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7795" windowHeight="12930" firstSheet="1" activeTab="17"/>
  </bookViews>
  <sheets>
    <sheet name="JP Anderson" sheetId="1" r:id="rId1"/>
    <sheet name="Shaun Andrade" sheetId="16" r:id="rId2"/>
    <sheet name="Jon Boodhoo" sheetId="2" r:id="rId3"/>
    <sheet name="Andrew Bradvica" sheetId="18" r:id="rId4"/>
    <sheet name="Bobby Chapman" sheetId="3" r:id="rId5"/>
    <sheet name="Brian Fraser" sheetId="4" r:id="rId6"/>
    <sheet name="Kyle Gerrard" sheetId="5" r:id="rId7"/>
    <sheet name="Ryan Gordon" sheetId="17" r:id="rId8"/>
    <sheet name="Simon Lahay" sheetId="6" r:id="rId9"/>
    <sheet name="Dave Macedo" sheetId="15" r:id="rId10"/>
    <sheet name="Ty Morrison" sheetId="7" r:id="rId11"/>
    <sheet name="Franny Pisani" sheetId="8" r:id="rId12"/>
    <sheet name="Brian Robbie" sheetId="9" r:id="rId13"/>
    <sheet name="Rob Ryan" sheetId="10" r:id="rId14"/>
    <sheet name="Adam Sawoszczuk" sheetId="11" r:id="rId15"/>
    <sheet name="Ryan Swire" sheetId="12" r:id="rId16"/>
    <sheet name="Ariah Tell" sheetId="13" r:id="rId17"/>
    <sheet name="Mike Vierno" sheetId="14" r:id="rId18"/>
  </sheets>
  <definedNames>
    <definedName name="_xlnm._FilterDatabase" localSheetId="14" hidden="1">'Adam Sawoszczuk'!$A$1:$Y$265</definedName>
    <definedName name="_xlnm._FilterDatabase" localSheetId="3" hidden="1">'Andrew Bradvica'!$A$1:$Y$67</definedName>
    <definedName name="_xlnm._FilterDatabase" localSheetId="16" hidden="1">'Ariah Tell'!$A$1:$Y$153</definedName>
    <definedName name="_xlnm._FilterDatabase" localSheetId="4" hidden="1">'Bobby Chapman'!$A$1:$Y$254</definedName>
    <definedName name="_xlnm._FilterDatabase" localSheetId="5" hidden="1">'Brian Fraser'!$A$1:$Y$196</definedName>
    <definedName name="_xlnm._FilterDatabase" localSheetId="12" hidden="1">'Brian Robbie'!$A$1:$Y$222</definedName>
    <definedName name="_xlnm._FilterDatabase" localSheetId="9" hidden="1">'Dave Macedo'!$A$1:$Y$27</definedName>
    <definedName name="_xlnm._FilterDatabase" localSheetId="11" hidden="1">'Franny Pisani'!$A$1:$Y$187</definedName>
    <definedName name="_xlnm._FilterDatabase" localSheetId="2" hidden="1">'Jon Boodhoo'!$A$1:$Y$228</definedName>
    <definedName name="_xlnm._FilterDatabase" localSheetId="0" hidden="1">'JP Anderson'!$A$1:$Y$240</definedName>
    <definedName name="_xlnm._FilterDatabase" localSheetId="6" hidden="1">'Kyle Gerrard'!$A$1:$Z$210</definedName>
    <definedName name="_xlnm._FilterDatabase" localSheetId="17" hidden="1">'Mike Vierno'!$A$1:$Y$215</definedName>
    <definedName name="_xlnm._FilterDatabase" localSheetId="13" hidden="1">'Rob Ryan'!$A$1:$Y$249</definedName>
    <definedName name="_xlnm._FilterDatabase" localSheetId="7" hidden="1">'Ryan Gordon'!$A$1:$Y$108</definedName>
    <definedName name="_xlnm._FilterDatabase" localSheetId="15" hidden="1">'Ryan Swire'!$A$1:$Y$243</definedName>
    <definedName name="_xlnm._FilterDatabase" localSheetId="1" hidden="1">'Shaun Andrade'!$A$1:$Y$36</definedName>
    <definedName name="_xlnm._FilterDatabase" localSheetId="8" hidden="1">'Simon Lahay'!$A$1:$Y$111</definedName>
    <definedName name="_xlnm._FilterDatabase" localSheetId="10" hidden="1">'Ty Morrison'!$A$1:$Y$200</definedName>
    <definedName name="_xlnm.Print_Area" localSheetId="14">'Adam Sawoszczuk'!$A$1:$Y$284</definedName>
    <definedName name="_xlnm.Print_Area" localSheetId="16">'Ariah Tell'!$A$1:$Y$172</definedName>
    <definedName name="_xlnm.Print_Area" localSheetId="4">'Bobby Chapman'!$A$1:$Y$274</definedName>
    <definedName name="_xlnm.Print_Area" localSheetId="5">'Brian Fraser'!$A$1:$Y$216</definedName>
    <definedName name="_xlnm.Print_Area" localSheetId="12">'Brian Robbie'!$A$1:$Y$241</definedName>
    <definedName name="_xlnm.Print_Area" localSheetId="9">'Dave Macedo'!$A$1:$Y$46</definedName>
    <definedName name="_xlnm.Print_Area" localSheetId="11">'Franny Pisani'!$A$1:$Y$206</definedName>
    <definedName name="_xlnm.Print_Area" localSheetId="2">'Jon Boodhoo'!$A$1:$Y$248</definedName>
    <definedName name="_xlnm.Print_Area" localSheetId="0">'JP Anderson'!$A$1:$Y$259</definedName>
    <definedName name="_xlnm.Print_Area" localSheetId="6">'Kyle Gerrard'!$A$1:$Y$229</definedName>
    <definedName name="_xlnm.Print_Area" localSheetId="17">'Mike Vierno'!$A$1:$Y$234</definedName>
    <definedName name="_xlnm.Print_Area" localSheetId="13">'Rob Ryan'!$A$1:$Y$268</definedName>
    <definedName name="_xlnm.Print_Area" localSheetId="15">'Ryan Swire'!$A$1:$Y$262</definedName>
    <definedName name="_xlnm.Print_Area" localSheetId="1">'Shaun Andrade'!$A$1:$Y$55</definedName>
    <definedName name="_xlnm.Print_Titles" localSheetId="14">'Adam Sawoszczuk'!$1:$1</definedName>
    <definedName name="_xlnm.Print_Titles" localSheetId="16">'Ariah Tell'!$1:$1</definedName>
    <definedName name="_xlnm.Print_Titles" localSheetId="4">'Bobby Chapman'!$1:$1</definedName>
    <definedName name="_xlnm.Print_Titles" localSheetId="5">'Brian Fraser'!$1:$1</definedName>
    <definedName name="_xlnm.Print_Titles" localSheetId="12">'Brian Robbie'!$1:$1</definedName>
    <definedName name="_xlnm.Print_Titles" localSheetId="11">'Franny Pisani'!$1:$1</definedName>
    <definedName name="_xlnm.Print_Titles" localSheetId="2">'Jon Boodhoo'!$1:$1</definedName>
    <definedName name="_xlnm.Print_Titles" localSheetId="0">'JP Anderson'!$1:$1</definedName>
    <definedName name="_xlnm.Print_Titles" localSheetId="6">'Kyle Gerrard'!$1:$1</definedName>
    <definedName name="_xlnm.Print_Titles" localSheetId="17">'Mike Vierno'!$1:$1</definedName>
    <definedName name="_xlnm.Print_Titles" localSheetId="13">'Rob Ryan'!$1:$1</definedName>
    <definedName name="_xlnm.Print_Titles" localSheetId="15">'Ryan Swire'!$1:$1</definedName>
  </definedNames>
  <calcPr calcId="145621" calcMode="manual"/>
</workbook>
</file>

<file path=xl/calcChain.xml><?xml version="1.0" encoding="utf-8"?>
<calcChain xmlns="http://schemas.openxmlformats.org/spreadsheetml/2006/main">
  <c r="F185" i="4" l="1"/>
  <c r="G185" i="4"/>
  <c r="H185" i="4"/>
  <c r="I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E185" i="4"/>
  <c r="X71" i="4"/>
  <c r="W71" i="4"/>
  <c r="J71" i="4"/>
  <c r="D71" i="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E213" i="14"/>
  <c r="F150" i="13"/>
  <c r="G150" i="13"/>
  <c r="H150" i="13"/>
  <c r="I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E150" i="13"/>
  <c r="F241" i="12"/>
  <c r="G241" i="12"/>
  <c r="H241" i="12"/>
  <c r="I241" i="12"/>
  <c r="J241" i="12"/>
  <c r="K241" i="12"/>
  <c r="L241" i="12"/>
  <c r="M241" i="12"/>
  <c r="N241" i="12"/>
  <c r="O241" i="12"/>
  <c r="P241" i="12"/>
  <c r="Q241" i="12"/>
  <c r="R241" i="12"/>
  <c r="S241" i="12"/>
  <c r="T241" i="12"/>
  <c r="U241" i="12"/>
  <c r="V241" i="12"/>
  <c r="E241" i="12"/>
  <c r="F262" i="11"/>
  <c r="G262" i="11"/>
  <c r="H262" i="11"/>
  <c r="I262" i="11"/>
  <c r="K262" i="11"/>
  <c r="L262" i="11"/>
  <c r="M262" i="11"/>
  <c r="N262" i="11"/>
  <c r="O262" i="11"/>
  <c r="P262" i="11"/>
  <c r="Q262" i="11"/>
  <c r="R262" i="11"/>
  <c r="S262" i="11"/>
  <c r="T262" i="11"/>
  <c r="U262" i="11"/>
  <c r="V262" i="11"/>
  <c r="E262" i="11"/>
  <c r="F246" i="10"/>
  <c r="G246" i="10"/>
  <c r="H246" i="10"/>
  <c r="I246" i="10"/>
  <c r="J246" i="10"/>
  <c r="K246" i="10"/>
  <c r="L246" i="10"/>
  <c r="M246" i="10"/>
  <c r="N246" i="10"/>
  <c r="O246" i="10"/>
  <c r="P246" i="10"/>
  <c r="Q246" i="10"/>
  <c r="R246" i="10"/>
  <c r="S246" i="10"/>
  <c r="T246" i="10"/>
  <c r="U246" i="10"/>
  <c r="V246" i="10"/>
  <c r="E246" i="10"/>
  <c r="F189" i="14"/>
  <c r="G189" i="14"/>
  <c r="H189" i="14"/>
  <c r="I189" i="14"/>
  <c r="K189" i="14"/>
  <c r="L189" i="14"/>
  <c r="M189" i="14"/>
  <c r="N189" i="14"/>
  <c r="O189" i="14"/>
  <c r="P189" i="14"/>
  <c r="Q189" i="14"/>
  <c r="R189" i="14"/>
  <c r="S189" i="14"/>
  <c r="T189" i="14"/>
  <c r="U189" i="14"/>
  <c r="V189" i="14"/>
  <c r="E189" i="14"/>
  <c r="J2" i="14"/>
  <c r="J3" i="14"/>
  <c r="J4" i="14"/>
  <c r="D2" i="14"/>
  <c r="D3" i="14"/>
  <c r="D4" i="14"/>
  <c r="X2" i="14"/>
  <c r="W2" i="14"/>
  <c r="X3" i="14"/>
  <c r="W3" i="14"/>
  <c r="X4" i="14"/>
  <c r="W4" i="14"/>
  <c r="F131" i="13"/>
  <c r="G131" i="13"/>
  <c r="H131" i="13"/>
  <c r="I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E131" i="13"/>
  <c r="X2" i="13"/>
  <c r="W2" i="13"/>
  <c r="X3" i="13"/>
  <c r="W3" i="13"/>
  <c r="X4" i="13"/>
  <c r="W4" i="13"/>
  <c r="X5" i="13"/>
  <c r="W5" i="13"/>
  <c r="D2" i="13"/>
  <c r="D3" i="13"/>
  <c r="D4" i="13"/>
  <c r="D5" i="13"/>
  <c r="J2" i="13"/>
  <c r="J3" i="13"/>
  <c r="J4" i="13"/>
  <c r="J5" i="13"/>
  <c r="F213" i="12"/>
  <c r="G213" i="12"/>
  <c r="H213" i="12"/>
  <c r="I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E213" i="12"/>
  <c r="J2" i="12"/>
  <c r="J3" i="12"/>
  <c r="J4" i="12"/>
  <c r="J5" i="12"/>
  <c r="X2" i="12"/>
  <c r="W2" i="12"/>
  <c r="X3" i="12"/>
  <c r="W3" i="12"/>
  <c r="X4" i="12"/>
  <c r="W4" i="12"/>
  <c r="X5" i="12"/>
  <c r="W5" i="12"/>
  <c r="W6" i="12"/>
  <c r="D2" i="12"/>
  <c r="D3" i="12"/>
  <c r="D4" i="12"/>
  <c r="D5" i="12"/>
  <c r="F234" i="11"/>
  <c r="G234" i="11"/>
  <c r="H234" i="11"/>
  <c r="I234" i="11"/>
  <c r="K234" i="11"/>
  <c r="L234" i="11"/>
  <c r="M234" i="11"/>
  <c r="N234" i="11"/>
  <c r="O234" i="11"/>
  <c r="P234" i="11"/>
  <c r="Q234" i="11"/>
  <c r="R234" i="11"/>
  <c r="S234" i="11"/>
  <c r="T234" i="11"/>
  <c r="U234" i="11"/>
  <c r="V234" i="11"/>
  <c r="E234" i="11"/>
  <c r="X2" i="11"/>
  <c r="W2" i="11"/>
  <c r="X3" i="11"/>
  <c r="W3" i="11"/>
  <c r="X4" i="11"/>
  <c r="W4" i="11"/>
  <c r="D2" i="11"/>
  <c r="D3" i="11"/>
  <c r="D4" i="11"/>
  <c r="J2" i="11"/>
  <c r="J3" i="11"/>
  <c r="J4" i="11"/>
  <c r="F218" i="10"/>
  <c r="G218" i="10"/>
  <c r="H218" i="10"/>
  <c r="I218" i="10"/>
  <c r="K218" i="10"/>
  <c r="L218" i="10"/>
  <c r="M218" i="10"/>
  <c r="N218" i="10"/>
  <c r="O218" i="10"/>
  <c r="P218" i="10"/>
  <c r="Q218" i="10"/>
  <c r="R218" i="10"/>
  <c r="S218" i="10"/>
  <c r="T218" i="10"/>
  <c r="U218" i="10"/>
  <c r="V218" i="10"/>
  <c r="E218" i="10"/>
  <c r="J2" i="10"/>
  <c r="J3" i="10"/>
  <c r="J4" i="10"/>
  <c r="D2" i="10"/>
  <c r="D3" i="10"/>
  <c r="D4" i="10"/>
  <c r="W2" i="10"/>
  <c r="X2" i="10"/>
  <c r="W3" i="10"/>
  <c r="X3" i="10"/>
  <c r="W4" i="10"/>
  <c r="X4" i="10"/>
  <c r="F219" i="9"/>
  <c r="G219" i="9"/>
  <c r="H219" i="9"/>
  <c r="I219" i="9"/>
  <c r="J219" i="9"/>
  <c r="K219" i="9"/>
  <c r="L219" i="9"/>
  <c r="M219" i="9"/>
  <c r="N219" i="9"/>
  <c r="O219" i="9"/>
  <c r="P219" i="9"/>
  <c r="Q219" i="9"/>
  <c r="R219" i="9"/>
  <c r="S219" i="9"/>
  <c r="T219" i="9"/>
  <c r="U219" i="9"/>
  <c r="V219" i="9"/>
  <c r="E219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E193" i="9"/>
  <c r="J2" i="9"/>
  <c r="J3" i="9"/>
  <c r="J4" i="9"/>
  <c r="J5" i="9"/>
  <c r="W2" i="9"/>
  <c r="X2" i="9"/>
  <c r="W3" i="9"/>
  <c r="X3" i="9"/>
  <c r="W4" i="9"/>
  <c r="X4" i="9"/>
  <c r="W5" i="9"/>
  <c r="X5" i="9"/>
  <c r="D2" i="9"/>
  <c r="D3" i="9"/>
  <c r="D4" i="9"/>
  <c r="D5" i="9"/>
  <c r="F207" i="5"/>
  <c r="G207" i="5"/>
  <c r="H207" i="5"/>
  <c r="I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E207" i="5"/>
  <c r="F184" i="5"/>
  <c r="G184" i="5"/>
  <c r="H184" i="5"/>
  <c r="I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E184" i="5"/>
  <c r="F27" i="15"/>
  <c r="G27" i="15"/>
  <c r="H27" i="15"/>
  <c r="I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E27" i="15"/>
  <c r="F20" i="15"/>
  <c r="G20" i="15"/>
  <c r="H20" i="15"/>
  <c r="I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E20" i="15"/>
  <c r="J2" i="15"/>
  <c r="J3" i="15"/>
  <c r="W2" i="15"/>
  <c r="X2" i="15"/>
  <c r="Y2" i="15" s="1"/>
  <c r="W3" i="15"/>
  <c r="X3" i="15"/>
  <c r="D2" i="15"/>
  <c r="D3" i="15"/>
  <c r="J2" i="5"/>
  <c r="J3" i="5"/>
  <c r="J4" i="5"/>
  <c r="J5" i="5"/>
  <c r="W2" i="5"/>
  <c r="X2" i="5"/>
  <c r="W3" i="5"/>
  <c r="X3" i="5"/>
  <c r="W4" i="5"/>
  <c r="X4" i="5"/>
  <c r="W5" i="5"/>
  <c r="X5" i="5"/>
  <c r="Y5" i="5" s="1"/>
  <c r="D2" i="5"/>
  <c r="D3" i="5"/>
  <c r="D4" i="5"/>
  <c r="D5" i="5"/>
  <c r="F193" i="4"/>
  <c r="G193" i="4"/>
  <c r="H193" i="4"/>
  <c r="I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E193" i="4"/>
  <c r="F169" i="4"/>
  <c r="G169" i="4"/>
  <c r="H169" i="4"/>
  <c r="I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E169" i="4"/>
  <c r="W2" i="4"/>
  <c r="X2" i="4"/>
  <c r="W3" i="4"/>
  <c r="Y3" i="4" s="1"/>
  <c r="X3" i="4"/>
  <c r="D2" i="4"/>
  <c r="D3" i="4"/>
  <c r="J2" i="4"/>
  <c r="J3" i="4"/>
  <c r="F251" i="3"/>
  <c r="G251" i="3"/>
  <c r="H251" i="3"/>
  <c r="I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E251" i="3"/>
  <c r="F223" i="3"/>
  <c r="G223" i="3"/>
  <c r="H223" i="3"/>
  <c r="I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E223" i="3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E225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E197" i="2"/>
  <c r="J2" i="3"/>
  <c r="J3" i="3"/>
  <c r="J4" i="3"/>
  <c r="J5" i="3"/>
  <c r="W2" i="3"/>
  <c r="Y2" i="3" s="1"/>
  <c r="X2" i="3"/>
  <c r="W3" i="3"/>
  <c r="X3" i="3"/>
  <c r="W4" i="3"/>
  <c r="X4" i="3"/>
  <c r="Y4" i="3" s="1"/>
  <c r="W5" i="3"/>
  <c r="X5" i="3"/>
  <c r="D2" i="3"/>
  <c r="D3" i="3"/>
  <c r="D4" i="3"/>
  <c r="D5" i="3"/>
  <c r="Y2" i="5" l="1"/>
  <c r="Y4" i="5"/>
  <c r="Y3" i="5"/>
  <c r="Y5" i="3"/>
  <c r="Y3" i="3"/>
  <c r="Y71" i="4"/>
  <c r="Y2" i="4"/>
  <c r="Y2" i="14"/>
  <c r="Y3" i="14"/>
  <c r="Y4" i="14"/>
  <c r="Y4" i="13"/>
  <c r="Y3" i="13"/>
  <c r="Y2" i="13"/>
  <c r="Y5" i="13"/>
  <c r="Y5" i="12"/>
  <c r="Y2" i="12"/>
  <c r="Y4" i="12"/>
  <c r="Y3" i="12"/>
  <c r="Y2" i="11"/>
  <c r="Y4" i="11"/>
  <c r="Y3" i="11"/>
  <c r="Y3" i="10"/>
  <c r="Y2" i="10"/>
  <c r="Y4" i="10"/>
  <c r="Y3" i="9"/>
  <c r="Y2" i="9"/>
  <c r="Y4" i="9"/>
  <c r="Y5" i="9"/>
  <c r="Y3" i="15"/>
  <c r="J2" i="2"/>
  <c r="J3" i="2"/>
  <c r="J4" i="2"/>
  <c r="D2" i="2"/>
  <c r="D3" i="2"/>
  <c r="D4" i="2"/>
  <c r="W2" i="2"/>
  <c r="Y2" i="2" s="1"/>
  <c r="X2" i="2"/>
  <c r="W3" i="2"/>
  <c r="Y3" i="2" s="1"/>
  <c r="X3" i="2"/>
  <c r="W4" i="2"/>
  <c r="Y4" i="2" s="1"/>
  <c r="X4" i="2"/>
  <c r="F36" i="16"/>
  <c r="G36" i="16"/>
  <c r="H36" i="16"/>
  <c r="I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E36" i="16"/>
  <c r="F28" i="16"/>
  <c r="G28" i="16"/>
  <c r="H28" i="16"/>
  <c r="I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E28" i="16"/>
  <c r="J2" i="16"/>
  <c r="J3" i="16"/>
  <c r="J4" i="16"/>
  <c r="J5" i="16"/>
  <c r="W2" i="16"/>
  <c r="Y2" i="16" s="1"/>
  <c r="X2" i="16"/>
  <c r="W3" i="16"/>
  <c r="X3" i="16"/>
  <c r="Y3" i="16" s="1"/>
  <c r="W4" i="16"/>
  <c r="X4" i="16"/>
  <c r="W5" i="16"/>
  <c r="X5" i="16"/>
  <c r="D2" i="16"/>
  <c r="D3" i="16"/>
  <c r="D4" i="16"/>
  <c r="D5" i="16"/>
  <c r="F237" i="1"/>
  <c r="G237" i="1"/>
  <c r="H237" i="1"/>
  <c r="I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E237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E211" i="1"/>
  <c r="J2" i="1"/>
  <c r="J3" i="1"/>
  <c r="J4" i="1"/>
  <c r="J5" i="1"/>
  <c r="W2" i="1"/>
  <c r="X2" i="1"/>
  <c r="W3" i="1"/>
  <c r="X3" i="1"/>
  <c r="Y3" i="1" s="1"/>
  <c r="W4" i="1"/>
  <c r="Y4" i="1" s="1"/>
  <c r="X4" i="1"/>
  <c r="W5" i="1"/>
  <c r="Y5" i="1" s="1"/>
  <c r="X5" i="1"/>
  <c r="D2" i="1"/>
  <c r="D3" i="1"/>
  <c r="D4" i="1"/>
  <c r="D5" i="1"/>
  <c r="Y5" i="16" l="1"/>
  <c r="Y4" i="16"/>
  <c r="Y2" i="1"/>
  <c r="F191" i="14"/>
  <c r="G191" i="14"/>
  <c r="H191" i="14"/>
  <c r="I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F192" i="14"/>
  <c r="G192" i="14"/>
  <c r="H192" i="14"/>
  <c r="I192" i="14"/>
  <c r="K192" i="14"/>
  <c r="L192" i="14"/>
  <c r="M192" i="14"/>
  <c r="N192" i="14"/>
  <c r="O192" i="14"/>
  <c r="P192" i="14"/>
  <c r="Q192" i="14"/>
  <c r="R192" i="14"/>
  <c r="S192" i="14"/>
  <c r="T192" i="14"/>
  <c r="U192" i="14"/>
  <c r="V192" i="14"/>
  <c r="F193" i="14"/>
  <c r="G193" i="14"/>
  <c r="H193" i="14"/>
  <c r="I193" i="14"/>
  <c r="K193" i="14"/>
  <c r="L193" i="14"/>
  <c r="M193" i="14"/>
  <c r="N193" i="14"/>
  <c r="O193" i="14"/>
  <c r="P193" i="14"/>
  <c r="Q193" i="14"/>
  <c r="R193" i="14"/>
  <c r="S193" i="14"/>
  <c r="T193" i="14"/>
  <c r="U193" i="14"/>
  <c r="V193" i="14"/>
  <c r="F194" i="14"/>
  <c r="G194" i="14"/>
  <c r="H194" i="14"/>
  <c r="I194" i="14"/>
  <c r="K194" i="14"/>
  <c r="L194" i="14"/>
  <c r="M194" i="14"/>
  <c r="N194" i="14"/>
  <c r="O194" i="14"/>
  <c r="P194" i="14"/>
  <c r="Q194" i="14"/>
  <c r="R194" i="14"/>
  <c r="S194" i="14"/>
  <c r="T194" i="14"/>
  <c r="U194" i="14"/>
  <c r="V194" i="14"/>
  <c r="F195" i="14"/>
  <c r="G195" i="14"/>
  <c r="H195" i="14"/>
  <c r="I195" i="14"/>
  <c r="K195" i="14"/>
  <c r="L195" i="14"/>
  <c r="M195" i="14"/>
  <c r="N195" i="14"/>
  <c r="O195" i="14"/>
  <c r="P195" i="14"/>
  <c r="Q195" i="14"/>
  <c r="R195" i="14"/>
  <c r="S195" i="14"/>
  <c r="T195" i="14"/>
  <c r="U195" i="14"/>
  <c r="V195" i="14"/>
  <c r="F196" i="14"/>
  <c r="G196" i="14"/>
  <c r="H196" i="14"/>
  <c r="I196" i="14"/>
  <c r="K196" i="14"/>
  <c r="L196" i="14"/>
  <c r="M196" i="14"/>
  <c r="N196" i="14"/>
  <c r="O196" i="14"/>
  <c r="P196" i="14"/>
  <c r="Q196" i="14"/>
  <c r="R196" i="14"/>
  <c r="S196" i="14"/>
  <c r="T196" i="14"/>
  <c r="U196" i="14"/>
  <c r="V196" i="14"/>
  <c r="F197" i="14"/>
  <c r="G197" i="14"/>
  <c r="H197" i="14"/>
  <c r="I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F198" i="14"/>
  <c r="G198" i="14"/>
  <c r="H198" i="14"/>
  <c r="I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F199" i="14"/>
  <c r="G199" i="14"/>
  <c r="H199" i="14"/>
  <c r="I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F200" i="14"/>
  <c r="G200" i="14"/>
  <c r="H200" i="14"/>
  <c r="I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F201" i="14"/>
  <c r="G201" i="14"/>
  <c r="H201" i="14"/>
  <c r="I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F202" i="14"/>
  <c r="G202" i="14"/>
  <c r="H202" i="14"/>
  <c r="I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F203" i="14"/>
  <c r="G203" i="14"/>
  <c r="H203" i="14"/>
  <c r="I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F204" i="14"/>
  <c r="G204" i="14"/>
  <c r="H204" i="14"/>
  <c r="I204" i="14"/>
  <c r="K204" i="14"/>
  <c r="L204" i="14"/>
  <c r="M204" i="14"/>
  <c r="N204" i="14"/>
  <c r="O204" i="14"/>
  <c r="P204" i="14"/>
  <c r="Q204" i="14"/>
  <c r="R204" i="14"/>
  <c r="S204" i="14"/>
  <c r="T204" i="14"/>
  <c r="U204" i="14"/>
  <c r="V204" i="14"/>
  <c r="F205" i="14"/>
  <c r="G205" i="14"/>
  <c r="H205" i="14"/>
  <c r="I205" i="14"/>
  <c r="K205" i="14"/>
  <c r="L205" i="14"/>
  <c r="M205" i="14"/>
  <c r="N205" i="14"/>
  <c r="O205" i="14"/>
  <c r="P205" i="14"/>
  <c r="Q205" i="14"/>
  <c r="R205" i="14"/>
  <c r="S205" i="14"/>
  <c r="T205" i="14"/>
  <c r="U205" i="14"/>
  <c r="V205" i="14"/>
  <c r="F206" i="14"/>
  <c r="G206" i="14"/>
  <c r="H206" i="14"/>
  <c r="I206" i="14"/>
  <c r="K206" i="14"/>
  <c r="L206" i="14"/>
  <c r="M206" i="14"/>
  <c r="N206" i="14"/>
  <c r="O206" i="14"/>
  <c r="P206" i="14"/>
  <c r="Q206" i="14"/>
  <c r="R206" i="14"/>
  <c r="S206" i="14"/>
  <c r="T206" i="14"/>
  <c r="U206" i="14"/>
  <c r="V206" i="14"/>
  <c r="F207" i="14"/>
  <c r="G207" i="14"/>
  <c r="H207" i="14"/>
  <c r="I207" i="14"/>
  <c r="K207" i="14"/>
  <c r="L207" i="14"/>
  <c r="M207" i="14"/>
  <c r="N207" i="14"/>
  <c r="O207" i="14"/>
  <c r="P207" i="14"/>
  <c r="Q207" i="14"/>
  <c r="R207" i="14"/>
  <c r="S207" i="14"/>
  <c r="T207" i="14"/>
  <c r="U207" i="14"/>
  <c r="V207" i="14"/>
  <c r="F208" i="14"/>
  <c r="G208" i="14"/>
  <c r="H208" i="14"/>
  <c r="I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F209" i="14"/>
  <c r="G209" i="14"/>
  <c r="H209" i="14"/>
  <c r="I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F210" i="14"/>
  <c r="G210" i="14"/>
  <c r="H210" i="14"/>
  <c r="I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F211" i="14"/>
  <c r="G211" i="14"/>
  <c r="H211" i="14"/>
  <c r="I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F212" i="14"/>
  <c r="G212" i="14"/>
  <c r="H212" i="14"/>
  <c r="I212" i="14"/>
  <c r="K212" i="14"/>
  <c r="L212" i="14"/>
  <c r="M212" i="14"/>
  <c r="N212" i="14"/>
  <c r="O212" i="14"/>
  <c r="P212" i="14"/>
  <c r="Q212" i="14"/>
  <c r="R212" i="14"/>
  <c r="S212" i="14"/>
  <c r="T212" i="14"/>
  <c r="U212" i="14"/>
  <c r="V212" i="14"/>
  <c r="F214" i="14"/>
  <c r="G214" i="14"/>
  <c r="H214" i="14"/>
  <c r="I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F215" i="14"/>
  <c r="G215" i="14"/>
  <c r="H215" i="14"/>
  <c r="I215" i="14"/>
  <c r="K215" i="14"/>
  <c r="L215" i="14"/>
  <c r="M215" i="14"/>
  <c r="N215" i="14"/>
  <c r="O215" i="14"/>
  <c r="P215" i="14"/>
  <c r="Q215" i="14"/>
  <c r="R215" i="14"/>
  <c r="S215" i="14"/>
  <c r="T215" i="14"/>
  <c r="U215" i="14"/>
  <c r="V215" i="14"/>
  <c r="E215" i="14"/>
  <c r="E214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W5" i="14"/>
  <c r="X5" i="14"/>
  <c r="W6" i="14"/>
  <c r="X6" i="14"/>
  <c r="W7" i="14"/>
  <c r="X7" i="14"/>
  <c r="W8" i="14"/>
  <c r="X8" i="14"/>
  <c r="W9" i="14"/>
  <c r="X9" i="14"/>
  <c r="W10" i="14"/>
  <c r="X10" i="14"/>
  <c r="W11" i="14"/>
  <c r="X11" i="14"/>
  <c r="W12" i="14"/>
  <c r="X12" i="14"/>
  <c r="W13" i="14"/>
  <c r="X13" i="14"/>
  <c r="W14" i="14"/>
  <c r="X14" i="14"/>
  <c r="W15" i="14"/>
  <c r="X15" i="14"/>
  <c r="W16" i="14"/>
  <c r="X16" i="14"/>
  <c r="W17" i="14"/>
  <c r="X17" i="14"/>
  <c r="W18" i="14"/>
  <c r="X18" i="14"/>
  <c r="W19" i="14"/>
  <c r="X19" i="14"/>
  <c r="W20" i="14"/>
  <c r="X20" i="14"/>
  <c r="W21" i="14"/>
  <c r="X21" i="14"/>
  <c r="W22" i="14"/>
  <c r="X22" i="14"/>
  <c r="W23" i="14"/>
  <c r="X23" i="14"/>
  <c r="W24" i="14"/>
  <c r="X24" i="14"/>
  <c r="W25" i="14"/>
  <c r="X25" i="14"/>
  <c r="W26" i="14"/>
  <c r="X26" i="14"/>
  <c r="W27" i="14"/>
  <c r="X27" i="14"/>
  <c r="W28" i="14"/>
  <c r="X28" i="14"/>
  <c r="W29" i="14"/>
  <c r="X29" i="14"/>
  <c r="W30" i="14"/>
  <c r="X30" i="14"/>
  <c r="W31" i="14"/>
  <c r="X31" i="14"/>
  <c r="W32" i="14"/>
  <c r="X32" i="14"/>
  <c r="W33" i="14"/>
  <c r="X33" i="14"/>
  <c r="W34" i="14"/>
  <c r="X34" i="14"/>
  <c r="W35" i="14"/>
  <c r="X35" i="14"/>
  <c r="W36" i="14"/>
  <c r="X36" i="14"/>
  <c r="W37" i="14"/>
  <c r="X37" i="14"/>
  <c r="W38" i="14"/>
  <c r="X38" i="14"/>
  <c r="W39" i="14"/>
  <c r="X39" i="14"/>
  <c r="W40" i="14"/>
  <c r="X40" i="14"/>
  <c r="W41" i="14"/>
  <c r="X41" i="14"/>
  <c r="W42" i="14"/>
  <c r="X42" i="14"/>
  <c r="W43" i="14"/>
  <c r="X43" i="14"/>
  <c r="W44" i="14"/>
  <c r="X44" i="14"/>
  <c r="W45" i="14"/>
  <c r="X45" i="14"/>
  <c r="W46" i="14"/>
  <c r="X46" i="14"/>
  <c r="W47" i="14"/>
  <c r="X47" i="14"/>
  <c r="W48" i="14"/>
  <c r="X48" i="14"/>
  <c r="W49" i="14"/>
  <c r="X49" i="14"/>
  <c r="W50" i="14"/>
  <c r="X50" i="14"/>
  <c r="W51" i="14"/>
  <c r="X51" i="14"/>
  <c r="W52" i="14"/>
  <c r="X52" i="14"/>
  <c r="W53" i="14"/>
  <c r="X53" i="14"/>
  <c r="W54" i="14"/>
  <c r="X54" i="14"/>
  <c r="W55" i="14"/>
  <c r="X55" i="14"/>
  <c r="W56" i="14"/>
  <c r="X56" i="14"/>
  <c r="W57" i="14"/>
  <c r="X57" i="14"/>
  <c r="W58" i="14"/>
  <c r="X58" i="14"/>
  <c r="W59" i="14"/>
  <c r="X59" i="14"/>
  <c r="W60" i="14"/>
  <c r="X60" i="14"/>
  <c r="W61" i="14"/>
  <c r="X61" i="14"/>
  <c r="W62" i="14"/>
  <c r="X62" i="14"/>
  <c r="W63" i="14"/>
  <c r="X63" i="14"/>
  <c r="W64" i="14"/>
  <c r="X64" i="14"/>
  <c r="W65" i="14"/>
  <c r="X65" i="14"/>
  <c r="W66" i="14"/>
  <c r="X66" i="14"/>
  <c r="W67" i="14"/>
  <c r="X67" i="14"/>
  <c r="W68" i="14"/>
  <c r="X68" i="14"/>
  <c r="W69" i="14"/>
  <c r="X69" i="14"/>
  <c r="W70" i="14"/>
  <c r="X70" i="14"/>
  <c r="W71" i="14"/>
  <c r="X71" i="14"/>
  <c r="W72" i="14"/>
  <c r="X72" i="14"/>
  <c r="W73" i="14"/>
  <c r="X73" i="14"/>
  <c r="W74" i="14"/>
  <c r="X74" i="14"/>
  <c r="W75" i="14"/>
  <c r="X75" i="14"/>
  <c r="W76" i="14"/>
  <c r="X76" i="14"/>
  <c r="W77" i="14"/>
  <c r="X77" i="14"/>
  <c r="W78" i="14"/>
  <c r="X78" i="14"/>
  <c r="W79" i="14"/>
  <c r="X79" i="14"/>
  <c r="W80" i="14"/>
  <c r="X80" i="14"/>
  <c r="W81" i="14"/>
  <c r="X81" i="14"/>
  <c r="W82" i="14"/>
  <c r="X82" i="14"/>
  <c r="W83" i="14"/>
  <c r="X83" i="14"/>
  <c r="W84" i="14"/>
  <c r="X84" i="14"/>
  <c r="W85" i="14"/>
  <c r="X85" i="14"/>
  <c r="W86" i="14"/>
  <c r="X86" i="14"/>
  <c r="W87" i="14"/>
  <c r="X87" i="14"/>
  <c r="W88" i="14"/>
  <c r="X88" i="14"/>
  <c r="W89" i="14"/>
  <c r="X89" i="14"/>
  <c r="W90" i="14"/>
  <c r="X90" i="14"/>
  <c r="W91" i="14"/>
  <c r="X91" i="14"/>
  <c r="W92" i="14"/>
  <c r="X92" i="14"/>
  <c r="W93" i="14"/>
  <c r="X93" i="14"/>
  <c r="W94" i="14"/>
  <c r="X94" i="14"/>
  <c r="W95" i="14"/>
  <c r="X95" i="14"/>
  <c r="W96" i="14"/>
  <c r="X96" i="14"/>
  <c r="W97" i="14"/>
  <c r="X97" i="14"/>
  <c r="W98" i="14"/>
  <c r="X98" i="14"/>
  <c r="W99" i="14"/>
  <c r="X99" i="14"/>
  <c r="W100" i="14"/>
  <c r="X100" i="14"/>
  <c r="W101" i="14"/>
  <c r="X101" i="14"/>
  <c r="W102" i="14"/>
  <c r="X102" i="14"/>
  <c r="W103" i="14"/>
  <c r="X103" i="14"/>
  <c r="W104" i="14"/>
  <c r="X104" i="14"/>
  <c r="W105" i="14"/>
  <c r="X105" i="14"/>
  <c r="W106" i="14"/>
  <c r="X106" i="14"/>
  <c r="W107" i="14"/>
  <c r="X107" i="14"/>
  <c r="W108" i="14"/>
  <c r="X108" i="14"/>
  <c r="W109" i="14"/>
  <c r="X109" i="14"/>
  <c r="W110" i="14"/>
  <c r="X110" i="14"/>
  <c r="W111" i="14"/>
  <c r="X111" i="14"/>
  <c r="W112" i="14"/>
  <c r="X112" i="14"/>
  <c r="W113" i="14"/>
  <c r="X113" i="14"/>
  <c r="W114" i="14"/>
  <c r="X114" i="14"/>
  <c r="W115" i="14"/>
  <c r="X115" i="14"/>
  <c r="W116" i="14"/>
  <c r="X116" i="14"/>
  <c r="W117" i="14"/>
  <c r="X117" i="14"/>
  <c r="W118" i="14"/>
  <c r="X118" i="14"/>
  <c r="W119" i="14"/>
  <c r="X119" i="14"/>
  <c r="W120" i="14"/>
  <c r="X120" i="14"/>
  <c r="W121" i="14"/>
  <c r="X121" i="14"/>
  <c r="W122" i="14"/>
  <c r="X122" i="14"/>
  <c r="W123" i="14"/>
  <c r="X123" i="14"/>
  <c r="W124" i="14"/>
  <c r="X124" i="14"/>
  <c r="W125" i="14"/>
  <c r="X125" i="14"/>
  <c r="W126" i="14"/>
  <c r="X126" i="14"/>
  <c r="W127" i="14"/>
  <c r="X127" i="14"/>
  <c r="W128" i="14"/>
  <c r="X128" i="14"/>
  <c r="W129" i="14"/>
  <c r="X129" i="14"/>
  <c r="W130" i="14"/>
  <c r="X130" i="14"/>
  <c r="W131" i="14"/>
  <c r="X131" i="14"/>
  <c r="W132" i="14"/>
  <c r="X132" i="14"/>
  <c r="W133" i="14"/>
  <c r="X133" i="14"/>
  <c r="W134" i="14"/>
  <c r="X134" i="14"/>
  <c r="W135" i="14"/>
  <c r="X135" i="14"/>
  <c r="W136" i="14"/>
  <c r="X136" i="14"/>
  <c r="W137" i="14"/>
  <c r="X137" i="14"/>
  <c r="W138" i="14"/>
  <c r="X138" i="14"/>
  <c r="W139" i="14"/>
  <c r="X139" i="14"/>
  <c r="W140" i="14"/>
  <c r="X140" i="14"/>
  <c r="W141" i="14"/>
  <c r="X141" i="14"/>
  <c r="W142" i="14"/>
  <c r="X142" i="14"/>
  <c r="W143" i="14"/>
  <c r="X143" i="14"/>
  <c r="W144" i="14"/>
  <c r="X144" i="14"/>
  <c r="W145" i="14"/>
  <c r="X145" i="14"/>
  <c r="W146" i="14"/>
  <c r="X146" i="14"/>
  <c r="W147" i="14"/>
  <c r="X147" i="14"/>
  <c r="W148" i="14"/>
  <c r="X148" i="14"/>
  <c r="W149" i="14"/>
  <c r="X149" i="14"/>
  <c r="W150" i="14"/>
  <c r="X150" i="14"/>
  <c r="W151" i="14"/>
  <c r="X151" i="14"/>
  <c r="W152" i="14"/>
  <c r="X152" i="14"/>
  <c r="W153" i="14"/>
  <c r="X153" i="14"/>
  <c r="W154" i="14"/>
  <c r="X154" i="14"/>
  <c r="W155" i="14"/>
  <c r="X155" i="14"/>
  <c r="W156" i="14"/>
  <c r="X156" i="14"/>
  <c r="W157" i="14"/>
  <c r="X157" i="14"/>
  <c r="W158" i="14"/>
  <c r="X158" i="14"/>
  <c r="W159" i="14"/>
  <c r="X159" i="14"/>
  <c r="W160" i="14"/>
  <c r="X160" i="14"/>
  <c r="W161" i="14"/>
  <c r="X161" i="14"/>
  <c r="W162" i="14"/>
  <c r="X162" i="14"/>
  <c r="W163" i="14"/>
  <c r="X163" i="14"/>
  <c r="W164" i="14"/>
  <c r="X164" i="14"/>
  <c r="W165" i="14"/>
  <c r="X165" i="14"/>
  <c r="W166" i="14"/>
  <c r="X166" i="14"/>
  <c r="W167" i="14"/>
  <c r="X167" i="14"/>
  <c r="W168" i="14"/>
  <c r="X168" i="14"/>
  <c r="W169" i="14"/>
  <c r="X169" i="14"/>
  <c r="W170" i="14"/>
  <c r="X170" i="14"/>
  <c r="W171" i="14"/>
  <c r="X171" i="14"/>
  <c r="W172" i="14"/>
  <c r="X172" i="14"/>
  <c r="W173" i="14"/>
  <c r="X173" i="14"/>
  <c r="W174" i="14"/>
  <c r="X174" i="14"/>
  <c r="W175" i="14"/>
  <c r="X175" i="14"/>
  <c r="W176" i="14"/>
  <c r="X176" i="14"/>
  <c r="W177" i="14"/>
  <c r="X177" i="14"/>
  <c r="W178" i="14"/>
  <c r="X178" i="14"/>
  <c r="W179" i="14"/>
  <c r="X179" i="14"/>
  <c r="W180" i="14"/>
  <c r="X180" i="14"/>
  <c r="W181" i="14"/>
  <c r="X181" i="14"/>
  <c r="W182" i="14"/>
  <c r="X182" i="14"/>
  <c r="W183" i="14"/>
  <c r="X183" i="14"/>
  <c r="W184" i="14"/>
  <c r="X184" i="14"/>
  <c r="W185" i="14"/>
  <c r="X185" i="14"/>
  <c r="W186" i="14"/>
  <c r="X186" i="14"/>
  <c r="W187" i="14"/>
  <c r="X187" i="14"/>
  <c r="X188" i="14"/>
  <c r="W188" i="14"/>
  <c r="D188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5" i="14"/>
  <c r="F133" i="13"/>
  <c r="G133" i="13"/>
  <c r="H133" i="13"/>
  <c r="I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F134" i="13"/>
  <c r="G134" i="13"/>
  <c r="H134" i="13"/>
  <c r="I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F135" i="13"/>
  <c r="G135" i="13"/>
  <c r="H135" i="13"/>
  <c r="I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F136" i="13"/>
  <c r="G136" i="13"/>
  <c r="H136" i="13"/>
  <c r="I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F137" i="13"/>
  <c r="G137" i="13"/>
  <c r="H137" i="13"/>
  <c r="I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F138" i="13"/>
  <c r="G138" i="13"/>
  <c r="H138" i="13"/>
  <c r="I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F139" i="13"/>
  <c r="G139" i="13"/>
  <c r="H139" i="13"/>
  <c r="I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F140" i="13"/>
  <c r="G140" i="13"/>
  <c r="H140" i="13"/>
  <c r="I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F141" i="13"/>
  <c r="G141" i="13"/>
  <c r="H141" i="13"/>
  <c r="I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F142" i="13"/>
  <c r="G142" i="13"/>
  <c r="H142" i="13"/>
  <c r="I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F143" i="13"/>
  <c r="G143" i="13"/>
  <c r="H143" i="13"/>
  <c r="I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F144" i="13"/>
  <c r="G144" i="13"/>
  <c r="H144" i="13"/>
  <c r="I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F145" i="13"/>
  <c r="G145" i="13"/>
  <c r="H145" i="13"/>
  <c r="I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F146" i="13"/>
  <c r="G146" i="13"/>
  <c r="H146" i="13"/>
  <c r="I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F147" i="13"/>
  <c r="G147" i="13"/>
  <c r="H147" i="13"/>
  <c r="I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F148" i="13"/>
  <c r="G148" i="13"/>
  <c r="H148" i="13"/>
  <c r="I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F149" i="13"/>
  <c r="G149" i="13"/>
  <c r="H149" i="13"/>
  <c r="I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F151" i="13"/>
  <c r="G151" i="13"/>
  <c r="H151" i="13"/>
  <c r="I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F152" i="13"/>
  <c r="G152" i="13"/>
  <c r="H152" i="13"/>
  <c r="I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F153" i="13"/>
  <c r="G153" i="13"/>
  <c r="H153" i="13"/>
  <c r="I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E153" i="13"/>
  <c r="E152" i="13"/>
  <c r="E151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W6" i="13"/>
  <c r="X6" i="13"/>
  <c r="W7" i="13"/>
  <c r="X7" i="13"/>
  <c r="W8" i="13"/>
  <c r="X8" i="13"/>
  <c r="W9" i="13"/>
  <c r="X9" i="13"/>
  <c r="W10" i="13"/>
  <c r="X10" i="13"/>
  <c r="W11" i="13"/>
  <c r="X11" i="13"/>
  <c r="W12" i="13"/>
  <c r="X12" i="13"/>
  <c r="W13" i="13"/>
  <c r="X13" i="13"/>
  <c r="W14" i="13"/>
  <c r="X14" i="13"/>
  <c r="W15" i="13"/>
  <c r="X15" i="13"/>
  <c r="W16" i="13"/>
  <c r="X16" i="13"/>
  <c r="W17" i="13"/>
  <c r="X17" i="13"/>
  <c r="W18" i="13"/>
  <c r="X18" i="13"/>
  <c r="W19" i="13"/>
  <c r="X19" i="13"/>
  <c r="W20" i="13"/>
  <c r="X20" i="13"/>
  <c r="W21" i="13"/>
  <c r="X21" i="13"/>
  <c r="W22" i="13"/>
  <c r="X22" i="13"/>
  <c r="W23" i="13"/>
  <c r="X23" i="13"/>
  <c r="W24" i="13"/>
  <c r="X24" i="13"/>
  <c r="W25" i="13"/>
  <c r="X25" i="13"/>
  <c r="W26" i="13"/>
  <c r="X26" i="13"/>
  <c r="W27" i="13"/>
  <c r="X27" i="13"/>
  <c r="W28" i="13"/>
  <c r="X28" i="13"/>
  <c r="W29" i="13"/>
  <c r="X29" i="13"/>
  <c r="W30" i="13"/>
  <c r="X30" i="13"/>
  <c r="W31" i="13"/>
  <c r="X31" i="13"/>
  <c r="W32" i="13"/>
  <c r="X32" i="13"/>
  <c r="W33" i="13"/>
  <c r="X33" i="13"/>
  <c r="W34" i="13"/>
  <c r="X34" i="13"/>
  <c r="W35" i="13"/>
  <c r="X35" i="13"/>
  <c r="W36" i="13"/>
  <c r="X36" i="13"/>
  <c r="W37" i="13"/>
  <c r="X37" i="13"/>
  <c r="W38" i="13"/>
  <c r="X38" i="13"/>
  <c r="W39" i="13"/>
  <c r="X39" i="13"/>
  <c r="W40" i="13"/>
  <c r="X40" i="13"/>
  <c r="W41" i="13"/>
  <c r="X41" i="13"/>
  <c r="W42" i="13"/>
  <c r="X42" i="13"/>
  <c r="W43" i="13"/>
  <c r="X43" i="13"/>
  <c r="W44" i="13"/>
  <c r="X44" i="13"/>
  <c r="W45" i="13"/>
  <c r="X45" i="13"/>
  <c r="W46" i="13"/>
  <c r="X46" i="13"/>
  <c r="W47" i="13"/>
  <c r="X47" i="13"/>
  <c r="W48" i="13"/>
  <c r="X48" i="13"/>
  <c r="W49" i="13"/>
  <c r="X49" i="13"/>
  <c r="W50" i="13"/>
  <c r="X50" i="13"/>
  <c r="W51" i="13"/>
  <c r="X51" i="13"/>
  <c r="W52" i="13"/>
  <c r="X52" i="13"/>
  <c r="W53" i="13"/>
  <c r="X53" i="13"/>
  <c r="W54" i="13"/>
  <c r="X54" i="13"/>
  <c r="W55" i="13"/>
  <c r="X55" i="13"/>
  <c r="W56" i="13"/>
  <c r="X56" i="13"/>
  <c r="W57" i="13"/>
  <c r="X57" i="13"/>
  <c r="W58" i="13"/>
  <c r="X58" i="13"/>
  <c r="W59" i="13"/>
  <c r="X59" i="13"/>
  <c r="W60" i="13"/>
  <c r="X60" i="13"/>
  <c r="W61" i="13"/>
  <c r="X61" i="13"/>
  <c r="W62" i="13"/>
  <c r="X62" i="13"/>
  <c r="W63" i="13"/>
  <c r="X63" i="13"/>
  <c r="W64" i="13"/>
  <c r="X64" i="13"/>
  <c r="W65" i="13"/>
  <c r="X65" i="13"/>
  <c r="W66" i="13"/>
  <c r="X66" i="13"/>
  <c r="W67" i="13"/>
  <c r="X67" i="13"/>
  <c r="W68" i="13"/>
  <c r="X68" i="13"/>
  <c r="W69" i="13"/>
  <c r="X69" i="13"/>
  <c r="W70" i="13"/>
  <c r="X70" i="13"/>
  <c r="W71" i="13"/>
  <c r="X71" i="13"/>
  <c r="W72" i="13"/>
  <c r="X72" i="13"/>
  <c r="W73" i="13"/>
  <c r="X73" i="13"/>
  <c r="W74" i="13"/>
  <c r="X74" i="13"/>
  <c r="W75" i="13"/>
  <c r="X75" i="13"/>
  <c r="W76" i="13"/>
  <c r="X76" i="13"/>
  <c r="W77" i="13"/>
  <c r="X77" i="13"/>
  <c r="W78" i="13"/>
  <c r="X78" i="13"/>
  <c r="W79" i="13"/>
  <c r="X79" i="13"/>
  <c r="W80" i="13"/>
  <c r="X80" i="13"/>
  <c r="W81" i="13"/>
  <c r="X81" i="13"/>
  <c r="W82" i="13"/>
  <c r="X82" i="13"/>
  <c r="W83" i="13"/>
  <c r="X83" i="13"/>
  <c r="W84" i="13"/>
  <c r="X84" i="13"/>
  <c r="W85" i="13"/>
  <c r="X85" i="13"/>
  <c r="W86" i="13"/>
  <c r="X86" i="13"/>
  <c r="W87" i="13"/>
  <c r="X87" i="13"/>
  <c r="W88" i="13"/>
  <c r="X88" i="13"/>
  <c r="W89" i="13"/>
  <c r="X89" i="13"/>
  <c r="W90" i="13"/>
  <c r="X90" i="13"/>
  <c r="W91" i="13"/>
  <c r="X91" i="13"/>
  <c r="W92" i="13"/>
  <c r="X92" i="13"/>
  <c r="W93" i="13"/>
  <c r="X93" i="13"/>
  <c r="W94" i="13"/>
  <c r="X94" i="13"/>
  <c r="W95" i="13"/>
  <c r="X95" i="13"/>
  <c r="W96" i="13"/>
  <c r="X96" i="13"/>
  <c r="W97" i="13"/>
  <c r="X97" i="13"/>
  <c r="W98" i="13"/>
  <c r="X98" i="13"/>
  <c r="W99" i="13"/>
  <c r="X99" i="13"/>
  <c r="W100" i="13"/>
  <c r="X100" i="13"/>
  <c r="W101" i="13"/>
  <c r="X101" i="13"/>
  <c r="W102" i="13"/>
  <c r="X102" i="13"/>
  <c r="W103" i="13"/>
  <c r="X103" i="13"/>
  <c r="W104" i="13"/>
  <c r="X104" i="13"/>
  <c r="W105" i="13"/>
  <c r="X105" i="13"/>
  <c r="W106" i="13"/>
  <c r="X106" i="13"/>
  <c r="W107" i="13"/>
  <c r="X107" i="13"/>
  <c r="W108" i="13"/>
  <c r="X108" i="13"/>
  <c r="W109" i="13"/>
  <c r="X109" i="13"/>
  <c r="W110" i="13"/>
  <c r="X110" i="13"/>
  <c r="W111" i="13"/>
  <c r="X111" i="13"/>
  <c r="W112" i="13"/>
  <c r="X112" i="13"/>
  <c r="W113" i="13"/>
  <c r="X113" i="13"/>
  <c r="W114" i="13"/>
  <c r="X114" i="13"/>
  <c r="W115" i="13"/>
  <c r="X115" i="13"/>
  <c r="W116" i="13"/>
  <c r="X116" i="13"/>
  <c r="W117" i="13"/>
  <c r="X117" i="13"/>
  <c r="W118" i="13"/>
  <c r="X118" i="13"/>
  <c r="W119" i="13"/>
  <c r="X119" i="13"/>
  <c r="W120" i="13"/>
  <c r="X120" i="13"/>
  <c r="W121" i="13"/>
  <c r="X121" i="13"/>
  <c r="W122" i="13"/>
  <c r="X122" i="13"/>
  <c r="W123" i="13"/>
  <c r="X123" i="13"/>
  <c r="W124" i="13"/>
  <c r="X124" i="13"/>
  <c r="W125" i="13"/>
  <c r="X125" i="13"/>
  <c r="W126" i="13"/>
  <c r="X126" i="13"/>
  <c r="W127" i="13"/>
  <c r="X127" i="13"/>
  <c r="W128" i="13"/>
  <c r="X128" i="13"/>
  <c r="W129" i="13"/>
  <c r="X129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X130" i="13"/>
  <c r="W130" i="13"/>
  <c r="D130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142" i="13" s="1"/>
  <c r="J69" i="13"/>
  <c r="J70" i="13"/>
  <c r="J71" i="13"/>
  <c r="J72" i="13"/>
  <c r="J73" i="13"/>
  <c r="J74" i="13"/>
  <c r="J75" i="13"/>
  <c r="J76" i="13"/>
  <c r="J146" i="13" s="1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40" i="13" s="1"/>
  <c r="J123" i="13"/>
  <c r="J124" i="13"/>
  <c r="J125" i="13"/>
  <c r="J126" i="13"/>
  <c r="J127" i="13"/>
  <c r="J128" i="13"/>
  <c r="J129" i="13"/>
  <c r="J130" i="13"/>
  <c r="J6" i="13"/>
  <c r="F215" i="12"/>
  <c r="G215" i="12"/>
  <c r="H215" i="12"/>
  <c r="I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F216" i="12"/>
  <c r="G216" i="12"/>
  <c r="H216" i="12"/>
  <c r="I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F217" i="12"/>
  <c r="G217" i="12"/>
  <c r="H217" i="12"/>
  <c r="I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F218" i="12"/>
  <c r="G218" i="12"/>
  <c r="H218" i="12"/>
  <c r="I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F219" i="12"/>
  <c r="G219" i="12"/>
  <c r="H219" i="12"/>
  <c r="I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F220" i="12"/>
  <c r="G220" i="12"/>
  <c r="H220" i="12"/>
  <c r="I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F221" i="12"/>
  <c r="G221" i="12"/>
  <c r="H221" i="12"/>
  <c r="I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F222" i="12"/>
  <c r="G222" i="12"/>
  <c r="H222" i="12"/>
  <c r="I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F223" i="12"/>
  <c r="G223" i="12"/>
  <c r="H223" i="12"/>
  <c r="I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F224" i="12"/>
  <c r="G224" i="12"/>
  <c r="H224" i="12"/>
  <c r="I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F225" i="12"/>
  <c r="G225" i="12"/>
  <c r="H225" i="12"/>
  <c r="I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F226" i="12"/>
  <c r="G226" i="12"/>
  <c r="H226" i="12"/>
  <c r="I226" i="12"/>
  <c r="K226" i="12"/>
  <c r="L226" i="12"/>
  <c r="M226" i="12"/>
  <c r="N226" i="12"/>
  <c r="O226" i="12"/>
  <c r="P226" i="12"/>
  <c r="Q226" i="12"/>
  <c r="R226" i="12"/>
  <c r="S226" i="12"/>
  <c r="T226" i="12"/>
  <c r="U226" i="12"/>
  <c r="V226" i="12"/>
  <c r="F227" i="12"/>
  <c r="G227" i="12"/>
  <c r="H227" i="12"/>
  <c r="I227" i="12"/>
  <c r="K227" i="12"/>
  <c r="L227" i="12"/>
  <c r="M227" i="12"/>
  <c r="N227" i="12"/>
  <c r="O227" i="12"/>
  <c r="P227" i="12"/>
  <c r="Q227" i="12"/>
  <c r="R227" i="12"/>
  <c r="S227" i="12"/>
  <c r="T227" i="12"/>
  <c r="U227" i="12"/>
  <c r="V227" i="12"/>
  <c r="F228" i="12"/>
  <c r="G228" i="12"/>
  <c r="H228" i="12"/>
  <c r="I228" i="12"/>
  <c r="K228" i="12"/>
  <c r="L228" i="12"/>
  <c r="M228" i="12"/>
  <c r="N228" i="12"/>
  <c r="O228" i="12"/>
  <c r="P228" i="12"/>
  <c r="Q228" i="12"/>
  <c r="R228" i="12"/>
  <c r="S228" i="12"/>
  <c r="T228" i="12"/>
  <c r="U228" i="12"/>
  <c r="V228" i="12"/>
  <c r="F229" i="12"/>
  <c r="G229" i="12"/>
  <c r="H229" i="12"/>
  <c r="I229" i="12"/>
  <c r="K229" i="12"/>
  <c r="L229" i="12"/>
  <c r="M229" i="12"/>
  <c r="N229" i="12"/>
  <c r="O229" i="12"/>
  <c r="P229" i="12"/>
  <c r="Q229" i="12"/>
  <c r="R229" i="12"/>
  <c r="S229" i="12"/>
  <c r="T229" i="12"/>
  <c r="U229" i="12"/>
  <c r="V229" i="12"/>
  <c r="F230" i="12"/>
  <c r="G230" i="12"/>
  <c r="H230" i="12"/>
  <c r="I230" i="12"/>
  <c r="K230" i="12"/>
  <c r="L230" i="12"/>
  <c r="M230" i="12"/>
  <c r="N230" i="12"/>
  <c r="O230" i="12"/>
  <c r="P230" i="12"/>
  <c r="Q230" i="12"/>
  <c r="R230" i="12"/>
  <c r="S230" i="12"/>
  <c r="T230" i="12"/>
  <c r="U230" i="12"/>
  <c r="V230" i="12"/>
  <c r="F231" i="12"/>
  <c r="G231" i="12"/>
  <c r="H231" i="12"/>
  <c r="I231" i="12"/>
  <c r="K231" i="12"/>
  <c r="L231" i="12"/>
  <c r="M231" i="12"/>
  <c r="N231" i="12"/>
  <c r="O231" i="12"/>
  <c r="P231" i="12"/>
  <c r="Q231" i="12"/>
  <c r="R231" i="12"/>
  <c r="S231" i="12"/>
  <c r="T231" i="12"/>
  <c r="U231" i="12"/>
  <c r="V231" i="12"/>
  <c r="F232" i="12"/>
  <c r="G232" i="12"/>
  <c r="H232" i="12"/>
  <c r="I232" i="12"/>
  <c r="K232" i="12"/>
  <c r="L232" i="12"/>
  <c r="M232" i="12"/>
  <c r="N232" i="12"/>
  <c r="O232" i="12"/>
  <c r="P232" i="12"/>
  <c r="Q232" i="12"/>
  <c r="R232" i="12"/>
  <c r="S232" i="12"/>
  <c r="T232" i="12"/>
  <c r="U232" i="12"/>
  <c r="V232" i="12"/>
  <c r="F233" i="12"/>
  <c r="G233" i="12"/>
  <c r="H233" i="12"/>
  <c r="I233" i="12"/>
  <c r="K233" i="12"/>
  <c r="L233" i="12"/>
  <c r="M233" i="12"/>
  <c r="N233" i="12"/>
  <c r="O233" i="12"/>
  <c r="P233" i="12"/>
  <c r="Q233" i="12"/>
  <c r="R233" i="12"/>
  <c r="S233" i="12"/>
  <c r="T233" i="12"/>
  <c r="U233" i="12"/>
  <c r="V233" i="12"/>
  <c r="F234" i="12"/>
  <c r="G234" i="12"/>
  <c r="H234" i="12"/>
  <c r="I234" i="12"/>
  <c r="K234" i="12"/>
  <c r="L234" i="12"/>
  <c r="M234" i="12"/>
  <c r="N234" i="12"/>
  <c r="O234" i="12"/>
  <c r="P234" i="12"/>
  <c r="Q234" i="12"/>
  <c r="R234" i="12"/>
  <c r="S234" i="12"/>
  <c r="T234" i="12"/>
  <c r="U234" i="12"/>
  <c r="V234" i="12"/>
  <c r="F235" i="12"/>
  <c r="G235" i="12"/>
  <c r="H235" i="12"/>
  <c r="I235" i="12"/>
  <c r="K235" i="12"/>
  <c r="L235" i="12"/>
  <c r="M235" i="12"/>
  <c r="N235" i="12"/>
  <c r="O235" i="12"/>
  <c r="P235" i="12"/>
  <c r="Q235" i="12"/>
  <c r="R235" i="12"/>
  <c r="S235" i="12"/>
  <c r="T235" i="12"/>
  <c r="U235" i="12"/>
  <c r="V235" i="12"/>
  <c r="F236" i="12"/>
  <c r="G236" i="12"/>
  <c r="H236" i="12"/>
  <c r="I236" i="12"/>
  <c r="K236" i="12"/>
  <c r="L236" i="12"/>
  <c r="M236" i="12"/>
  <c r="N236" i="12"/>
  <c r="O236" i="12"/>
  <c r="P236" i="12"/>
  <c r="Q236" i="12"/>
  <c r="R236" i="12"/>
  <c r="S236" i="12"/>
  <c r="T236" i="12"/>
  <c r="U236" i="12"/>
  <c r="V236" i="12"/>
  <c r="F237" i="12"/>
  <c r="G237" i="12"/>
  <c r="H237" i="12"/>
  <c r="I237" i="12"/>
  <c r="K237" i="12"/>
  <c r="L237" i="12"/>
  <c r="M237" i="12"/>
  <c r="N237" i="12"/>
  <c r="O237" i="12"/>
  <c r="P237" i="12"/>
  <c r="Q237" i="12"/>
  <c r="R237" i="12"/>
  <c r="S237" i="12"/>
  <c r="T237" i="12"/>
  <c r="U237" i="12"/>
  <c r="V237" i="12"/>
  <c r="F238" i="12"/>
  <c r="G238" i="12"/>
  <c r="H238" i="12"/>
  <c r="I238" i="12"/>
  <c r="K238" i="12"/>
  <c r="L238" i="12"/>
  <c r="M238" i="12"/>
  <c r="N238" i="12"/>
  <c r="O238" i="12"/>
  <c r="P238" i="12"/>
  <c r="Q238" i="12"/>
  <c r="R238" i="12"/>
  <c r="S238" i="12"/>
  <c r="T238" i="12"/>
  <c r="U238" i="12"/>
  <c r="V238" i="12"/>
  <c r="F239" i="12"/>
  <c r="G239" i="12"/>
  <c r="H239" i="12"/>
  <c r="I239" i="12"/>
  <c r="K239" i="12"/>
  <c r="L239" i="12"/>
  <c r="M239" i="12"/>
  <c r="N239" i="12"/>
  <c r="O239" i="12"/>
  <c r="P239" i="12"/>
  <c r="Q239" i="12"/>
  <c r="R239" i="12"/>
  <c r="S239" i="12"/>
  <c r="T239" i="12"/>
  <c r="U239" i="12"/>
  <c r="V239" i="12"/>
  <c r="F240" i="12"/>
  <c r="G240" i="12"/>
  <c r="H240" i="12"/>
  <c r="I240" i="12"/>
  <c r="K240" i="12"/>
  <c r="L240" i="12"/>
  <c r="M240" i="12"/>
  <c r="N240" i="12"/>
  <c r="O240" i="12"/>
  <c r="P240" i="12"/>
  <c r="Q240" i="12"/>
  <c r="R240" i="12"/>
  <c r="S240" i="12"/>
  <c r="T240" i="12"/>
  <c r="U240" i="12"/>
  <c r="V240" i="12"/>
  <c r="F242" i="12"/>
  <c r="G242" i="12"/>
  <c r="H242" i="12"/>
  <c r="I242" i="12"/>
  <c r="K242" i="12"/>
  <c r="L242" i="12"/>
  <c r="M242" i="12"/>
  <c r="N242" i="12"/>
  <c r="O242" i="12"/>
  <c r="P242" i="12"/>
  <c r="Q242" i="12"/>
  <c r="R242" i="12"/>
  <c r="S242" i="12"/>
  <c r="T242" i="12"/>
  <c r="U242" i="12"/>
  <c r="V242" i="12"/>
  <c r="F243" i="12"/>
  <c r="G243" i="12"/>
  <c r="H243" i="12"/>
  <c r="I243" i="12"/>
  <c r="K243" i="12"/>
  <c r="L243" i="12"/>
  <c r="M243" i="12"/>
  <c r="N243" i="12"/>
  <c r="O243" i="12"/>
  <c r="P243" i="12"/>
  <c r="Q243" i="12"/>
  <c r="R243" i="12"/>
  <c r="S243" i="12"/>
  <c r="T243" i="12"/>
  <c r="U243" i="12"/>
  <c r="V243" i="12"/>
  <c r="E243" i="12"/>
  <c r="E242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6" i="12"/>
  <c r="X6" i="12"/>
  <c r="W7" i="12"/>
  <c r="X7" i="12"/>
  <c r="W8" i="12"/>
  <c r="X8" i="12"/>
  <c r="W9" i="12"/>
  <c r="X9" i="12"/>
  <c r="W10" i="12"/>
  <c r="X10" i="12"/>
  <c r="W11" i="12"/>
  <c r="X11" i="12"/>
  <c r="W12" i="12"/>
  <c r="X12" i="12"/>
  <c r="W13" i="12"/>
  <c r="X13" i="12"/>
  <c r="W14" i="12"/>
  <c r="X14" i="12"/>
  <c r="W15" i="12"/>
  <c r="X15" i="12"/>
  <c r="W16" i="12"/>
  <c r="X16" i="12"/>
  <c r="W17" i="12"/>
  <c r="X17" i="12"/>
  <c r="W18" i="12"/>
  <c r="X18" i="12"/>
  <c r="W19" i="12"/>
  <c r="X19" i="12"/>
  <c r="W20" i="12"/>
  <c r="X20" i="12"/>
  <c r="W21" i="12"/>
  <c r="X21" i="12"/>
  <c r="W22" i="12"/>
  <c r="X22" i="12"/>
  <c r="W23" i="12"/>
  <c r="X23" i="12"/>
  <c r="W24" i="12"/>
  <c r="X24" i="12"/>
  <c r="W25" i="12"/>
  <c r="X25" i="12"/>
  <c r="W26" i="12"/>
  <c r="X26" i="12"/>
  <c r="W27" i="12"/>
  <c r="X27" i="12"/>
  <c r="W28" i="12"/>
  <c r="X28" i="12"/>
  <c r="W29" i="12"/>
  <c r="X29" i="12"/>
  <c r="W30" i="12"/>
  <c r="X30" i="12"/>
  <c r="W31" i="12"/>
  <c r="X31" i="12"/>
  <c r="W32" i="12"/>
  <c r="X32" i="12"/>
  <c r="W33" i="12"/>
  <c r="X33" i="12"/>
  <c r="W34" i="12"/>
  <c r="X34" i="12"/>
  <c r="W35" i="12"/>
  <c r="X35" i="12"/>
  <c r="W36" i="12"/>
  <c r="X36" i="12"/>
  <c r="W37" i="12"/>
  <c r="X37" i="12"/>
  <c r="W38" i="12"/>
  <c r="X38" i="12"/>
  <c r="W39" i="12"/>
  <c r="X39" i="12"/>
  <c r="W40" i="12"/>
  <c r="X40" i="12"/>
  <c r="W41" i="12"/>
  <c r="X41" i="12"/>
  <c r="W42" i="12"/>
  <c r="X42" i="12"/>
  <c r="W43" i="12"/>
  <c r="X43" i="12"/>
  <c r="W44" i="12"/>
  <c r="X44" i="12"/>
  <c r="W45" i="12"/>
  <c r="X45" i="12"/>
  <c r="W46" i="12"/>
  <c r="X46" i="12"/>
  <c r="W47" i="12"/>
  <c r="X47" i="12"/>
  <c r="W48" i="12"/>
  <c r="X48" i="12"/>
  <c r="W49" i="12"/>
  <c r="X49" i="12"/>
  <c r="W50" i="12"/>
  <c r="X50" i="12"/>
  <c r="W51" i="12"/>
  <c r="X51" i="12"/>
  <c r="W52" i="12"/>
  <c r="X52" i="12"/>
  <c r="W53" i="12"/>
  <c r="X53" i="12"/>
  <c r="W54" i="12"/>
  <c r="X54" i="12"/>
  <c r="W55" i="12"/>
  <c r="X55" i="12"/>
  <c r="W56" i="12"/>
  <c r="X56" i="12"/>
  <c r="W57" i="12"/>
  <c r="X57" i="12"/>
  <c r="W58" i="12"/>
  <c r="X58" i="12"/>
  <c r="W59" i="12"/>
  <c r="X59" i="12"/>
  <c r="W60" i="12"/>
  <c r="X60" i="12"/>
  <c r="W61" i="12"/>
  <c r="X61" i="12"/>
  <c r="W62" i="12"/>
  <c r="X62" i="12"/>
  <c r="W63" i="12"/>
  <c r="X63" i="12"/>
  <c r="W64" i="12"/>
  <c r="X64" i="12"/>
  <c r="W65" i="12"/>
  <c r="X65" i="12"/>
  <c r="W66" i="12"/>
  <c r="X66" i="12"/>
  <c r="W67" i="12"/>
  <c r="X67" i="12"/>
  <c r="W68" i="12"/>
  <c r="X68" i="12"/>
  <c r="W69" i="12"/>
  <c r="X69" i="12"/>
  <c r="W70" i="12"/>
  <c r="X70" i="12"/>
  <c r="W71" i="12"/>
  <c r="X71" i="12"/>
  <c r="W72" i="12"/>
  <c r="X72" i="12"/>
  <c r="W73" i="12"/>
  <c r="X73" i="12"/>
  <c r="W74" i="12"/>
  <c r="X74" i="12"/>
  <c r="W75" i="12"/>
  <c r="X75" i="12"/>
  <c r="W76" i="12"/>
  <c r="X76" i="12"/>
  <c r="W77" i="12"/>
  <c r="X77" i="12"/>
  <c r="W78" i="12"/>
  <c r="X78" i="12"/>
  <c r="W79" i="12"/>
  <c r="X79" i="12"/>
  <c r="W80" i="12"/>
  <c r="X80" i="12"/>
  <c r="W81" i="12"/>
  <c r="X81" i="12"/>
  <c r="W82" i="12"/>
  <c r="X82" i="12"/>
  <c r="W83" i="12"/>
  <c r="X83" i="12"/>
  <c r="W84" i="12"/>
  <c r="X84" i="12"/>
  <c r="W85" i="12"/>
  <c r="X85" i="12"/>
  <c r="W86" i="12"/>
  <c r="X86" i="12"/>
  <c r="W87" i="12"/>
  <c r="X87" i="12"/>
  <c r="W88" i="12"/>
  <c r="X88" i="12"/>
  <c r="W89" i="12"/>
  <c r="X89" i="12"/>
  <c r="W90" i="12"/>
  <c r="X90" i="12"/>
  <c r="W91" i="12"/>
  <c r="X91" i="12"/>
  <c r="W92" i="12"/>
  <c r="X92" i="12"/>
  <c r="W93" i="12"/>
  <c r="X93" i="12"/>
  <c r="W94" i="12"/>
  <c r="X94" i="12"/>
  <c r="W95" i="12"/>
  <c r="X95" i="12"/>
  <c r="W96" i="12"/>
  <c r="X96" i="12"/>
  <c r="W97" i="12"/>
  <c r="X97" i="12"/>
  <c r="W98" i="12"/>
  <c r="X98" i="12"/>
  <c r="W99" i="12"/>
  <c r="X99" i="12"/>
  <c r="W100" i="12"/>
  <c r="X100" i="12"/>
  <c r="W101" i="12"/>
  <c r="X101" i="12"/>
  <c r="W102" i="12"/>
  <c r="X102" i="12"/>
  <c r="W103" i="12"/>
  <c r="X103" i="12"/>
  <c r="W104" i="12"/>
  <c r="X104" i="12"/>
  <c r="W105" i="12"/>
  <c r="X105" i="12"/>
  <c r="W106" i="12"/>
  <c r="X106" i="12"/>
  <c r="W107" i="12"/>
  <c r="X107" i="12"/>
  <c r="W108" i="12"/>
  <c r="X108" i="12"/>
  <c r="W109" i="12"/>
  <c r="X109" i="12"/>
  <c r="W110" i="12"/>
  <c r="X110" i="12"/>
  <c r="W111" i="12"/>
  <c r="X111" i="12"/>
  <c r="W112" i="12"/>
  <c r="X112" i="12"/>
  <c r="W113" i="12"/>
  <c r="X113" i="12"/>
  <c r="W114" i="12"/>
  <c r="X114" i="12"/>
  <c r="W115" i="12"/>
  <c r="X115" i="12"/>
  <c r="W116" i="12"/>
  <c r="X116" i="12"/>
  <c r="W117" i="12"/>
  <c r="X117" i="12"/>
  <c r="W118" i="12"/>
  <c r="X118" i="12"/>
  <c r="W119" i="12"/>
  <c r="X119" i="12"/>
  <c r="W120" i="12"/>
  <c r="X120" i="12"/>
  <c r="W121" i="12"/>
  <c r="X121" i="12"/>
  <c r="W122" i="12"/>
  <c r="X122" i="12"/>
  <c r="W123" i="12"/>
  <c r="X123" i="12"/>
  <c r="W124" i="12"/>
  <c r="X124" i="12"/>
  <c r="W125" i="12"/>
  <c r="X125" i="12"/>
  <c r="W126" i="12"/>
  <c r="X126" i="12"/>
  <c r="W127" i="12"/>
  <c r="X127" i="12"/>
  <c r="W128" i="12"/>
  <c r="X128" i="12"/>
  <c r="W129" i="12"/>
  <c r="X129" i="12"/>
  <c r="W130" i="12"/>
  <c r="X130" i="12"/>
  <c r="W131" i="12"/>
  <c r="X131" i="12"/>
  <c r="W132" i="12"/>
  <c r="X132" i="12"/>
  <c r="W133" i="12"/>
  <c r="X133" i="12"/>
  <c r="W134" i="12"/>
  <c r="X134" i="12"/>
  <c r="W135" i="12"/>
  <c r="X135" i="12"/>
  <c r="W136" i="12"/>
  <c r="X136" i="12"/>
  <c r="W137" i="12"/>
  <c r="X137" i="12"/>
  <c r="W138" i="12"/>
  <c r="X138" i="12"/>
  <c r="W139" i="12"/>
  <c r="X139" i="12"/>
  <c r="W140" i="12"/>
  <c r="X140" i="12"/>
  <c r="W141" i="12"/>
  <c r="X141" i="12"/>
  <c r="W142" i="12"/>
  <c r="X142" i="12"/>
  <c r="W143" i="12"/>
  <c r="X143" i="12"/>
  <c r="W144" i="12"/>
  <c r="X144" i="12"/>
  <c r="W145" i="12"/>
  <c r="X145" i="12"/>
  <c r="W146" i="12"/>
  <c r="X146" i="12"/>
  <c r="W147" i="12"/>
  <c r="X147" i="12"/>
  <c r="W148" i="12"/>
  <c r="X148" i="12"/>
  <c r="W149" i="12"/>
  <c r="X149" i="12"/>
  <c r="W150" i="12"/>
  <c r="X150" i="12"/>
  <c r="W151" i="12"/>
  <c r="X151" i="12"/>
  <c r="W152" i="12"/>
  <c r="X152" i="12"/>
  <c r="W153" i="12"/>
  <c r="X153" i="12"/>
  <c r="W154" i="12"/>
  <c r="X154" i="12"/>
  <c r="W155" i="12"/>
  <c r="X155" i="12"/>
  <c r="W156" i="12"/>
  <c r="X156" i="12"/>
  <c r="W157" i="12"/>
  <c r="X157" i="12"/>
  <c r="W158" i="12"/>
  <c r="X158" i="12"/>
  <c r="W159" i="12"/>
  <c r="X159" i="12"/>
  <c r="W160" i="12"/>
  <c r="X160" i="12"/>
  <c r="W161" i="12"/>
  <c r="X161" i="12"/>
  <c r="W162" i="12"/>
  <c r="X162" i="12"/>
  <c r="W163" i="12"/>
  <c r="X163" i="12"/>
  <c r="W164" i="12"/>
  <c r="X164" i="12"/>
  <c r="W165" i="12"/>
  <c r="X165" i="12"/>
  <c r="W166" i="12"/>
  <c r="X166" i="12"/>
  <c r="W167" i="12"/>
  <c r="X167" i="12"/>
  <c r="W168" i="12"/>
  <c r="X168" i="12"/>
  <c r="W169" i="12"/>
  <c r="X169" i="12"/>
  <c r="W170" i="12"/>
  <c r="X170" i="12"/>
  <c r="W171" i="12"/>
  <c r="X171" i="12"/>
  <c r="W172" i="12"/>
  <c r="X172" i="12"/>
  <c r="W173" i="12"/>
  <c r="X173" i="12"/>
  <c r="W174" i="12"/>
  <c r="X174" i="12"/>
  <c r="W175" i="12"/>
  <c r="X175" i="12"/>
  <c r="W176" i="12"/>
  <c r="X176" i="12"/>
  <c r="W177" i="12"/>
  <c r="X177" i="12"/>
  <c r="W178" i="12"/>
  <c r="X178" i="12"/>
  <c r="W179" i="12"/>
  <c r="X179" i="12"/>
  <c r="W180" i="12"/>
  <c r="X180" i="12"/>
  <c r="W181" i="12"/>
  <c r="X181" i="12"/>
  <c r="W182" i="12"/>
  <c r="X182" i="12"/>
  <c r="W183" i="12"/>
  <c r="X183" i="12"/>
  <c r="W184" i="12"/>
  <c r="X184" i="12"/>
  <c r="W185" i="12"/>
  <c r="X185" i="12"/>
  <c r="W186" i="12"/>
  <c r="X186" i="12"/>
  <c r="W187" i="12"/>
  <c r="X187" i="12"/>
  <c r="W188" i="12"/>
  <c r="X188" i="12"/>
  <c r="W189" i="12"/>
  <c r="X189" i="12"/>
  <c r="W190" i="12"/>
  <c r="X190" i="12"/>
  <c r="W191" i="12"/>
  <c r="X191" i="12"/>
  <c r="W192" i="12"/>
  <c r="X192" i="12"/>
  <c r="W193" i="12"/>
  <c r="X193" i="12"/>
  <c r="W194" i="12"/>
  <c r="X194" i="12"/>
  <c r="W195" i="12"/>
  <c r="X195" i="12"/>
  <c r="W196" i="12"/>
  <c r="X196" i="12"/>
  <c r="W197" i="12"/>
  <c r="X197" i="12"/>
  <c r="W198" i="12"/>
  <c r="X198" i="12"/>
  <c r="W199" i="12"/>
  <c r="X199" i="12"/>
  <c r="W200" i="12"/>
  <c r="X200" i="12"/>
  <c r="W201" i="12"/>
  <c r="X201" i="12"/>
  <c r="W202" i="12"/>
  <c r="X202" i="12"/>
  <c r="W203" i="12"/>
  <c r="X203" i="12"/>
  <c r="W204" i="12"/>
  <c r="X204" i="12"/>
  <c r="W205" i="12"/>
  <c r="X205" i="12"/>
  <c r="W206" i="12"/>
  <c r="X206" i="12"/>
  <c r="W207" i="12"/>
  <c r="X207" i="12"/>
  <c r="W208" i="12"/>
  <c r="X208" i="12"/>
  <c r="W209" i="12"/>
  <c r="X209" i="12"/>
  <c r="W210" i="12"/>
  <c r="X210" i="12"/>
  <c r="W211" i="12"/>
  <c r="X211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X212" i="12"/>
  <c r="W212" i="12"/>
  <c r="D212" i="12"/>
  <c r="J150" i="13" l="1"/>
  <c r="D215" i="14"/>
  <c r="D214" i="14"/>
  <c r="D208" i="14"/>
  <c r="D207" i="14"/>
  <c r="D206" i="14"/>
  <c r="D200" i="14"/>
  <c r="D199" i="14"/>
  <c r="D198" i="14"/>
  <c r="D197" i="14"/>
  <c r="D193" i="14"/>
  <c r="X196" i="14"/>
  <c r="W213" i="14"/>
  <c r="W212" i="14"/>
  <c r="W209" i="14"/>
  <c r="W205" i="14"/>
  <c r="W204" i="14"/>
  <c r="W201" i="14"/>
  <c r="W196" i="14"/>
  <c r="W194" i="14"/>
  <c r="W211" i="14"/>
  <c r="W210" i="14"/>
  <c r="W203" i="14"/>
  <c r="W202" i="14"/>
  <c r="W195" i="14"/>
  <c r="W192" i="14"/>
  <c r="W191" i="14"/>
  <c r="X214" i="14"/>
  <c r="X211" i="14"/>
  <c r="X208" i="14"/>
  <c r="X207" i="14"/>
  <c r="X205" i="14"/>
  <c r="X202" i="14"/>
  <c r="X201" i="14"/>
  <c r="X199" i="14"/>
  <c r="X198" i="14"/>
  <c r="X193" i="14"/>
  <c r="J195" i="14"/>
  <c r="W215" i="14"/>
  <c r="J196" i="14"/>
  <c r="J209" i="14"/>
  <c r="J201" i="14"/>
  <c r="D212" i="14"/>
  <c r="D209" i="14"/>
  <c r="D204" i="14"/>
  <c r="J189" i="14"/>
  <c r="J192" i="14"/>
  <c r="J198" i="14"/>
  <c r="W199" i="14"/>
  <c r="W200" i="14"/>
  <c r="D203" i="14"/>
  <c r="J197" i="14"/>
  <c r="J191" i="14"/>
  <c r="J205" i="14"/>
  <c r="J210" i="14"/>
  <c r="X215" i="14"/>
  <c r="X213" i="14"/>
  <c r="X212" i="14"/>
  <c r="X210" i="14"/>
  <c r="X209" i="14"/>
  <c r="X206" i="14"/>
  <c r="X203" i="14"/>
  <c r="X200" i="14"/>
  <c r="X197" i="14"/>
  <c r="X195" i="14"/>
  <c r="X194" i="14"/>
  <c r="X192" i="14"/>
  <c r="X191" i="14"/>
  <c r="D213" i="14"/>
  <c r="W206" i="14"/>
  <c r="J215" i="14"/>
  <c r="D205" i="14"/>
  <c r="W197" i="14"/>
  <c r="D196" i="14"/>
  <c r="J202" i="14"/>
  <c r="D211" i="14"/>
  <c r="D195" i="14"/>
  <c r="W193" i="14"/>
  <c r="J194" i="14"/>
  <c r="D210" i="14"/>
  <c r="D202" i="14"/>
  <c r="D194" i="14"/>
  <c r="W214" i="14"/>
  <c r="W208" i="14"/>
  <c r="D201" i="14"/>
  <c r="X204" i="14"/>
  <c r="J203" i="14"/>
  <c r="J200" i="14"/>
  <c r="J199" i="14"/>
  <c r="J214" i="14"/>
  <c r="J208" i="14"/>
  <c r="D192" i="14"/>
  <c r="W207" i="14"/>
  <c r="W198" i="14"/>
  <c r="J207" i="14"/>
  <c r="D191" i="14"/>
  <c r="J204" i="14"/>
  <c r="J193" i="14"/>
  <c r="J206" i="14"/>
  <c r="J212" i="14"/>
  <c r="J211" i="14"/>
  <c r="J136" i="13"/>
  <c r="X142" i="13"/>
  <c r="W144" i="13"/>
  <c r="J134" i="13"/>
  <c r="J147" i="13"/>
  <c r="D140" i="13"/>
  <c r="J153" i="13"/>
  <c r="J145" i="13"/>
  <c r="D153" i="13"/>
  <c r="D152" i="13"/>
  <c r="D150" i="13"/>
  <c r="D145" i="13"/>
  <c r="D144" i="13"/>
  <c r="D142" i="13"/>
  <c r="W139" i="13"/>
  <c r="D138" i="13"/>
  <c r="D137" i="13"/>
  <c r="D134" i="13"/>
  <c r="X153" i="13"/>
  <c r="X152" i="13"/>
  <c r="X151" i="13"/>
  <c r="X149" i="13"/>
  <c r="X146" i="13"/>
  <c r="X144" i="13"/>
  <c r="X141" i="13"/>
  <c r="X139" i="13"/>
  <c r="X138" i="13"/>
  <c r="X137" i="13"/>
  <c r="X136" i="13"/>
  <c r="X134" i="13"/>
  <c r="X133" i="13"/>
  <c r="W148" i="13"/>
  <c r="W146" i="13"/>
  <c r="W142" i="13"/>
  <c r="J138" i="13"/>
  <c r="D151" i="13"/>
  <c r="X150" i="13"/>
  <c r="D148" i="13"/>
  <c r="D147" i="13"/>
  <c r="X145" i="13"/>
  <c r="X143" i="13"/>
  <c r="X140" i="13"/>
  <c r="D139" i="13"/>
  <c r="D136" i="13"/>
  <c r="X135" i="13"/>
  <c r="J152" i="13"/>
  <c r="W151" i="13"/>
  <c r="W143" i="13"/>
  <c r="W135" i="13"/>
  <c r="J131" i="13"/>
  <c r="W152" i="13"/>
  <c r="W150" i="13"/>
  <c r="W147" i="13"/>
  <c r="W136" i="13"/>
  <c r="W149" i="13"/>
  <c r="W141" i="13"/>
  <c r="W133" i="13"/>
  <c r="J143" i="13"/>
  <c r="W140" i="13"/>
  <c r="J137" i="13"/>
  <c r="J151" i="13"/>
  <c r="J135" i="13"/>
  <c r="W134" i="13"/>
  <c r="J133" i="13"/>
  <c r="D143" i="13"/>
  <c r="W145" i="13"/>
  <c r="J141" i="13"/>
  <c r="D135" i="13"/>
  <c r="X148" i="13"/>
  <c r="J149" i="13"/>
  <c r="D149" i="13"/>
  <c r="D141" i="13"/>
  <c r="D133" i="13"/>
  <c r="W138" i="13"/>
  <c r="X147" i="13"/>
  <c r="J139" i="13"/>
  <c r="J144" i="13"/>
  <c r="D146" i="13"/>
  <c r="W153" i="13"/>
  <c r="W137" i="13"/>
  <c r="J148" i="13"/>
  <c r="J243" i="12"/>
  <c r="J235" i="12"/>
  <c r="J218" i="12"/>
  <c r="J220" i="12"/>
  <c r="J219" i="12"/>
  <c r="D240" i="12"/>
  <c r="D239" i="12"/>
  <c r="D238" i="12"/>
  <c r="D237" i="12"/>
  <c r="D236" i="12"/>
  <c r="D233" i="12"/>
  <c r="D232" i="12"/>
  <c r="D230" i="12"/>
  <c r="D229" i="12"/>
  <c r="D224" i="12"/>
  <c r="D223" i="12"/>
  <c r="D222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6" i="12"/>
  <c r="X225" i="12"/>
  <c r="X224" i="12"/>
  <c r="X222" i="12"/>
  <c r="X221" i="12"/>
  <c r="X219" i="12"/>
  <c r="X218" i="12"/>
  <c r="X216" i="12"/>
  <c r="X215" i="12"/>
  <c r="J239" i="12"/>
  <c r="W241" i="12"/>
  <c r="W228" i="12"/>
  <c r="W225" i="12"/>
  <c r="W221" i="12"/>
  <c r="W218" i="12"/>
  <c r="Y218" i="12" s="1"/>
  <c r="J213" i="12"/>
  <c r="W243" i="12"/>
  <c r="Y243" i="12" s="1"/>
  <c r="W242" i="12"/>
  <c r="Y242" i="12" s="1"/>
  <c r="W235" i="12"/>
  <c r="W234" i="12"/>
  <c r="W231" i="12"/>
  <c r="W226" i="12"/>
  <c r="W219" i="12"/>
  <c r="Y219" i="12" s="1"/>
  <c r="W215" i="12"/>
  <c r="J236" i="12"/>
  <c r="J228" i="12"/>
  <c r="D228" i="12"/>
  <c r="D227" i="12"/>
  <c r="D225" i="12"/>
  <c r="X223" i="12"/>
  <c r="D221" i="12"/>
  <c r="X220" i="12"/>
  <c r="D219" i="12"/>
  <c r="X217" i="12"/>
  <c r="D216" i="12"/>
  <c r="W237" i="12"/>
  <c r="J237" i="12"/>
  <c r="W236" i="12"/>
  <c r="W233" i="12"/>
  <c r="W232" i="12"/>
  <c r="W230" i="12"/>
  <c r="W229" i="12"/>
  <c r="W227" i="12"/>
  <c r="W223" i="12"/>
  <c r="W220" i="12"/>
  <c r="W217" i="12"/>
  <c r="W216" i="12"/>
  <c r="D235" i="12"/>
  <c r="D243" i="12"/>
  <c r="D241" i="12"/>
  <c r="W224" i="12"/>
  <c r="Y224" i="12" s="1"/>
  <c r="J222" i="12"/>
  <c r="J216" i="12"/>
  <c r="J231" i="12"/>
  <c r="J233" i="12"/>
  <c r="J215" i="12"/>
  <c r="J232" i="12"/>
  <c r="W239" i="12"/>
  <c r="W240" i="12"/>
  <c r="X227" i="12"/>
  <c r="J227" i="12"/>
  <c r="D220" i="12"/>
  <c r="J234" i="12"/>
  <c r="J240" i="12"/>
  <c r="J238" i="12"/>
  <c r="J224" i="12"/>
  <c r="D242" i="12"/>
  <c r="D234" i="12"/>
  <c r="D226" i="12"/>
  <c r="D218" i="12"/>
  <c r="J229" i="12"/>
  <c r="D217" i="12"/>
  <c r="W238" i="12"/>
  <c r="W222" i="12"/>
  <c r="J221" i="12"/>
  <c r="J226" i="12"/>
  <c r="J242" i="12"/>
  <c r="J217" i="12"/>
  <c r="J225" i="12"/>
  <c r="J223" i="12"/>
  <c r="D231" i="12"/>
  <c r="D215" i="12"/>
  <c r="J230" i="12"/>
  <c r="Y186" i="14"/>
  <c r="Y182" i="14"/>
  <c r="Y146" i="14"/>
  <c r="Y142" i="14"/>
  <c r="Y106" i="14"/>
  <c r="Y98" i="14"/>
  <c r="Y94" i="14"/>
  <c r="Y43" i="14"/>
  <c r="Y27" i="14"/>
  <c r="Y179" i="14"/>
  <c r="Y123" i="14"/>
  <c r="Y115" i="14"/>
  <c r="Y111" i="14"/>
  <c r="Y95" i="14"/>
  <c r="Y83" i="14"/>
  <c r="Y79" i="14"/>
  <c r="Y67" i="14"/>
  <c r="Y63" i="14"/>
  <c r="Y20" i="14"/>
  <c r="Y36" i="14"/>
  <c r="Y24" i="14"/>
  <c r="Y84" i="14"/>
  <c r="Y76" i="14"/>
  <c r="Y68" i="14"/>
  <c r="Y149" i="14"/>
  <c r="Y117" i="14"/>
  <c r="Y152" i="14"/>
  <c r="Y120" i="14"/>
  <c r="Y88" i="14"/>
  <c r="Y65" i="14"/>
  <c r="Y37" i="14"/>
  <c r="Y177" i="14"/>
  <c r="Y148" i="14"/>
  <c r="Y116" i="14"/>
  <c r="Y92" i="14"/>
  <c r="Y91" i="14"/>
  <c r="Y100" i="14"/>
  <c r="Y180" i="14"/>
  <c r="Y176" i="14"/>
  <c r="Y168" i="14"/>
  <c r="Y164" i="14"/>
  <c r="Y156" i="14"/>
  <c r="Y107" i="14"/>
  <c r="Y56" i="14"/>
  <c r="Y40" i="14"/>
  <c r="Y13" i="14"/>
  <c r="Y140" i="14"/>
  <c r="Y132" i="14"/>
  <c r="Y124" i="14"/>
  <c r="Y12" i="14"/>
  <c r="Y8" i="14"/>
  <c r="Y133" i="14"/>
  <c r="Y188" i="14"/>
  <c r="Y184" i="14"/>
  <c r="Y174" i="14"/>
  <c r="Y166" i="14"/>
  <c r="Y158" i="14"/>
  <c r="Y154" i="14"/>
  <c r="Y131" i="14"/>
  <c r="Y127" i="14"/>
  <c r="Y104" i="14"/>
  <c r="Y26" i="14"/>
  <c r="Y187" i="14"/>
  <c r="Y173" i="14"/>
  <c r="Y165" i="14"/>
  <c r="Y161" i="14"/>
  <c r="Y109" i="14"/>
  <c r="Y87" i="14"/>
  <c r="Y130" i="14"/>
  <c r="Y126" i="14"/>
  <c r="Y93" i="14"/>
  <c r="Y78" i="14"/>
  <c r="Y74" i="14"/>
  <c r="Y70" i="14"/>
  <c r="Y62" i="14"/>
  <c r="Y171" i="14"/>
  <c r="Y167" i="14"/>
  <c r="Y159" i="14"/>
  <c r="Y155" i="14"/>
  <c r="Y15" i="14"/>
  <c r="Y11" i="14"/>
  <c r="Y7" i="14"/>
  <c r="Y52" i="14"/>
  <c r="Y44" i="14"/>
  <c r="Y10" i="14"/>
  <c r="Y6" i="14"/>
  <c r="Y160" i="14"/>
  <c r="Y64" i="14"/>
  <c r="Y108" i="14"/>
  <c r="Y51" i="14"/>
  <c r="Y172" i="14"/>
  <c r="Y147" i="14"/>
  <c r="Y143" i="14"/>
  <c r="Y136" i="14"/>
  <c r="Y54" i="14"/>
  <c r="Y50" i="14"/>
  <c r="Y46" i="14"/>
  <c r="Y31" i="14"/>
  <c r="Y16" i="14"/>
  <c r="X189" i="14"/>
  <c r="Y60" i="14"/>
  <c r="Y19" i="14"/>
  <c r="Y80" i="14"/>
  <c r="Y32" i="14"/>
  <c r="Y185" i="14"/>
  <c r="Y157" i="14"/>
  <c r="Y139" i="14"/>
  <c r="Y61" i="14"/>
  <c r="Y42" i="14"/>
  <c r="Y72" i="14"/>
  <c r="Y169" i="14"/>
  <c r="Y162" i="14"/>
  <c r="Y141" i="14"/>
  <c r="Y138" i="14"/>
  <c r="Y128" i="14"/>
  <c r="Y114" i="14"/>
  <c r="Y110" i="14"/>
  <c r="Y96" i="14"/>
  <c r="Y75" i="14"/>
  <c r="Y71" i="14"/>
  <c r="Y53" i="14"/>
  <c r="Y28" i="14"/>
  <c r="Y14" i="14"/>
  <c r="Y144" i="14"/>
  <c r="Y99" i="14"/>
  <c r="Y77" i="14"/>
  <c r="Y59" i="14"/>
  <c r="Y48" i="14"/>
  <c r="Y34" i="14"/>
  <c r="Y30" i="14"/>
  <c r="Y23" i="14"/>
  <c r="Y181" i="14"/>
  <c r="Y35" i="14"/>
  <c r="Y163" i="14"/>
  <c r="Y183" i="14"/>
  <c r="Y170" i="14"/>
  <c r="Y125" i="14"/>
  <c r="Y122" i="14"/>
  <c r="Y112" i="14"/>
  <c r="Y101" i="14"/>
  <c r="Y90" i="14"/>
  <c r="Y58" i="14"/>
  <c r="Y47" i="14"/>
  <c r="Y29" i="14"/>
  <c r="Y57" i="14"/>
  <c r="Y97" i="14"/>
  <c r="Y33" i="14"/>
  <c r="W189" i="14"/>
  <c r="Y151" i="14"/>
  <c r="Y145" i="14"/>
  <c r="Y135" i="14"/>
  <c r="Y129" i="14"/>
  <c r="Y119" i="14"/>
  <c r="Y113" i="14"/>
  <c r="Y103" i="14"/>
  <c r="Y86" i="14"/>
  <c r="Y73" i="14"/>
  <c r="Y69" i="14"/>
  <c r="Y66" i="14"/>
  <c r="Y39" i="14"/>
  <c r="Y22" i="14"/>
  <c r="Y9" i="14"/>
  <c r="Y5" i="14"/>
  <c r="Y121" i="14"/>
  <c r="Y41" i="14"/>
  <c r="Y49" i="14"/>
  <c r="Y45" i="14"/>
  <c r="Y153" i="14"/>
  <c r="Y137" i="14"/>
  <c r="Y105" i="14"/>
  <c r="Y81" i="14"/>
  <c r="Y17" i="14"/>
  <c r="Y178" i="14"/>
  <c r="Y175" i="14"/>
  <c r="Y150" i="14"/>
  <c r="Y134" i="14"/>
  <c r="Y118" i="14"/>
  <c r="Y102" i="14"/>
  <c r="Y89" i="14"/>
  <c r="Y85" i="14"/>
  <c r="Y82" i="14"/>
  <c r="Y55" i="14"/>
  <c r="Y38" i="14"/>
  <c r="Y25" i="14"/>
  <c r="Y21" i="14"/>
  <c r="Y18" i="14"/>
  <c r="D189" i="14"/>
  <c r="Y102" i="13"/>
  <c r="Y66" i="13"/>
  <c r="Y55" i="13"/>
  <c r="Y106" i="13"/>
  <c r="Y87" i="13"/>
  <c r="Y71" i="13"/>
  <c r="Y67" i="13"/>
  <c r="Y63" i="13"/>
  <c r="Y20" i="13"/>
  <c r="Y52" i="13"/>
  <c r="Y48" i="13"/>
  <c r="Y44" i="13"/>
  <c r="Y36" i="13"/>
  <c r="Y32" i="13"/>
  <c r="Y28" i="13"/>
  <c r="Y13" i="13"/>
  <c r="Y100" i="13"/>
  <c r="Y96" i="13"/>
  <c r="Y92" i="13"/>
  <c r="Y84" i="13"/>
  <c r="Y17" i="13"/>
  <c r="Y109" i="13"/>
  <c r="Y77" i="13"/>
  <c r="Y10" i="13"/>
  <c r="Y30" i="13"/>
  <c r="Y45" i="13"/>
  <c r="Y37" i="13"/>
  <c r="Y29" i="13"/>
  <c r="Y21" i="13"/>
  <c r="D131" i="13"/>
  <c r="Y111" i="13"/>
  <c r="Y117" i="13"/>
  <c r="Y90" i="13"/>
  <c r="Y74" i="13"/>
  <c r="Y39" i="13"/>
  <c r="Y118" i="13"/>
  <c r="Y105" i="13"/>
  <c r="Y124" i="13"/>
  <c r="Y116" i="13"/>
  <c r="Y112" i="13"/>
  <c r="Y81" i="13"/>
  <c r="Y7" i="13"/>
  <c r="W131" i="13"/>
  <c r="Y127" i="13"/>
  <c r="Y123" i="13"/>
  <c r="Y119" i="13"/>
  <c r="Y108" i="13"/>
  <c r="Y85" i="13"/>
  <c r="Y23" i="13"/>
  <c r="X131" i="13"/>
  <c r="Y126" i="13"/>
  <c r="Y122" i="13"/>
  <c r="Y114" i="13"/>
  <c r="Y103" i="13"/>
  <c r="Y50" i="13"/>
  <c r="Y42" i="13"/>
  <c r="Y99" i="13"/>
  <c r="Y95" i="13"/>
  <c r="Y80" i="13"/>
  <c r="Y26" i="13"/>
  <c r="Y18" i="13"/>
  <c r="Y58" i="13"/>
  <c r="Y115" i="13"/>
  <c r="Y98" i="13"/>
  <c r="Y76" i="13"/>
  <c r="Y69" i="13"/>
  <c r="Y61" i="13"/>
  <c r="Y130" i="13"/>
  <c r="Y53" i="13"/>
  <c r="Y35" i="13"/>
  <c r="Y31" i="13"/>
  <c r="Y129" i="13"/>
  <c r="Y101" i="13"/>
  <c r="Y93" i="13"/>
  <c r="Y68" i="13"/>
  <c r="Y64" i="13"/>
  <c r="Y60" i="13"/>
  <c r="Y49" i="13"/>
  <c r="Y125" i="13"/>
  <c r="Y121" i="13"/>
  <c r="Y82" i="13"/>
  <c r="Y46" i="13"/>
  <c r="Y34" i="13"/>
  <c r="Y16" i="13"/>
  <c r="Y94" i="13"/>
  <c r="Y62" i="13"/>
  <c r="Y12" i="13"/>
  <c r="Y78" i="13"/>
  <c r="Y97" i="13"/>
  <c r="Y83" i="13"/>
  <c r="Y79" i="13"/>
  <c r="Y65" i="13"/>
  <c r="Y51" i="13"/>
  <c r="Y47" i="13"/>
  <c r="Y33" i="13"/>
  <c r="Y19" i="13"/>
  <c r="Y15" i="13"/>
  <c r="Y14" i="13"/>
  <c r="Y120" i="13"/>
  <c r="Y110" i="13"/>
  <c r="Y89" i="13"/>
  <c r="Y86" i="13"/>
  <c r="Y73" i="13"/>
  <c r="Y70" i="13"/>
  <c r="Y57" i="13"/>
  <c r="Y54" i="13"/>
  <c r="Y41" i="13"/>
  <c r="Y38" i="13"/>
  <c r="Y25" i="13"/>
  <c r="Y22" i="13"/>
  <c r="Y9" i="13"/>
  <c r="Y6" i="13"/>
  <c r="Y104" i="13"/>
  <c r="Y128" i="13"/>
  <c r="Y113" i="13"/>
  <c r="Y107" i="13"/>
  <c r="Y88" i="13"/>
  <c r="Y72" i="13"/>
  <c r="Y56" i="13"/>
  <c r="Y40" i="13"/>
  <c r="Y24" i="13"/>
  <c r="Y8" i="13"/>
  <c r="Y91" i="13"/>
  <c r="Y75" i="13"/>
  <c r="Y59" i="13"/>
  <c r="Y43" i="13"/>
  <c r="Y27" i="13"/>
  <c r="Y11" i="13"/>
  <c r="Y122" i="12"/>
  <c r="Y114" i="12"/>
  <c r="Y82" i="12"/>
  <c r="Y135" i="12"/>
  <c r="Y71" i="12"/>
  <c r="Y59" i="12"/>
  <c r="Y55" i="12"/>
  <c r="Y47" i="12"/>
  <c r="Y32" i="12"/>
  <c r="Y28" i="12"/>
  <c r="Y24" i="12"/>
  <c r="Y128" i="12"/>
  <c r="Y44" i="12"/>
  <c r="Y125" i="12"/>
  <c r="Y57" i="12"/>
  <c r="Y53" i="12"/>
  <c r="Y21" i="12"/>
  <c r="Y132" i="12"/>
  <c r="Y58" i="12"/>
  <c r="Y193" i="12"/>
  <c r="Y189" i="12"/>
  <c r="Y173" i="12"/>
  <c r="Y105" i="12"/>
  <c r="Y29" i="12"/>
  <c r="Y88" i="12"/>
  <c r="Y207" i="12"/>
  <c r="Y175" i="12"/>
  <c r="Y143" i="12"/>
  <c r="Y117" i="12"/>
  <c r="Y138" i="12"/>
  <c r="Y116" i="12"/>
  <c r="Y112" i="12"/>
  <c r="Y108" i="12"/>
  <c r="Y10" i="12"/>
  <c r="Y194" i="12"/>
  <c r="Y146" i="12"/>
  <c r="Y172" i="12"/>
  <c r="Y169" i="12"/>
  <c r="Y149" i="12"/>
  <c r="Y79" i="12"/>
  <c r="Y56" i="12"/>
  <c r="Y52" i="12"/>
  <c r="Y48" i="12"/>
  <c r="Y18" i="12"/>
  <c r="Y162" i="12"/>
  <c r="Y154" i="12"/>
  <c r="Y85" i="12"/>
  <c r="Y81" i="12"/>
  <c r="Y73" i="12"/>
  <c r="Y199" i="12"/>
  <c r="Y165" i="12"/>
  <c r="Y161" i="12"/>
  <c r="Y196" i="12"/>
  <c r="Y192" i="12"/>
  <c r="Y176" i="12"/>
  <c r="Y7" i="12"/>
  <c r="Y43" i="12"/>
  <c r="Y167" i="12"/>
  <c r="Y65" i="12"/>
  <c r="Y54" i="12"/>
  <c r="Y151" i="12"/>
  <c r="Y148" i="12"/>
  <c r="Y140" i="12"/>
  <c r="Y210" i="12"/>
  <c r="Y41" i="12"/>
  <c r="Y26" i="12"/>
  <c r="Y124" i="12"/>
  <c r="Y93" i="12"/>
  <c r="Y177" i="12"/>
  <c r="Y212" i="12"/>
  <c r="Y201" i="12"/>
  <c r="Y152" i="12"/>
  <c r="Y137" i="12"/>
  <c r="Y130" i="12"/>
  <c r="Y100" i="12"/>
  <c r="Y96" i="12"/>
  <c r="X213" i="12"/>
  <c r="Y185" i="12"/>
  <c r="Y186" i="12"/>
  <c r="Y178" i="12"/>
  <c r="Y111" i="12"/>
  <c r="Y72" i="12"/>
  <c r="Y61" i="12"/>
  <c r="Y46" i="12"/>
  <c r="Y42" i="12"/>
  <c r="Y34" i="12"/>
  <c r="Y200" i="12"/>
  <c r="Y129" i="12"/>
  <c r="Y99" i="12"/>
  <c r="Y91" i="12"/>
  <c r="Y68" i="12"/>
  <c r="Y15" i="12"/>
  <c r="Y11" i="12"/>
  <c r="Y188" i="12"/>
  <c r="Y63" i="12"/>
  <c r="Y37" i="12"/>
  <c r="Y66" i="12"/>
  <c r="Y33" i="12"/>
  <c r="Y40" i="12"/>
  <c r="Y204" i="12"/>
  <c r="Y164" i="12"/>
  <c r="Y160" i="12"/>
  <c r="Y121" i="12"/>
  <c r="Y113" i="12"/>
  <c r="Y109" i="12"/>
  <c r="Y98" i="12"/>
  <c r="Y90" i="12"/>
  <c r="Y76" i="12"/>
  <c r="Y50" i="12"/>
  <c r="Y39" i="12"/>
  <c r="Y35" i="12"/>
  <c r="Y17" i="12"/>
  <c r="Y36" i="12"/>
  <c r="Y69" i="12"/>
  <c r="Y163" i="12"/>
  <c r="Y155" i="12"/>
  <c r="Y120" i="12"/>
  <c r="Y101" i="12"/>
  <c r="Y97" i="12"/>
  <c r="Y86" i="12"/>
  <c r="Y64" i="12"/>
  <c r="Y49" i="12"/>
  <c r="Y45" i="12"/>
  <c r="Y20" i="12"/>
  <c r="Y184" i="12"/>
  <c r="Y150" i="12"/>
  <c r="Y157" i="12"/>
  <c r="Y103" i="12"/>
  <c r="Y202" i="12"/>
  <c r="Y181" i="12"/>
  <c r="Y136" i="12"/>
  <c r="Y119" i="12"/>
  <c r="Y74" i="12"/>
  <c r="Y8" i="12"/>
  <c r="Y156" i="12"/>
  <c r="Y159" i="12"/>
  <c r="Y78" i="12"/>
  <c r="Y209" i="12"/>
  <c r="Y205" i="12"/>
  <c r="Y195" i="12"/>
  <c r="Y182" i="12"/>
  <c r="Y168" i="12"/>
  <c r="Y145" i="12"/>
  <c r="Y141" i="12"/>
  <c r="Y131" i="12"/>
  <c r="Y118" i="12"/>
  <c r="Y104" i="12"/>
  <c r="Y84" i="12"/>
  <c r="Y77" i="12"/>
  <c r="Y67" i="12"/>
  <c r="Y31" i="12"/>
  <c r="Y180" i="12"/>
  <c r="Y183" i="12"/>
  <c r="Y206" i="12"/>
  <c r="Y95" i="12"/>
  <c r="Y25" i="12"/>
  <c r="Y208" i="12"/>
  <c r="Y144" i="12"/>
  <c r="Y87" i="12"/>
  <c r="Y80" i="12"/>
  <c r="Y27" i="12"/>
  <c r="D213" i="12"/>
  <c r="Y153" i="12"/>
  <c r="Y92" i="12"/>
  <c r="Y22" i="12"/>
  <c r="Y142" i="12"/>
  <c r="Y89" i="12"/>
  <c r="Y197" i="12"/>
  <c r="Y191" i="12"/>
  <c r="Y187" i="12"/>
  <c r="Y174" i="12"/>
  <c r="Y170" i="12"/>
  <c r="Y133" i="12"/>
  <c r="Y127" i="12"/>
  <c r="Y123" i="12"/>
  <c r="Y110" i="12"/>
  <c r="Y106" i="12"/>
  <c r="Y60" i="12"/>
  <c r="Y23" i="12"/>
  <c r="Y16" i="12"/>
  <c r="Y158" i="12"/>
  <c r="Y94" i="12"/>
  <c r="Y198" i="12"/>
  <c r="Y166" i="12"/>
  <c r="Y134" i="12"/>
  <c r="Y102" i="12"/>
  <c r="Y70" i="12"/>
  <c r="Y38" i="12"/>
  <c r="Y14" i="12"/>
  <c r="W213" i="12"/>
  <c r="Y190" i="12"/>
  <c r="Y62" i="12"/>
  <c r="Y203" i="12"/>
  <c r="Y171" i="12"/>
  <c r="Y139" i="12"/>
  <c r="Y107" i="12"/>
  <c r="Y75" i="12"/>
  <c r="Y13" i="12"/>
  <c r="Y6" i="12"/>
  <c r="Y126" i="12"/>
  <c r="Y9" i="12"/>
  <c r="Y30" i="12"/>
  <c r="Y211" i="12"/>
  <c r="Y179" i="12"/>
  <c r="Y147" i="12"/>
  <c r="Y115" i="12"/>
  <c r="Y83" i="12"/>
  <c r="Y51" i="12"/>
  <c r="Y19" i="12"/>
  <c r="Y12" i="12"/>
  <c r="E176" i="7"/>
  <c r="F176" i="7"/>
  <c r="G176" i="7"/>
  <c r="H176" i="7"/>
  <c r="I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F236" i="11"/>
  <c r="G236" i="11"/>
  <c r="H236" i="11"/>
  <c r="I236" i="11"/>
  <c r="K236" i="11"/>
  <c r="L236" i="11"/>
  <c r="M236" i="11"/>
  <c r="N236" i="11"/>
  <c r="O236" i="11"/>
  <c r="P236" i="11"/>
  <c r="Q236" i="11"/>
  <c r="R236" i="11"/>
  <c r="S236" i="11"/>
  <c r="T236" i="11"/>
  <c r="U236" i="11"/>
  <c r="V236" i="11"/>
  <c r="F237" i="11"/>
  <c r="G237" i="11"/>
  <c r="H237" i="11"/>
  <c r="I237" i="11"/>
  <c r="K237" i="11"/>
  <c r="L237" i="11"/>
  <c r="M237" i="11"/>
  <c r="N237" i="11"/>
  <c r="O237" i="11"/>
  <c r="P237" i="11"/>
  <c r="Q237" i="11"/>
  <c r="R237" i="11"/>
  <c r="S237" i="11"/>
  <c r="T237" i="11"/>
  <c r="U237" i="11"/>
  <c r="V237" i="11"/>
  <c r="F238" i="11"/>
  <c r="G238" i="11"/>
  <c r="H238" i="11"/>
  <c r="I238" i="11"/>
  <c r="K238" i="11"/>
  <c r="L238" i="11"/>
  <c r="M238" i="11"/>
  <c r="N238" i="11"/>
  <c r="O238" i="11"/>
  <c r="P238" i="11"/>
  <c r="Q238" i="11"/>
  <c r="R238" i="11"/>
  <c r="S238" i="11"/>
  <c r="T238" i="11"/>
  <c r="U238" i="11"/>
  <c r="V238" i="11"/>
  <c r="F239" i="11"/>
  <c r="G239" i="11"/>
  <c r="H239" i="11"/>
  <c r="I239" i="11"/>
  <c r="K239" i="11"/>
  <c r="L239" i="11"/>
  <c r="M239" i="11"/>
  <c r="N239" i="11"/>
  <c r="O239" i="11"/>
  <c r="P239" i="11"/>
  <c r="Q239" i="11"/>
  <c r="R239" i="11"/>
  <c r="S239" i="11"/>
  <c r="T239" i="11"/>
  <c r="U239" i="11"/>
  <c r="V239" i="11"/>
  <c r="F240" i="11"/>
  <c r="G240" i="11"/>
  <c r="H240" i="11"/>
  <c r="I240" i="11"/>
  <c r="K240" i="11"/>
  <c r="L240" i="11"/>
  <c r="M240" i="11"/>
  <c r="N240" i="11"/>
  <c r="O240" i="11"/>
  <c r="P240" i="11"/>
  <c r="Q240" i="11"/>
  <c r="R240" i="11"/>
  <c r="S240" i="11"/>
  <c r="T240" i="11"/>
  <c r="U240" i="11"/>
  <c r="V240" i="11"/>
  <c r="F241" i="11"/>
  <c r="G241" i="11"/>
  <c r="H241" i="11"/>
  <c r="I241" i="11"/>
  <c r="K241" i="11"/>
  <c r="L241" i="11"/>
  <c r="M241" i="11"/>
  <c r="N241" i="11"/>
  <c r="O241" i="11"/>
  <c r="P241" i="11"/>
  <c r="Q241" i="11"/>
  <c r="R241" i="11"/>
  <c r="S241" i="11"/>
  <c r="T241" i="11"/>
  <c r="U241" i="11"/>
  <c r="V241" i="11"/>
  <c r="F242" i="11"/>
  <c r="G242" i="11"/>
  <c r="H242" i="11"/>
  <c r="I242" i="11"/>
  <c r="K242" i="11"/>
  <c r="L242" i="11"/>
  <c r="M242" i="11"/>
  <c r="N242" i="11"/>
  <c r="O242" i="11"/>
  <c r="P242" i="11"/>
  <c r="Q242" i="11"/>
  <c r="R242" i="11"/>
  <c r="S242" i="11"/>
  <c r="T242" i="11"/>
  <c r="U242" i="11"/>
  <c r="V242" i="11"/>
  <c r="F243" i="11"/>
  <c r="G243" i="11"/>
  <c r="H243" i="11"/>
  <c r="I243" i="11"/>
  <c r="K243" i="11"/>
  <c r="L243" i="11"/>
  <c r="M243" i="11"/>
  <c r="N243" i="11"/>
  <c r="O243" i="11"/>
  <c r="P243" i="11"/>
  <c r="Q243" i="11"/>
  <c r="R243" i="11"/>
  <c r="S243" i="11"/>
  <c r="T243" i="11"/>
  <c r="U243" i="11"/>
  <c r="V243" i="11"/>
  <c r="F244" i="11"/>
  <c r="G244" i="11"/>
  <c r="H244" i="11"/>
  <c r="I244" i="11"/>
  <c r="K244" i="11"/>
  <c r="L244" i="11"/>
  <c r="M244" i="11"/>
  <c r="N244" i="11"/>
  <c r="O244" i="11"/>
  <c r="P244" i="11"/>
  <c r="Q244" i="11"/>
  <c r="R244" i="11"/>
  <c r="S244" i="11"/>
  <c r="T244" i="11"/>
  <c r="U244" i="11"/>
  <c r="V244" i="11"/>
  <c r="F245" i="11"/>
  <c r="G245" i="11"/>
  <c r="H245" i="11"/>
  <c r="I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F246" i="11"/>
  <c r="G246" i="11"/>
  <c r="H246" i="11"/>
  <c r="I246" i="11"/>
  <c r="K246" i="11"/>
  <c r="L246" i="11"/>
  <c r="M246" i="11"/>
  <c r="N246" i="11"/>
  <c r="O246" i="11"/>
  <c r="P246" i="11"/>
  <c r="Q246" i="11"/>
  <c r="R246" i="11"/>
  <c r="S246" i="11"/>
  <c r="T246" i="11"/>
  <c r="U246" i="11"/>
  <c r="V246" i="11"/>
  <c r="F247" i="11"/>
  <c r="G247" i="11"/>
  <c r="H247" i="11"/>
  <c r="I247" i="11"/>
  <c r="K247" i="11"/>
  <c r="L247" i="11"/>
  <c r="M247" i="11"/>
  <c r="N247" i="11"/>
  <c r="O247" i="11"/>
  <c r="P247" i="11"/>
  <c r="Q247" i="11"/>
  <c r="R247" i="11"/>
  <c r="S247" i="11"/>
  <c r="T247" i="11"/>
  <c r="U247" i="11"/>
  <c r="V247" i="11"/>
  <c r="F248" i="11"/>
  <c r="G248" i="11"/>
  <c r="H248" i="11"/>
  <c r="I248" i="11"/>
  <c r="K248" i="11"/>
  <c r="L248" i="11"/>
  <c r="M248" i="11"/>
  <c r="N248" i="11"/>
  <c r="O248" i="11"/>
  <c r="P248" i="11"/>
  <c r="Q248" i="11"/>
  <c r="R248" i="11"/>
  <c r="S248" i="11"/>
  <c r="T248" i="11"/>
  <c r="U248" i="11"/>
  <c r="V248" i="11"/>
  <c r="F249" i="11"/>
  <c r="G249" i="11"/>
  <c r="H249" i="11"/>
  <c r="I249" i="11"/>
  <c r="K249" i="11"/>
  <c r="L249" i="11"/>
  <c r="M249" i="11"/>
  <c r="N249" i="11"/>
  <c r="O249" i="11"/>
  <c r="P249" i="11"/>
  <c r="Q249" i="11"/>
  <c r="R249" i="11"/>
  <c r="S249" i="11"/>
  <c r="T249" i="11"/>
  <c r="U249" i="11"/>
  <c r="V249" i="11"/>
  <c r="F250" i="11"/>
  <c r="G250" i="11"/>
  <c r="H250" i="11"/>
  <c r="I250" i="11"/>
  <c r="K250" i="11"/>
  <c r="L250" i="11"/>
  <c r="M250" i="11"/>
  <c r="N250" i="11"/>
  <c r="O250" i="11"/>
  <c r="P250" i="11"/>
  <c r="Q250" i="11"/>
  <c r="R250" i="11"/>
  <c r="S250" i="11"/>
  <c r="T250" i="11"/>
  <c r="U250" i="11"/>
  <c r="V250" i="11"/>
  <c r="F251" i="11"/>
  <c r="G251" i="11"/>
  <c r="H251" i="11"/>
  <c r="I251" i="11"/>
  <c r="K251" i="11"/>
  <c r="L251" i="11"/>
  <c r="M251" i="11"/>
  <c r="N251" i="11"/>
  <c r="O251" i="11"/>
  <c r="P251" i="11"/>
  <c r="Q251" i="11"/>
  <c r="R251" i="11"/>
  <c r="S251" i="11"/>
  <c r="T251" i="11"/>
  <c r="U251" i="11"/>
  <c r="V251" i="11"/>
  <c r="F252" i="11"/>
  <c r="G252" i="11"/>
  <c r="H252" i="11"/>
  <c r="I252" i="11"/>
  <c r="K252" i="11"/>
  <c r="L252" i="11"/>
  <c r="M252" i="11"/>
  <c r="N252" i="11"/>
  <c r="O252" i="11"/>
  <c r="P252" i="11"/>
  <c r="Q252" i="11"/>
  <c r="R252" i="11"/>
  <c r="S252" i="11"/>
  <c r="T252" i="11"/>
  <c r="U252" i="11"/>
  <c r="V252" i="11"/>
  <c r="F253" i="11"/>
  <c r="G253" i="11"/>
  <c r="H253" i="11"/>
  <c r="I253" i="11"/>
  <c r="K253" i="11"/>
  <c r="L253" i="11"/>
  <c r="M253" i="11"/>
  <c r="N253" i="11"/>
  <c r="O253" i="11"/>
  <c r="P253" i="11"/>
  <c r="Q253" i="11"/>
  <c r="R253" i="11"/>
  <c r="S253" i="11"/>
  <c r="T253" i="11"/>
  <c r="U253" i="11"/>
  <c r="V253" i="11"/>
  <c r="F254" i="11"/>
  <c r="G254" i="11"/>
  <c r="H254" i="11"/>
  <c r="I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F255" i="11"/>
  <c r="G255" i="11"/>
  <c r="H255" i="11"/>
  <c r="I255" i="11"/>
  <c r="K255" i="11"/>
  <c r="L255" i="11"/>
  <c r="M255" i="11"/>
  <c r="N255" i="11"/>
  <c r="O255" i="11"/>
  <c r="P255" i="11"/>
  <c r="Q255" i="11"/>
  <c r="R255" i="11"/>
  <c r="S255" i="11"/>
  <c r="T255" i="11"/>
  <c r="U255" i="11"/>
  <c r="V255" i="11"/>
  <c r="F256" i="11"/>
  <c r="G256" i="11"/>
  <c r="H256" i="11"/>
  <c r="I256" i="11"/>
  <c r="K256" i="11"/>
  <c r="L256" i="11"/>
  <c r="M256" i="11"/>
  <c r="N256" i="11"/>
  <c r="O256" i="11"/>
  <c r="P256" i="11"/>
  <c r="Q256" i="11"/>
  <c r="R256" i="11"/>
  <c r="S256" i="11"/>
  <c r="T256" i="11"/>
  <c r="U256" i="11"/>
  <c r="V256" i="11"/>
  <c r="F257" i="11"/>
  <c r="G257" i="11"/>
  <c r="H257" i="11"/>
  <c r="I257" i="11"/>
  <c r="K257" i="11"/>
  <c r="L257" i="11"/>
  <c r="M257" i="11"/>
  <c r="N257" i="11"/>
  <c r="O257" i="11"/>
  <c r="P257" i="11"/>
  <c r="Q257" i="11"/>
  <c r="R257" i="11"/>
  <c r="S257" i="11"/>
  <c r="T257" i="11"/>
  <c r="U257" i="11"/>
  <c r="V257" i="11"/>
  <c r="F258" i="11"/>
  <c r="G258" i="11"/>
  <c r="H258" i="11"/>
  <c r="I258" i="11"/>
  <c r="K258" i="11"/>
  <c r="L258" i="11"/>
  <c r="M258" i="11"/>
  <c r="N258" i="11"/>
  <c r="O258" i="11"/>
  <c r="P258" i="11"/>
  <c r="Q258" i="11"/>
  <c r="R258" i="11"/>
  <c r="S258" i="11"/>
  <c r="T258" i="11"/>
  <c r="U258" i="11"/>
  <c r="V258" i="11"/>
  <c r="F259" i="11"/>
  <c r="G259" i="11"/>
  <c r="H259" i="11"/>
  <c r="I259" i="11"/>
  <c r="K259" i="11"/>
  <c r="L259" i="11"/>
  <c r="M259" i="11"/>
  <c r="N259" i="11"/>
  <c r="O259" i="11"/>
  <c r="P259" i="11"/>
  <c r="Q259" i="11"/>
  <c r="R259" i="11"/>
  <c r="S259" i="11"/>
  <c r="T259" i="11"/>
  <c r="U259" i="11"/>
  <c r="V259" i="11"/>
  <c r="F260" i="11"/>
  <c r="G260" i="11"/>
  <c r="H260" i="11"/>
  <c r="I260" i="11"/>
  <c r="K260" i="11"/>
  <c r="L260" i="11"/>
  <c r="M260" i="11"/>
  <c r="N260" i="11"/>
  <c r="O260" i="11"/>
  <c r="P260" i="11"/>
  <c r="Q260" i="11"/>
  <c r="R260" i="11"/>
  <c r="S260" i="11"/>
  <c r="T260" i="11"/>
  <c r="U260" i="11"/>
  <c r="V260" i="11"/>
  <c r="F261" i="11"/>
  <c r="G261" i="11"/>
  <c r="H261" i="11"/>
  <c r="I261" i="11"/>
  <c r="K261" i="11"/>
  <c r="L261" i="11"/>
  <c r="M261" i="11"/>
  <c r="N261" i="11"/>
  <c r="O261" i="11"/>
  <c r="P261" i="11"/>
  <c r="Q261" i="11"/>
  <c r="R261" i="11"/>
  <c r="S261" i="11"/>
  <c r="T261" i="11"/>
  <c r="U261" i="11"/>
  <c r="V261" i="11"/>
  <c r="F263" i="11"/>
  <c r="G263" i="11"/>
  <c r="H263" i="11"/>
  <c r="I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F264" i="11"/>
  <c r="G264" i="11"/>
  <c r="H264" i="11"/>
  <c r="I264" i="11"/>
  <c r="K264" i="11"/>
  <c r="L264" i="11"/>
  <c r="M264" i="11"/>
  <c r="N264" i="11"/>
  <c r="O264" i="11"/>
  <c r="P264" i="11"/>
  <c r="Q264" i="11"/>
  <c r="R264" i="11"/>
  <c r="S264" i="11"/>
  <c r="T264" i="11"/>
  <c r="U264" i="11"/>
  <c r="V264" i="11"/>
  <c r="F265" i="11"/>
  <c r="G265" i="11"/>
  <c r="H265" i="11"/>
  <c r="I265" i="11"/>
  <c r="K265" i="11"/>
  <c r="L265" i="11"/>
  <c r="M265" i="11"/>
  <c r="N265" i="11"/>
  <c r="O265" i="11"/>
  <c r="P265" i="11"/>
  <c r="Q265" i="11"/>
  <c r="R265" i="11"/>
  <c r="S265" i="11"/>
  <c r="T265" i="11"/>
  <c r="U265" i="11"/>
  <c r="V265" i="11"/>
  <c r="E265" i="11"/>
  <c r="E264" i="11"/>
  <c r="E263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W5" i="11"/>
  <c r="X5" i="11"/>
  <c r="W6" i="11"/>
  <c r="X6" i="11"/>
  <c r="W7" i="11"/>
  <c r="X7" i="11"/>
  <c r="W8" i="11"/>
  <c r="X8" i="11"/>
  <c r="W9" i="11"/>
  <c r="X9" i="11"/>
  <c r="W10" i="11"/>
  <c r="X10" i="11"/>
  <c r="W11" i="11"/>
  <c r="X11" i="11"/>
  <c r="W12" i="11"/>
  <c r="X12" i="11"/>
  <c r="W13" i="11"/>
  <c r="X13" i="11"/>
  <c r="W14" i="11"/>
  <c r="X14" i="11"/>
  <c r="W15" i="11"/>
  <c r="X15" i="11"/>
  <c r="W16" i="11"/>
  <c r="X16" i="11"/>
  <c r="W17" i="11"/>
  <c r="X17" i="11"/>
  <c r="W18" i="11"/>
  <c r="X18" i="11"/>
  <c r="W19" i="11"/>
  <c r="X19" i="11"/>
  <c r="W20" i="11"/>
  <c r="X20" i="11"/>
  <c r="W21" i="11"/>
  <c r="X21" i="11"/>
  <c r="W22" i="11"/>
  <c r="X22" i="11"/>
  <c r="W23" i="11"/>
  <c r="X23" i="11"/>
  <c r="W24" i="11"/>
  <c r="X24" i="11"/>
  <c r="W25" i="11"/>
  <c r="X25" i="11"/>
  <c r="W26" i="11"/>
  <c r="X26" i="11"/>
  <c r="W27" i="11"/>
  <c r="X27" i="11"/>
  <c r="W28" i="11"/>
  <c r="X28" i="11"/>
  <c r="W29" i="11"/>
  <c r="X29" i="11"/>
  <c r="W30" i="11"/>
  <c r="X30" i="11"/>
  <c r="W31" i="11"/>
  <c r="X31" i="11"/>
  <c r="W32" i="11"/>
  <c r="X32" i="11"/>
  <c r="W33" i="11"/>
  <c r="X33" i="11"/>
  <c r="W34" i="11"/>
  <c r="X34" i="11"/>
  <c r="W35" i="11"/>
  <c r="X35" i="11"/>
  <c r="W36" i="11"/>
  <c r="X36" i="11"/>
  <c r="W37" i="11"/>
  <c r="X37" i="11"/>
  <c r="W38" i="11"/>
  <c r="X38" i="11"/>
  <c r="W39" i="11"/>
  <c r="X39" i="11"/>
  <c r="W40" i="11"/>
  <c r="X40" i="11"/>
  <c r="W41" i="11"/>
  <c r="X41" i="11"/>
  <c r="W42" i="11"/>
  <c r="X42" i="11"/>
  <c r="W43" i="11"/>
  <c r="X43" i="11"/>
  <c r="W44" i="11"/>
  <c r="X44" i="11"/>
  <c r="W45" i="11"/>
  <c r="X45" i="11"/>
  <c r="W46" i="11"/>
  <c r="X46" i="11"/>
  <c r="W47" i="11"/>
  <c r="X47" i="11"/>
  <c r="W48" i="11"/>
  <c r="X48" i="11"/>
  <c r="W49" i="11"/>
  <c r="X49" i="11"/>
  <c r="W50" i="11"/>
  <c r="X50" i="11"/>
  <c r="W51" i="11"/>
  <c r="X51" i="11"/>
  <c r="W52" i="11"/>
  <c r="X52" i="11"/>
  <c r="W53" i="11"/>
  <c r="X53" i="11"/>
  <c r="W54" i="11"/>
  <c r="X54" i="11"/>
  <c r="W55" i="11"/>
  <c r="X55" i="11"/>
  <c r="W56" i="11"/>
  <c r="X56" i="11"/>
  <c r="W57" i="11"/>
  <c r="X57" i="11"/>
  <c r="W58" i="11"/>
  <c r="X58" i="11"/>
  <c r="W59" i="11"/>
  <c r="X59" i="11"/>
  <c r="W60" i="11"/>
  <c r="X60" i="11"/>
  <c r="W61" i="11"/>
  <c r="X61" i="11"/>
  <c r="W62" i="11"/>
  <c r="X62" i="11"/>
  <c r="W63" i="11"/>
  <c r="X63" i="11"/>
  <c r="W64" i="11"/>
  <c r="X64" i="11"/>
  <c r="W65" i="11"/>
  <c r="X65" i="11"/>
  <c r="W66" i="11"/>
  <c r="X66" i="11"/>
  <c r="W67" i="11"/>
  <c r="X67" i="11"/>
  <c r="W68" i="11"/>
  <c r="X68" i="11"/>
  <c r="W69" i="11"/>
  <c r="X69" i="11"/>
  <c r="W70" i="11"/>
  <c r="X70" i="11"/>
  <c r="W71" i="11"/>
  <c r="X71" i="11"/>
  <c r="W72" i="11"/>
  <c r="X72" i="11"/>
  <c r="W73" i="11"/>
  <c r="X73" i="11"/>
  <c r="W74" i="11"/>
  <c r="X74" i="11"/>
  <c r="W75" i="11"/>
  <c r="X75" i="11"/>
  <c r="W76" i="11"/>
  <c r="X76" i="11"/>
  <c r="W77" i="11"/>
  <c r="X77" i="11"/>
  <c r="W78" i="11"/>
  <c r="X78" i="11"/>
  <c r="W79" i="11"/>
  <c r="X79" i="11"/>
  <c r="W80" i="11"/>
  <c r="X80" i="11"/>
  <c r="W81" i="11"/>
  <c r="X81" i="11"/>
  <c r="W82" i="11"/>
  <c r="X82" i="11"/>
  <c r="W83" i="11"/>
  <c r="X83" i="11"/>
  <c r="W84" i="11"/>
  <c r="X84" i="11"/>
  <c r="W85" i="11"/>
  <c r="X85" i="11"/>
  <c r="W86" i="11"/>
  <c r="X86" i="11"/>
  <c r="W87" i="11"/>
  <c r="X87" i="11"/>
  <c r="W88" i="11"/>
  <c r="X88" i="11"/>
  <c r="W89" i="11"/>
  <c r="X89" i="11"/>
  <c r="W90" i="11"/>
  <c r="X90" i="11"/>
  <c r="W91" i="11"/>
  <c r="X91" i="11"/>
  <c r="W92" i="11"/>
  <c r="X92" i="11"/>
  <c r="W93" i="11"/>
  <c r="X93" i="11"/>
  <c r="W94" i="11"/>
  <c r="X94" i="11"/>
  <c r="W95" i="11"/>
  <c r="X95" i="11"/>
  <c r="W96" i="11"/>
  <c r="X96" i="11"/>
  <c r="W97" i="11"/>
  <c r="X97" i="11"/>
  <c r="W98" i="11"/>
  <c r="X98" i="11"/>
  <c r="W99" i="11"/>
  <c r="X99" i="11"/>
  <c r="W100" i="11"/>
  <c r="X100" i="11"/>
  <c r="W101" i="11"/>
  <c r="X101" i="11"/>
  <c r="W102" i="11"/>
  <c r="X102" i="11"/>
  <c r="W103" i="11"/>
  <c r="X103" i="11"/>
  <c r="W104" i="11"/>
  <c r="X104" i="11"/>
  <c r="W105" i="11"/>
  <c r="X105" i="11"/>
  <c r="W106" i="11"/>
  <c r="X106" i="11"/>
  <c r="W107" i="11"/>
  <c r="X107" i="11"/>
  <c r="W108" i="11"/>
  <c r="X108" i="11"/>
  <c r="W109" i="11"/>
  <c r="X109" i="11"/>
  <c r="W110" i="11"/>
  <c r="X110" i="11"/>
  <c r="W111" i="11"/>
  <c r="X111" i="11"/>
  <c r="W112" i="11"/>
  <c r="X112" i="11"/>
  <c r="W113" i="11"/>
  <c r="X113" i="11"/>
  <c r="W114" i="11"/>
  <c r="X114" i="11"/>
  <c r="W115" i="11"/>
  <c r="X115" i="11"/>
  <c r="W116" i="11"/>
  <c r="X116" i="11"/>
  <c r="W117" i="11"/>
  <c r="X117" i="11"/>
  <c r="W118" i="11"/>
  <c r="X118" i="11"/>
  <c r="W119" i="11"/>
  <c r="X119" i="11"/>
  <c r="W120" i="11"/>
  <c r="X120" i="11"/>
  <c r="W121" i="11"/>
  <c r="X121" i="11"/>
  <c r="W122" i="11"/>
  <c r="X122" i="11"/>
  <c r="W123" i="11"/>
  <c r="X123" i="11"/>
  <c r="W124" i="11"/>
  <c r="X124" i="11"/>
  <c r="W125" i="11"/>
  <c r="X125" i="11"/>
  <c r="W126" i="11"/>
  <c r="X126" i="11"/>
  <c r="W127" i="11"/>
  <c r="X127" i="11"/>
  <c r="W128" i="11"/>
  <c r="X128" i="11"/>
  <c r="W129" i="11"/>
  <c r="X129" i="11"/>
  <c r="W130" i="11"/>
  <c r="X130" i="11"/>
  <c r="W131" i="11"/>
  <c r="X131" i="11"/>
  <c r="W132" i="11"/>
  <c r="X132" i="11"/>
  <c r="W133" i="11"/>
  <c r="X133" i="11"/>
  <c r="W134" i="11"/>
  <c r="X134" i="11"/>
  <c r="W135" i="11"/>
  <c r="X135" i="11"/>
  <c r="W136" i="11"/>
  <c r="X136" i="11"/>
  <c r="W137" i="11"/>
  <c r="X137" i="11"/>
  <c r="W138" i="11"/>
  <c r="X138" i="11"/>
  <c r="W139" i="11"/>
  <c r="X139" i="11"/>
  <c r="W140" i="11"/>
  <c r="X140" i="11"/>
  <c r="W141" i="11"/>
  <c r="X141" i="11"/>
  <c r="W142" i="11"/>
  <c r="X142" i="11"/>
  <c r="W143" i="11"/>
  <c r="X143" i="11"/>
  <c r="W144" i="11"/>
  <c r="X144" i="11"/>
  <c r="W145" i="11"/>
  <c r="X145" i="11"/>
  <c r="W146" i="11"/>
  <c r="X146" i="11"/>
  <c r="W147" i="11"/>
  <c r="X147" i="11"/>
  <c r="W148" i="11"/>
  <c r="X148" i="11"/>
  <c r="W149" i="11"/>
  <c r="X149" i="11"/>
  <c r="W150" i="11"/>
  <c r="X150" i="11"/>
  <c r="W151" i="11"/>
  <c r="X151" i="11"/>
  <c r="W152" i="11"/>
  <c r="X152" i="11"/>
  <c r="W153" i="11"/>
  <c r="X153" i="11"/>
  <c r="W154" i="11"/>
  <c r="X154" i="11"/>
  <c r="W155" i="11"/>
  <c r="X155" i="11"/>
  <c r="W156" i="11"/>
  <c r="X156" i="11"/>
  <c r="W157" i="11"/>
  <c r="X157" i="11"/>
  <c r="W158" i="11"/>
  <c r="X158" i="11"/>
  <c r="W159" i="11"/>
  <c r="X159" i="11"/>
  <c r="W160" i="11"/>
  <c r="X160" i="11"/>
  <c r="W161" i="11"/>
  <c r="X161" i="11"/>
  <c r="W162" i="11"/>
  <c r="X162" i="11"/>
  <c r="W163" i="11"/>
  <c r="X163" i="11"/>
  <c r="W164" i="11"/>
  <c r="X164" i="11"/>
  <c r="W165" i="11"/>
  <c r="X165" i="11"/>
  <c r="W166" i="11"/>
  <c r="X166" i="11"/>
  <c r="W167" i="11"/>
  <c r="X167" i="11"/>
  <c r="W168" i="11"/>
  <c r="X168" i="11"/>
  <c r="W169" i="11"/>
  <c r="X169" i="11"/>
  <c r="W170" i="11"/>
  <c r="X170" i="11"/>
  <c r="W171" i="11"/>
  <c r="X171" i="11"/>
  <c r="W172" i="11"/>
  <c r="X172" i="11"/>
  <c r="W173" i="11"/>
  <c r="X173" i="11"/>
  <c r="W174" i="11"/>
  <c r="X174" i="11"/>
  <c r="W175" i="11"/>
  <c r="X175" i="11"/>
  <c r="W176" i="11"/>
  <c r="X176" i="11"/>
  <c r="W177" i="11"/>
  <c r="X177" i="11"/>
  <c r="W178" i="11"/>
  <c r="X178" i="11"/>
  <c r="W179" i="11"/>
  <c r="X179" i="11"/>
  <c r="W180" i="11"/>
  <c r="X180" i="11"/>
  <c r="W181" i="11"/>
  <c r="X181" i="11"/>
  <c r="W182" i="11"/>
  <c r="X182" i="11"/>
  <c r="W183" i="11"/>
  <c r="X183" i="11"/>
  <c r="W184" i="11"/>
  <c r="X184" i="11"/>
  <c r="W185" i="11"/>
  <c r="X185" i="11"/>
  <c r="W186" i="11"/>
  <c r="X186" i="11"/>
  <c r="W187" i="11"/>
  <c r="X187" i="11"/>
  <c r="W188" i="11"/>
  <c r="X188" i="11"/>
  <c r="W189" i="11"/>
  <c r="X189" i="11"/>
  <c r="W190" i="11"/>
  <c r="X190" i="11"/>
  <c r="W191" i="11"/>
  <c r="X191" i="11"/>
  <c r="W192" i="11"/>
  <c r="X192" i="11"/>
  <c r="W193" i="11"/>
  <c r="X193" i="11"/>
  <c r="W194" i="11"/>
  <c r="X194" i="11"/>
  <c r="W195" i="11"/>
  <c r="X195" i="11"/>
  <c r="W196" i="11"/>
  <c r="X196" i="11"/>
  <c r="W197" i="11"/>
  <c r="X197" i="11"/>
  <c r="W198" i="11"/>
  <c r="X198" i="11"/>
  <c r="W199" i="11"/>
  <c r="X199" i="11"/>
  <c r="W200" i="11"/>
  <c r="X200" i="11"/>
  <c r="W201" i="11"/>
  <c r="X201" i="11"/>
  <c r="W202" i="11"/>
  <c r="X202" i="11"/>
  <c r="W203" i="11"/>
  <c r="X203" i="11"/>
  <c r="W204" i="11"/>
  <c r="X204" i="11"/>
  <c r="W205" i="11"/>
  <c r="X205" i="11"/>
  <c r="W206" i="11"/>
  <c r="X206" i="11"/>
  <c r="W207" i="11"/>
  <c r="X207" i="11"/>
  <c r="W208" i="11"/>
  <c r="X208" i="11"/>
  <c r="W209" i="11"/>
  <c r="X209" i="11"/>
  <c r="W210" i="11"/>
  <c r="X210" i="11"/>
  <c r="W211" i="11"/>
  <c r="X211" i="11"/>
  <c r="W212" i="11"/>
  <c r="X212" i="11"/>
  <c r="W213" i="11"/>
  <c r="X213" i="11"/>
  <c r="W214" i="11"/>
  <c r="X214" i="11"/>
  <c r="W215" i="11"/>
  <c r="X215" i="11"/>
  <c r="W216" i="11"/>
  <c r="X216" i="11"/>
  <c r="W217" i="11"/>
  <c r="X217" i="11"/>
  <c r="W218" i="11"/>
  <c r="X218" i="11"/>
  <c r="W219" i="11"/>
  <c r="X219" i="11"/>
  <c r="W220" i="11"/>
  <c r="X220" i="11"/>
  <c r="W221" i="11"/>
  <c r="X221" i="11"/>
  <c r="W222" i="11"/>
  <c r="X222" i="11"/>
  <c r="W223" i="11"/>
  <c r="X223" i="11"/>
  <c r="W224" i="11"/>
  <c r="X224" i="11"/>
  <c r="W225" i="11"/>
  <c r="X225" i="11"/>
  <c r="W226" i="11"/>
  <c r="X226" i="11"/>
  <c r="W227" i="11"/>
  <c r="X227" i="11"/>
  <c r="W228" i="11"/>
  <c r="X228" i="11"/>
  <c r="W229" i="11"/>
  <c r="X229" i="11"/>
  <c r="W230" i="11"/>
  <c r="X230" i="11"/>
  <c r="W231" i="11"/>
  <c r="X231" i="11"/>
  <c r="W232" i="11"/>
  <c r="X232" i="11"/>
  <c r="X233" i="11"/>
  <c r="W233" i="11"/>
  <c r="D233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5" i="11"/>
  <c r="F220" i="10"/>
  <c r="G220" i="10"/>
  <c r="H220" i="10"/>
  <c r="I220" i="10"/>
  <c r="K220" i="10"/>
  <c r="L220" i="10"/>
  <c r="M220" i="10"/>
  <c r="N220" i="10"/>
  <c r="O220" i="10"/>
  <c r="P220" i="10"/>
  <c r="Q220" i="10"/>
  <c r="R220" i="10"/>
  <c r="S220" i="10"/>
  <c r="T220" i="10"/>
  <c r="U220" i="10"/>
  <c r="V220" i="10"/>
  <c r="F221" i="10"/>
  <c r="G221" i="10"/>
  <c r="H221" i="10"/>
  <c r="I221" i="10"/>
  <c r="K221" i="10"/>
  <c r="L221" i="10"/>
  <c r="M221" i="10"/>
  <c r="N221" i="10"/>
  <c r="O221" i="10"/>
  <c r="P221" i="10"/>
  <c r="Q221" i="10"/>
  <c r="R221" i="10"/>
  <c r="S221" i="10"/>
  <c r="T221" i="10"/>
  <c r="U221" i="10"/>
  <c r="V221" i="10"/>
  <c r="F222" i="10"/>
  <c r="G222" i="10"/>
  <c r="H222" i="10"/>
  <c r="I222" i="10"/>
  <c r="K222" i="10"/>
  <c r="L222" i="10"/>
  <c r="M222" i="10"/>
  <c r="N222" i="10"/>
  <c r="O222" i="10"/>
  <c r="P222" i="10"/>
  <c r="Q222" i="10"/>
  <c r="R222" i="10"/>
  <c r="S222" i="10"/>
  <c r="T222" i="10"/>
  <c r="U222" i="10"/>
  <c r="V222" i="10"/>
  <c r="F223" i="10"/>
  <c r="G223" i="10"/>
  <c r="H223" i="10"/>
  <c r="I223" i="10"/>
  <c r="K223" i="10"/>
  <c r="L223" i="10"/>
  <c r="M223" i="10"/>
  <c r="N223" i="10"/>
  <c r="O223" i="10"/>
  <c r="P223" i="10"/>
  <c r="Q223" i="10"/>
  <c r="R223" i="10"/>
  <c r="S223" i="10"/>
  <c r="T223" i="10"/>
  <c r="U223" i="10"/>
  <c r="V223" i="10"/>
  <c r="F224" i="10"/>
  <c r="G224" i="10"/>
  <c r="H224" i="10"/>
  <c r="I224" i="10"/>
  <c r="K224" i="10"/>
  <c r="L224" i="10"/>
  <c r="M224" i="10"/>
  <c r="N224" i="10"/>
  <c r="O224" i="10"/>
  <c r="P224" i="10"/>
  <c r="Q224" i="10"/>
  <c r="R224" i="10"/>
  <c r="S224" i="10"/>
  <c r="T224" i="10"/>
  <c r="U224" i="10"/>
  <c r="V224" i="10"/>
  <c r="F225" i="10"/>
  <c r="G225" i="10"/>
  <c r="H225" i="10"/>
  <c r="I225" i="10"/>
  <c r="K225" i="10"/>
  <c r="L225" i="10"/>
  <c r="M225" i="10"/>
  <c r="N225" i="10"/>
  <c r="O225" i="10"/>
  <c r="P225" i="10"/>
  <c r="Q225" i="10"/>
  <c r="R225" i="10"/>
  <c r="S225" i="10"/>
  <c r="T225" i="10"/>
  <c r="U225" i="10"/>
  <c r="V225" i="10"/>
  <c r="F226" i="10"/>
  <c r="G226" i="10"/>
  <c r="H226" i="10"/>
  <c r="I226" i="10"/>
  <c r="K226" i="10"/>
  <c r="L226" i="10"/>
  <c r="M226" i="10"/>
  <c r="N226" i="10"/>
  <c r="O226" i="10"/>
  <c r="P226" i="10"/>
  <c r="Q226" i="10"/>
  <c r="R226" i="10"/>
  <c r="S226" i="10"/>
  <c r="T226" i="10"/>
  <c r="U226" i="10"/>
  <c r="V226" i="10"/>
  <c r="F227" i="10"/>
  <c r="G227" i="10"/>
  <c r="H227" i="10"/>
  <c r="I227" i="10"/>
  <c r="K227" i="10"/>
  <c r="L227" i="10"/>
  <c r="M227" i="10"/>
  <c r="N227" i="10"/>
  <c r="O227" i="10"/>
  <c r="P227" i="10"/>
  <c r="Q227" i="10"/>
  <c r="R227" i="10"/>
  <c r="S227" i="10"/>
  <c r="T227" i="10"/>
  <c r="U227" i="10"/>
  <c r="V227" i="10"/>
  <c r="F228" i="10"/>
  <c r="G228" i="10"/>
  <c r="H228" i="10"/>
  <c r="I228" i="10"/>
  <c r="K228" i="10"/>
  <c r="L228" i="10"/>
  <c r="M228" i="10"/>
  <c r="N228" i="10"/>
  <c r="O228" i="10"/>
  <c r="P228" i="10"/>
  <c r="Q228" i="10"/>
  <c r="R228" i="10"/>
  <c r="S228" i="10"/>
  <c r="T228" i="10"/>
  <c r="U228" i="10"/>
  <c r="V228" i="10"/>
  <c r="F229" i="10"/>
  <c r="G229" i="10"/>
  <c r="H229" i="10"/>
  <c r="I229" i="10"/>
  <c r="K229" i="10"/>
  <c r="L229" i="10"/>
  <c r="M229" i="10"/>
  <c r="N229" i="10"/>
  <c r="O229" i="10"/>
  <c r="P229" i="10"/>
  <c r="Q229" i="10"/>
  <c r="R229" i="10"/>
  <c r="S229" i="10"/>
  <c r="T229" i="10"/>
  <c r="U229" i="10"/>
  <c r="V229" i="10"/>
  <c r="F230" i="10"/>
  <c r="G230" i="10"/>
  <c r="H230" i="10"/>
  <c r="I230" i="10"/>
  <c r="K230" i="10"/>
  <c r="L230" i="10"/>
  <c r="M230" i="10"/>
  <c r="N230" i="10"/>
  <c r="O230" i="10"/>
  <c r="P230" i="10"/>
  <c r="Q230" i="10"/>
  <c r="R230" i="10"/>
  <c r="S230" i="10"/>
  <c r="T230" i="10"/>
  <c r="U230" i="10"/>
  <c r="V230" i="10"/>
  <c r="F231" i="10"/>
  <c r="G231" i="10"/>
  <c r="H231" i="10"/>
  <c r="I231" i="10"/>
  <c r="K231" i="10"/>
  <c r="L231" i="10"/>
  <c r="M231" i="10"/>
  <c r="N231" i="10"/>
  <c r="O231" i="10"/>
  <c r="P231" i="10"/>
  <c r="Q231" i="10"/>
  <c r="R231" i="10"/>
  <c r="S231" i="10"/>
  <c r="T231" i="10"/>
  <c r="U231" i="10"/>
  <c r="V231" i="10"/>
  <c r="F232" i="10"/>
  <c r="G232" i="10"/>
  <c r="H232" i="10"/>
  <c r="I232" i="10"/>
  <c r="K232" i="10"/>
  <c r="L232" i="10"/>
  <c r="M232" i="10"/>
  <c r="N232" i="10"/>
  <c r="O232" i="10"/>
  <c r="P232" i="10"/>
  <c r="Q232" i="10"/>
  <c r="R232" i="10"/>
  <c r="S232" i="10"/>
  <c r="T232" i="10"/>
  <c r="U232" i="10"/>
  <c r="V232" i="10"/>
  <c r="F233" i="10"/>
  <c r="G233" i="10"/>
  <c r="H233" i="10"/>
  <c r="I233" i="10"/>
  <c r="K233" i="10"/>
  <c r="L233" i="10"/>
  <c r="M233" i="10"/>
  <c r="N233" i="10"/>
  <c r="O233" i="10"/>
  <c r="P233" i="10"/>
  <c r="Q233" i="10"/>
  <c r="R233" i="10"/>
  <c r="S233" i="10"/>
  <c r="T233" i="10"/>
  <c r="U233" i="10"/>
  <c r="V233" i="10"/>
  <c r="F234" i="10"/>
  <c r="G234" i="10"/>
  <c r="H234" i="10"/>
  <c r="I234" i="10"/>
  <c r="K234" i="10"/>
  <c r="L234" i="10"/>
  <c r="M234" i="10"/>
  <c r="N234" i="10"/>
  <c r="O234" i="10"/>
  <c r="P234" i="10"/>
  <c r="Q234" i="10"/>
  <c r="R234" i="10"/>
  <c r="S234" i="10"/>
  <c r="T234" i="10"/>
  <c r="U234" i="10"/>
  <c r="V234" i="10"/>
  <c r="F235" i="10"/>
  <c r="G235" i="10"/>
  <c r="H235" i="10"/>
  <c r="I235" i="10"/>
  <c r="K235" i="10"/>
  <c r="L235" i="10"/>
  <c r="M235" i="10"/>
  <c r="N235" i="10"/>
  <c r="O235" i="10"/>
  <c r="P235" i="10"/>
  <c r="Q235" i="10"/>
  <c r="R235" i="10"/>
  <c r="S235" i="10"/>
  <c r="T235" i="10"/>
  <c r="U235" i="10"/>
  <c r="V235" i="10"/>
  <c r="F236" i="10"/>
  <c r="G236" i="10"/>
  <c r="H236" i="10"/>
  <c r="I236" i="10"/>
  <c r="K236" i="10"/>
  <c r="L236" i="10"/>
  <c r="M236" i="10"/>
  <c r="N236" i="10"/>
  <c r="O236" i="10"/>
  <c r="P236" i="10"/>
  <c r="Q236" i="10"/>
  <c r="R236" i="10"/>
  <c r="S236" i="10"/>
  <c r="T236" i="10"/>
  <c r="U236" i="10"/>
  <c r="V236" i="10"/>
  <c r="F237" i="10"/>
  <c r="G237" i="10"/>
  <c r="H237" i="10"/>
  <c r="I237" i="10"/>
  <c r="K237" i="10"/>
  <c r="L237" i="10"/>
  <c r="M237" i="10"/>
  <c r="N237" i="10"/>
  <c r="O237" i="10"/>
  <c r="P237" i="10"/>
  <c r="Q237" i="10"/>
  <c r="R237" i="10"/>
  <c r="S237" i="10"/>
  <c r="T237" i="10"/>
  <c r="U237" i="10"/>
  <c r="V237" i="10"/>
  <c r="F238" i="10"/>
  <c r="G238" i="10"/>
  <c r="H238" i="10"/>
  <c r="I238" i="10"/>
  <c r="K238" i="10"/>
  <c r="L238" i="10"/>
  <c r="M238" i="10"/>
  <c r="N238" i="10"/>
  <c r="O238" i="10"/>
  <c r="P238" i="10"/>
  <c r="Q238" i="10"/>
  <c r="R238" i="10"/>
  <c r="S238" i="10"/>
  <c r="T238" i="10"/>
  <c r="U238" i="10"/>
  <c r="V238" i="10"/>
  <c r="F239" i="10"/>
  <c r="G239" i="10"/>
  <c r="H239" i="10"/>
  <c r="I239" i="10"/>
  <c r="K239" i="10"/>
  <c r="L239" i="10"/>
  <c r="M239" i="10"/>
  <c r="N239" i="10"/>
  <c r="O239" i="10"/>
  <c r="P239" i="10"/>
  <c r="Q239" i="10"/>
  <c r="R239" i="10"/>
  <c r="S239" i="10"/>
  <c r="T239" i="10"/>
  <c r="U239" i="10"/>
  <c r="V239" i="10"/>
  <c r="F240" i="10"/>
  <c r="G240" i="10"/>
  <c r="H240" i="10"/>
  <c r="I240" i="10"/>
  <c r="K240" i="10"/>
  <c r="L240" i="10"/>
  <c r="M240" i="10"/>
  <c r="N240" i="10"/>
  <c r="O240" i="10"/>
  <c r="P240" i="10"/>
  <c r="Q240" i="10"/>
  <c r="R240" i="10"/>
  <c r="S240" i="10"/>
  <c r="T240" i="10"/>
  <c r="U240" i="10"/>
  <c r="V240" i="10"/>
  <c r="F241" i="10"/>
  <c r="G241" i="10"/>
  <c r="H241" i="10"/>
  <c r="I241" i="10"/>
  <c r="K241" i="10"/>
  <c r="L241" i="10"/>
  <c r="M241" i="10"/>
  <c r="N241" i="10"/>
  <c r="O241" i="10"/>
  <c r="P241" i="10"/>
  <c r="Q241" i="10"/>
  <c r="R241" i="10"/>
  <c r="S241" i="10"/>
  <c r="T241" i="10"/>
  <c r="U241" i="10"/>
  <c r="V241" i="10"/>
  <c r="F242" i="10"/>
  <c r="G242" i="10"/>
  <c r="H242" i="10"/>
  <c r="I242" i="10"/>
  <c r="K242" i="10"/>
  <c r="L242" i="10"/>
  <c r="M242" i="10"/>
  <c r="N242" i="10"/>
  <c r="O242" i="10"/>
  <c r="P242" i="10"/>
  <c r="Q242" i="10"/>
  <c r="R242" i="10"/>
  <c r="S242" i="10"/>
  <c r="T242" i="10"/>
  <c r="U242" i="10"/>
  <c r="V242" i="10"/>
  <c r="F243" i="10"/>
  <c r="G243" i="10"/>
  <c r="H243" i="10"/>
  <c r="I243" i="10"/>
  <c r="K243" i="10"/>
  <c r="L243" i="10"/>
  <c r="M243" i="10"/>
  <c r="N243" i="10"/>
  <c r="O243" i="10"/>
  <c r="P243" i="10"/>
  <c r="Q243" i="10"/>
  <c r="R243" i="10"/>
  <c r="S243" i="10"/>
  <c r="T243" i="10"/>
  <c r="U243" i="10"/>
  <c r="V243" i="10"/>
  <c r="F244" i="10"/>
  <c r="G244" i="10"/>
  <c r="H244" i="10"/>
  <c r="I244" i="10"/>
  <c r="K244" i="10"/>
  <c r="L244" i="10"/>
  <c r="M244" i="10"/>
  <c r="N244" i="10"/>
  <c r="O244" i="10"/>
  <c r="P244" i="10"/>
  <c r="Q244" i="10"/>
  <c r="R244" i="10"/>
  <c r="S244" i="10"/>
  <c r="T244" i="10"/>
  <c r="U244" i="10"/>
  <c r="V244" i="10"/>
  <c r="F245" i="10"/>
  <c r="G245" i="10"/>
  <c r="H245" i="10"/>
  <c r="I245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F247" i="10"/>
  <c r="G247" i="10"/>
  <c r="H247" i="10"/>
  <c r="I247" i="10"/>
  <c r="K247" i="10"/>
  <c r="L247" i="10"/>
  <c r="M247" i="10"/>
  <c r="N247" i="10"/>
  <c r="O247" i="10"/>
  <c r="P247" i="10"/>
  <c r="Q247" i="10"/>
  <c r="R247" i="10"/>
  <c r="S247" i="10"/>
  <c r="T247" i="10"/>
  <c r="U247" i="10"/>
  <c r="V247" i="10"/>
  <c r="F248" i="10"/>
  <c r="G248" i="10"/>
  <c r="H248" i="10"/>
  <c r="I248" i="10"/>
  <c r="K248" i="10"/>
  <c r="L248" i="10"/>
  <c r="M248" i="10"/>
  <c r="N248" i="10"/>
  <c r="O248" i="10"/>
  <c r="P248" i="10"/>
  <c r="Q248" i="10"/>
  <c r="R248" i="10"/>
  <c r="S248" i="10"/>
  <c r="T248" i="10"/>
  <c r="U248" i="10"/>
  <c r="V248" i="10"/>
  <c r="F249" i="10"/>
  <c r="G249" i="10"/>
  <c r="H249" i="10"/>
  <c r="I249" i="10"/>
  <c r="K249" i="10"/>
  <c r="L249" i="10"/>
  <c r="M249" i="10"/>
  <c r="N249" i="10"/>
  <c r="O249" i="10"/>
  <c r="P249" i="10"/>
  <c r="Q249" i="10"/>
  <c r="R249" i="10"/>
  <c r="S249" i="10"/>
  <c r="T249" i="10"/>
  <c r="U249" i="10"/>
  <c r="V249" i="10"/>
  <c r="E249" i="10"/>
  <c r="E248" i="10"/>
  <c r="E247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W5" i="10"/>
  <c r="X5" i="10"/>
  <c r="W6" i="10"/>
  <c r="X6" i="10"/>
  <c r="W7" i="10"/>
  <c r="X7" i="10"/>
  <c r="W8" i="10"/>
  <c r="X8" i="10"/>
  <c r="W9" i="10"/>
  <c r="X9" i="10"/>
  <c r="W10" i="10"/>
  <c r="X10" i="10"/>
  <c r="W11" i="10"/>
  <c r="X11" i="10"/>
  <c r="W12" i="10"/>
  <c r="X12" i="10"/>
  <c r="W13" i="10"/>
  <c r="X13" i="10"/>
  <c r="W14" i="10"/>
  <c r="X14" i="10"/>
  <c r="W15" i="10"/>
  <c r="X15" i="10"/>
  <c r="W16" i="10"/>
  <c r="X16" i="10"/>
  <c r="W17" i="10"/>
  <c r="X17" i="10"/>
  <c r="W18" i="10"/>
  <c r="X18" i="10"/>
  <c r="W19" i="10"/>
  <c r="X19" i="10"/>
  <c r="W20" i="10"/>
  <c r="X20" i="10"/>
  <c r="W21" i="10"/>
  <c r="X21" i="10"/>
  <c r="W22" i="10"/>
  <c r="X22" i="10"/>
  <c r="W23" i="10"/>
  <c r="X23" i="10"/>
  <c r="W24" i="10"/>
  <c r="X24" i="10"/>
  <c r="W25" i="10"/>
  <c r="X25" i="10"/>
  <c r="W26" i="10"/>
  <c r="X26" i="10"/>
  <c r="W27" i="10"/>
  <c r="X27" i="10"/>
  <c r="W28" i="10"/>
  <c r="X28" i="10"/>
  <c r="W29" i="10"/>
  <c r="X29" i="10"/>
  <c r="W30" i="10"/>
  <c r="X30" i="10"/>
  <c r="W31" i="10"/>
  <c r="X31" i="10"/>
  <c r="W32" i="10"/>
  <c r="X32" i="10"/>
  <c r="W33" i="10"/>
  <c r="X33" i="10"/>
  <c r="W34" i="10"/>
  <c r="X34" i="10"/>
  <c r="W35" i="10"/>
  <c r="X35" i="10"/>
  <c r="W36" i="10"/>
  <c r="X36" i="10"/>
  <c r="W37" i="10"/>
  <c r="X37" i="10"/>
  <c r="W38" i="10"/>
  <c r="X38" i="10"/>
  <c r="W39" i="10"/>
  <c r="X39" i="10"/>
  <c r="W40" i="10"/>
  <c r="X40" i="10"/>
  <c r="W41" i="10"/>
  <c r="X41" i="10"/>
  <c r="W42" i="10"/>
  <c r="X42" i="10"/>
  <c r="W43" i="10"/>
  <c r="X43" i="10"/>
  <c r="W44" i="10"/>
  <c r="X44" i="10"/>
  <c r="W45" i="10"/>
  <c r="X45" i="10"/>
  <c r="W46" i="10"/>
  <c r="X46" i="10"/>
  <c r="W47" i="10"/>
  <c r="X47" i="10"/>
  <c r="W48" i="10"/>
  <c r="X48" i="10"/>
  <c r="W49" i="10"/>
  <c r="X49" i="10"/>
  <c r="W50" i="10"/>
  <c r="X50" i="10"/>
  <c r="W51" i="10"/>
  <c r="X51" i="10"/>
  <c r="W52" i="10"/>
  <c r="X52" i="10"/>
  <c r="W53" i="10"/>
  <c r="X53" i="10"/>
  <c r="W54" i="10"/>
  <c r="X54" i="10"/>
  <c r="W55" i="10"/>
  <c r="X55" i="10"/>
  <c r="W56" i="10"/>
  <c r="X56" i="10"/>
  <c r="W57" i="10"/>
  <c r="X57" i="10"/>
  <c r="W58" i="10"/>
  <c r="X58" i="10"/>
  <c r="W59" i="10"/>
  <c r="X59" i="10"/>
  <c r="W60" i="10"/>
  <c r="X60" i="10"/>
  <c r="W61" i="10"/>
  <c r="X61" i="10"/>
  <c r="W62" i="10"/>
  <c r="X62" i="10"/>
  <c r="W63" i="10"/>
  <c r="X63" i="10"/>
  <c r="W64" i="10"/>
  <c r="X64" i="10"/>
  <c r="W65" i="10"/>
  <c r="X65" i="10"/>
  <c r="W66" i="10"/>
  <c r="X66" i="10"/>
  <c r="W67" i="10"/>
  <c r="X67" i="10"/>
  <c r="W68" i="10"/>
  <c r="X68" i="10"/>
  <c r="W69" i="10"/>
  <c r="X69" i="10"/>
  <c r="W70" i="10"/>
  <c r="X70" i="10"/>
  <c r="W71" i="10"/>
  <c r="X71" i="10"/>
  <c r="W72" i="10"/>
  <c r="X72" i="10"/>
  <c r="W73" i="10"/>
  <c r="X73" i="10"/>
  <c r="W74" i="10"/>
  <c r="X74" i="10"/>
  <c r="W75" i="10"/>
  <c r="X75" i="10"/>
  <c r="W76" i="10"/>
  <c r="X76" i="10"/>
  <c r="W77" i="10"/>
  <c r="X77" i="10"/>
  <c r="W78" i="10"/>
  <c r="X78" i="10"/>
  <c r="W79" i="10"/>
  <c r="X79" i="10"/>
  <c r="W80" i="10"/>
  <c r="X80" i="10"/>
  <c r="W81" i="10"/>
  <c r="X81" i="10"/>
  <c r="W82" i="10"/>
  <c r="X82" i="10"/>
  <c r="W83" i="10"/>
  <c r="X83" i="10"/>
  <c r="W84" i="10"/>
  <c r="X84" i="10"/>
  <c r="W85" i="10"/>
  <c r="X85" i="10"/>
  <c r="W86" i="10"/>
  <c r="X86" i="10"/>
  <c r="W87" i="10"/>
  <c r="X87" i="10"/>
  <c r="W88" i="10"/>
  <c r="X88" i="10"/>
  <c r="W89" i="10"/>
  <c r="X89" i="10"/>
  <c r="W90" i="10"/>
  <c r="X90" i="10"/>
  <c r="W91" i="10"/>
  <c r="X91" i="10"/>
  <c r="W92" i="10"/>
  <c r="X92" i="10"/>
  <c r="W93" i="10"/>
  <c r="X93" i="10"/>
  <c r="W94" i="10"/>
  <c r="X94" i="10"/>
  <c r="W95" i="10"/>
  <c r="X95" i="10"/>
  <c r="W96" i="10"/>
  <c r="X96" i="10"/>
  <c r="W97" i="10"/>
  <c r="X97" i="10"/>
  <c r="W98" i="10"/>
  <c r="X98" i="10"/>
  <c r="W99" i="10"/>
  <c r="X99" i="10"/>
  <c r="W100" i="10"/>
  <c r="X100" i="10"/>
  <c r="W101" i="10"/>
  <c r="X101" i="10"/>
  <c r="W102" i="10"/>
  <c r="X102" i="10"/>
  <c r="W103" i="10"/>
  <c r="X103" i="10"/>
  <c r="W104" i="10"/>
  <c r="X104" i="10"/>
  <c r="W105" i="10"/>
  <c r="X105" i="10"/>
  <c r="W106" i="10"/>
  <c r="X106" i="10"/>
  <c r="W107" i="10"/>
  <c r="X107" i="10"/>
  <c r="W108" i="10"/>
  <c r="X108" i="10"/>
  <c r="W109" i="10"/>
  <c r="X109" i="10"/>
  <c r="W110" i="10"/>
  <c r="X110" i="10"/>
  <c r="W111" i="10"/>
  <c r="X111" i="10"/>
  <c r="W112" i="10"/>
  <c r="X112" i="10"/>
  <c r="W113" i="10"/>
  <c r="X113" i="10"/>
  <c r="W114" i="10"/>
  <c r="X114" i="10"/>
  <c r="W115" i="10"/>
  <c r="X115" i="10"/>
  <c r="W116" i="10"/>
  <c r="X116" i="10"/>
  <c r="W117" i="10"/>
  <c r="X117" i="10"/>
  <c r="W118" i="10"/>
  <c r="X118" i="10"/>
  <c r="W119" i="10"/>
  <c r="X119" i="10"/>
  <c r="W120" i="10"/>
  <c r="X120" i="10"/>
  <c r="W121" i="10"/>
  <c r="X121" i="10"/>
  <c r="W122" i="10"/>
  <c r="X122" i="10"/>
  <c r="W123" i="10"/>
  <c r="X123" i="10"/>
  <c r="W124" i="10"/>
  <c r="X124" i="10"/>
  <c r="W125" i="10"/>
  <c r="X125" i="10"/>
  <c r="W126" i="10"/>
  <c r="X126" i="10"/>
  <c r="W127" i="10"/>
  <c r="X127" i="10"/>
  <c r="W128" i="10"/>
  <c r="X128" i="10"/>
  <c r="W129" i="10"/>
  <c r="X129" i="10"/>
  <c r="W130" i="10"/>
  <c r="X130" i="10"/>
  <c r="W131" i="10"/>
  <c r="X131" i="10"/>
  <c r="W132" i="10"/>
  <c r="X132" i="10"/>
  <c r="W133" i="10"/>
  <c r="X133" i="10"/>
  <c r="W134" i="10"/>
  <c r="X134" i="10"/>
  <c r="W135" i="10"/>
  <c r="X135" i="10"/>
  <c r="W136" i="10"/>
  <c r="X136" i="10"/>
  <c r="W137" i="10"/>
  <c r="X137" i="10"/>
  <c r="W138" i="10"/>
  <c r="X138" i="10"/>
  <c r="W139" i="10"/>
  <c r="X139" i="10"/>
  <c r="W140" i="10"/>
  <c r="X140" i="10"/>
  <c r="W141" i="10"/>
  <c r="X141" i="10"/>
  <c r="W142" i="10"/>
  <c r="X142" i="10"/>
  <c r="W143" i="10"/>
  <c r="X143" i="10"/>
  <c r="W144" i="10"/>
  <c r="X144" i="10"/>
  <c r="W145" i="10"/>
  <c r="X145" i="10"/>
  <c r="W146" i="10"/>
  <c r="X146" i="10"/>
  <c r="W147" i="10"/>
  <c r="X147" i="10"/>
  <c r="W148" i="10"/>
  <c r="X148" i="10"/>
  <c r="W149" i="10"/>
  <c r="X149" i="10"/>
  <c r="W150" i="10"/>
  <c r="X150" i="10"/>
  <c r="W151" i="10"/>
  <c r="X151" i="10"/>
  <c r="W152" i="10"/>
  <c r="X152" i="10"/>
  <c r="W153" i="10"/>
  <c r="X153" i="10"/>
  <c r="W154" i="10"/>
  <c r="X154" i="10"/>
  <c r="W155" i="10"/>
  <c r="X155" i="10"/>
  <c r="W156" i="10"/>
  <c r="X156" i="10"/>
  <c r="W157" i="10"/>
  <c r="X157" i="10"/>
  <c r="W158" i="10"/>
  <c r="X158" i="10"/>
  <c r="W159" i="10"/>
  <c r="X159" i="10"/>
  <c r="W160" i="10"/>
  <c r="X160" i="10"/>
  <c r="W161" i="10"/>
  <c r="X161" i="10"/>
  <c r="W162" i="10"/>
  <c r="X162" i="10"/>
  <c r="W163" i="10"/>
  <c r="X163" i="10"/>
  <c r="W164" i="10"/>
  <c r="X164" i="10"/>
  <c r="W165" i="10"/>
  <c r="X165" i="10"/>
  <c r="W166" i="10"/>
  <c r="X166" i="10"/>
  <c r="W167" i="10"/>
  <c r="X167" i="10"/>
  <c r="W168" i="10"/>
  <c r="X168" i="10"/>
  <c r="W169" i="10"/>
  <c r="X169" i="10"/>
  <c r="W170" i="10"/>
  <c r="X170" i="10"/>
  <c r="W171" i="10"/>
  <c r="X171" i="10"/>
  <c r="W172" i="10"/>
  <c r="X172" i="10"/>
  <c r="W173" i="10"/>
  <c r="X173" i="10"/>
  <c r="W174" i="10"/>
  <c r="X174" i="10"/>
  <c r="W175" i="10"/>
  <c r="X175" i="10"/>
  <c r="W176" i="10"/>
  <c r="X176" i="10"/>
  <c r="W177" i="10"/>
  <c r="X177" i="10"/>
  <c r="W178" i="10"/>
  <c r="X178" i="10"/>
  <c r="W179" i="10"/>
  <c r="X179" i="10"/>
  <c r="W180" i="10"/>
  <c r="X180" i="10"/>
  <c r="W181" i="10"/>
  <c r="X181" i="10"/>
  <c r="W182" i="10"/>
  <c r="X182" i="10"/>
  <c r="W183" i="10"/>
  <c r="X183" i="10"/>
  <c r="W184" i="10"/>
  <c r="X184" i="10"/>
  <c r="W185" i="10"/>
  <c r="X185" i="10"/>
  <c r="W186" i="10"/>
  <c r="X186" i="10"/>
  <c r="W187" i="10"/>
  <c r="X187" i="10"/>
  <c r="W188" i="10"/>
  <c r="X188" i="10"/>
  <c r="W189" i="10"/>
  <c r="X189" i="10"/>
  <c r="W190" i="10"/>
  <c r="X190" i="10"/>
  <c r="W191" i="10"/>
  <c r="X191" i="10"/>
  <c r="W192" i="10"/>
  <c r="X192" i="10"/>
  <c r="W193" i="10"/>
  <c r="X193" i="10"/>
  <c r="W194" i="10"/>
  <c r="X194" i="10"/>
  <c r="W195" i="10"/>
  <c r="X195" i="10"/>
  <c r="W196" i="10"/>
  <c r="X196" i="10"/>
  <c r="W197" i="10"/>
  <c r="X197" i="10"/>
  <c r="W198" i="10"/>
  <c r="X198" i="10"/>
  <c r="W199" i="10"/>
  <c r="X199" i="10"/>
  <c r="W200" i="10"/>
  <c r="X200" i="10"/>
  <c r="W201" i="10"/>
  <c r="X201" i="10"/>
  <c r="W202" i="10"/>
  <c r="X202" i="10"/>
  <c r="W203" i="10"/>
  <c r="X203" i="10"/>
  <c r="W204" i="10"/>
  <c r="X204" i="10"/>
  <c r="W205" i="10"/>
  <c r="X205" i="10"/>
  <c r="W206" i="10"/>
  <c r="X206" i="10"/>
  <c r="W207" i="10"/>
  <c r="X207" i="10"/>
  <c r="W208" i="10"/>
  <c r="X208" i="10"/>
  <c r="W209" i="10"/>
  <c r="X209" i="10"/>
  <c r="W210" i="10"/>
  <c r="X210" i="10"/>
  <c r="W211" i="10"/>
  <c r="X211" i="10"/>
  <c r="W212" i="10"/>
  <c r="X212" i="10"/>
  <c r="W213" i="10"/>
  <c r="X213" i="10"/>
  <c r="W214" i="10"/>
  <c r="X214" i="10"/>
  <c r="W215" i="10"/>
  <c r="X215" i="10"/>
  <c r="W216" i="10"/>
  <c r="X216" i="10"/>
  <c r="X217" i="10"/>
  <c r="W217" i="10"/>
  <c r="D217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238" i="10" s="1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5" i="10"/>
  <c r="F195" i="9"/>
  <c r="G195" i="9"/>
  <c r="H195" i="9"/>
  <c r="I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F196" i="9"/>
  <c r="G196" i="9"/>
  <c r="H196" i="9"/>
  <c r="I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F197" i="9"/>
  <c r="G197" i="9"/>
  <c r="H197" i="9"/>
  <c r="I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F198" i="9"/>
  <c r="G198" i="9"/>
  <c r="H198" i="9"/>
  <c r="I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F199" i="9"/>
  <c r="G199" i="9"/>
  <c r="H199" i="9"/>
  <c r="I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F200" i="9"/>
  <c r="G200" i="9"/>
  <c r="H200" i="9"/>
  <c r="I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F201" i="9"/>
  <c r="G201" i="9"/>
  <c r="H201" i="9"/>
  <c r="I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F202" i="9"/>
  <c r="G202" i="9"/>
  <c r="H202" i="9"/>
  <c r="I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F203" i="9"/>
  <c r="G203" i="9"/>
  <c r="H203" i="9"/>
  <c r="I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F204" i="9"/>
  <c r="G204" i="9"/>
  <c r="H204" i="9"/>
  <c r="I204" i="9"/>
  <c r="K204" i="9"/>
  <c r="L204" i="9"/>
  <c r="M204" i="9"/>
  <c r="N204" i="9"/>
  <c r="O204" i="9"/>
  <c r="P204" i="9"/>
  <c r="Q204" i="9"/>
  <c r="R204" i="9"/>
  <c r="S204" i="9"/>
  <c r="T204" i="9"/>
  <c r="U204" i="9"/>
  <c r="V204" i="9"/>
  <c r="F205" i="9"/>
  <c r="G205" i="9"/>
  <c r="H205" i="9"/>
  <c r="I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F206" i="9"/>
  <c r="G206" i="9"/>
  <c r="H206" i="9"/>
  <c r="I206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F207" i="9"/>
  <c r="G207" i="9"/>
  <c r="H207" i="9"/>
  <c r="I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F208" i="9"/>
  <c r="G208" i="9"/>
  <c r="H208" i="9"/>
  <c r="I208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F209" i="9"/>
  <c r="G209" i="9"/>
  <c r="H209" i="9"/>
  <c r="I209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F210" i="9"/>
  <c r="G210" i="9"/>
  <c r="H210" i="9"/>
  <c r="I210" i="9"/>
  <c r="K210" i="9"/>
  <c r="L210" i="9"/>
  <c r="M210" i="9"/>
  <c r="N210" i="9"/>
  <c r="O210" i="9"/>
  <c r="P210" i="9"/>
  <c r="Q210" i="9"/>
  <c r="R210" i="9"/>
  <c r="S210" i="9"/>
  <c r="T210" i="9"/>
  <c r="U210" i="9"/>
  <c r="V210" i="9"/>
  <c r="F211" i="9"/>
  <c r="G211" i="9"/>
  <c r="H211" i="9"/>
  <c r="I211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F212" i="9"/>
  <c r="G212" i="9"/>
  <c r="H212" i="9"/>
  <c r="I212" i="9"/>
  <c r="K212" i="9"/>
  <c r="L212" i="9"/>
  <c r="M212" i="9"/>
  <c r="N212" i="9"/>
  <c r="O212" i="9"/>
  <c r="P212" i="9"/>
  <c r="Q212" i="9"/>
  <c r="R212" i="9"/>
  <c r="S212" i="9"/>
  <c r="T212" i="9"/>
  <c r="U212" i="9"/>
  <c r="V212" i="9"/>
  <c r="F213" i="9"/>
  <c r="G213" i="9"/>
  <c r="H213" i="9"/>
  <c r="I213" i="9"/>
  <c r="K213" i="9"/>
  <c r="L213" i="9"/>
  <c r="M213" i="9"/>
  <c r="N213" i="9"/>
  <c r="O213" i="9"/>
  <c r="P213" i="9"/>
  <c r="Q213" i="9"/>
  <c r="R213" i="9"/>
  <c r="S213" i="9"/>
  <c r="T213" i="9"/>
  <c r="U213" i="9"/>
  <c r="V213" i="9"/>
  <c r="F214" i="9"/>
  <c r="G214" i="9"/>
  <c r="H214" i="9"/>
  <c r="I214" i="9"/>
  <c r="K214" i="9"/>
  <c r="L214" i="9"/>
  <c r="M214" i="9"/>
  <c r="N214" i="9"/>
  <c r="O214" i="9"/>
  <c r="P214" i="9"/>
  <c r="Q214" i="9"/>
  <c r="R214" i="9"/>
  <c r="S214" i="9"/>
  <c r="T214" i="9"/>
  <c r="U214" i="9"/>
  <c r="V214" i="9"/>
  <c r="F215" i="9"/>
  <c r="G215" i="9"/>
  <c r="H215" i="9"/>
  <c r="I215" i="9"/>
  <c r="K215" i="9"/>
  <c r="L215" i="9"/>
  <c r="M215" i="9"/>
  <c r="N215" i="9"/>
  <c r="O215" i="9"/>
  <c r="P215" i="9"/>
  <c r="Q215" i="9"/>
  <c r="R215" i="9"/>
  <c r="S215" i="9"/>
  <c r="T215" i="9"/>
  <c r="U215" i="9"/>
  <c r="V215" i="9"/>
  <c r="F216" i="9"/>
  <c r="G216" i="9"/>
  <c r="H216" i="9"/>
  <c r="I216" i="9"/>
  <c r="K216" i="9"/>
  <c r="L216" i="9"/>
  <c r="M216" i="9"/>
  <c r="N216" i="9"/>
  <c r="O216" i="9"/>
  <c r="P216" i="9"/>
  <c r="Q216" i="9"/>
  <c r="R216" i="9"/>
  <c r="S216" i="9"/>
  <c r="T216" i="9"/>
  <c r="U216" i="9"/>
  <c r="V216" i="9"/>
  <c r="F217" i="9"/>
  <c r="G217" i="9"/>
  <c r="H217" i="9"/>
  <c r="I217" i="9"/>
  <c r="K217" i="9"/>
  <c r="L217" i="9"/>
  <c r="M217" i="9"/>
  <c r="N217" i="9"/>
  <c r="O217" i="9"/>
  <c r="P217" i="9"/>
  <c r="Q217" i="9"/>
  <c r="R217" i="9"/>
  <c r="S217" i="9"/>
  <c r="T217" i="9"/>
  <c r="U217" i="9"/>
  <c r="V217" i="9"/>
  <c r="F218" i="9"/>
  <c r="G218" i="9"/>
  <c r="H218" i="9"/>
  <c r="I218" i="9"/>
  <c r="K218" i="9"/>
  <c r="L218" i="9"/>
  <c r="M218" i="9"/>
  <c r="N218" i="9"/>
  <c r="O218" i="9"/>
  <c r="P218" i="9"/>
  <c r="Q218" i="9"/>
  <c r="R218" i="9"/>
  <c r="S218" i="9"/>
  <c r="T218" i="9"/>
  <c r="U218" i="9"/>
  <c r="V218" i="9"/>
  <c r="F220" i="9"/>
  <c r="G220" i="9"/>
  <c r="H220" i="9"/>
  <c r="I220" i="9"/>
  <c r="K220" i="9"/>
  <c r="L220" i="9"/>
  <c r="M220" i="9"/>
  <c r="N220" i="9"/>
  <c r="O220" i="9"/>
  <c r="P220" i="9"/>
  <c r="Q220" i="9"/>
  <c r="R220" i="9"/>
  <c r="S220" i="9"/>
  <c r="T220" i="9"/>
  <c r="U220" i="9"/>
  <c r="V220" i="9"/>
  <c r="F221" i="9"/>
  <c r="G221" i="9"/>
  <c r="H221" i="9"/>
  <c r="I221" i="9"/>
  <c r="K221" i="9"/>
  <c r="L221" i="9"/>
  <c r="M221" i="9"/>
  <c r="N221" i="9"/>
  <c r="O221" i="9"/>
  <c r="P221" i="9"/>
  <c r="Q221" i="9"/>
  <c r="R221" i="9"/>
  <c r="S221" i="9"/>
  <c r="T221" i="9"/>
  <c r="U221" i="9"/>
  <c r="V221" i="9"/>
  <c r="F222" i="9"/>
  <c r="G222" i="9"/>
  <c r="H222" i="9"/>
  <c r="I222" i="9"/>
  <c r="K222" i="9"/>
  <c r="L222" i="9"/>
  <c r="M222" i="9"/>
  <c r="N222" i="9"/>
  <c r="O222" i="9"/>
  <c r="P222" i="9"/>
  <c r="Q222" i="9"/>
  <c r="R222" i="9"/>
  <c r="S222" i="9"/>
  <c r="T222" i="9"/>
  <c r="U222" i="9"/>
  <c r="V222" i="9"/>
  <c r="E222" i="9"/>
  <c r="E221" i="9"/>
  <c r="E220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W6" i="9"/>
  <c r="X6" i="9"/>
  <c r="W7" i="9"/>
  <c r="X7" i="9"/>
  <c r="W8" i="9"/>
  <c r="X8" i="9"/>
  <c r="W9" i="9"/>
  <c r="X9" i="9"/>
  <c r="W10" i="9"/>
  <c r="X10" i="9"/>
  <c r="W11" i="9"/>
  <c r="X11" i="9"/>
  <c r="W12" i="9"/>
  <c r="X12" i="9"/>
  <c r="W13" i="9"/>
  <c r="X13" i="9"/>
  <c r="W14" i="9"/>
  <c r="X14" i="9"/>
  <c r="W15" i="9"/>
  <c r="X15" i="9"/>
  <c r="W16" i="9"/>
  <c r="X16" i="9"/>
  <c r="W17" i="9"/>
  <c r="X17" i="9"/>
  <c r="W18" i="9"/>
  <c r="X18" i="9"/>
  <c r="W19" i="9"/>
  <c r="X19" i="9"/>
  <c r="W20" i="9"/>
  <c r="X20" i="9"/>
  <c r="W21" i="9"/>
  <c r="X21" i="9"/>
  <c r="W22" i="9"/>
  <c r="X22" i="9"/>
  <c r="W23" i="9"/>
  <c r="X23" i="9"/>
  <c r="W24" i="9"/>
  <c r="X24" i="9"/>
  <c r="W25" i="9"/>
  <c r="X25" i="9"/>
  <c r="W26" i="9"/>
  <c r="X26" i="9"/>
  <c r="W27" i="9"/>
  <c r="X27" i="9"/>
  <c r="W28" i="9"/>
  <c r="X28" i="9"/>
  <c r="W29" i="9"/>
  <c r="X29" i="9"/>
  <c r="W30" i="9"/>
  <c r="X30" i="9"/>
  <c r="W31" i="9"/>
  <c r="X31" i="9"/>
  <c r="W32" i="9"/>
  <c r="X32" i="9"/>
  <c r="W33" i="9"/>
  <c r="X33" i="9"/>
  <c r="W34" i="9"/>
  <c r="X34" i="9"/>
  <c r="W35" i="9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W50" i="9"/>
  <c r="X50" i="9"/>
  <c r="W51" i="9"/>
  <c r="X51" i="9"/>
  <c r="W52" i="9"/>
  <c r="X52" i="9"/>
  <c r="W53" i="9"/>
  <c r="X53" i="9"/>
  <c r="W54" i="9"/>
  <c r="X54" i="9"/>
  <c r="W55" i="9"/>
  <c r="X55" i="9"/>
  <c r="W56" i="9"/>
  <c r="X56" i="9"/>
  <c r="W57" i="9"/>
  <c r="X57" i="9"/>
  <c r="W58" i="9"/>
  <c r="X58" i="9"/>
  <c r="W59" i="9"/>
  <c r="X59" i="9"/>
  <c r="W60" i="9"/>
  <c r="X60" i="9"/>
  <c r="W61" i="9"/>
  <c r="X61" i="9"/>
  <c r="W62" i="9"/>
  <c r="X62" i="9"/>
  <c r="W63" i="9"/>
  <c r="X63" i="9"/>
  <c r="W64" i="9"/>
  <c r="X64" i="9"/>
  <c r="W65" i="9"/>
  <c r="X65" i="9"/>
  <c r="W66" i="9"/>
  <c r="X66" i="9"/>
  <c r="W67" i="9"/>
  <c r="X67" i="9"/>
  <c r="W68" i="9"/>
  <c r="X68" i="9"/>
  <c r="W69" i="9"/>
  <c r="X69" i="9"/>
  <c r="W70" i="9"/>
  <c r="X70" i="9"/>
  <c r="W71" i="9"/>
  <c r="X71" i="9"/>
  <c r="W72" i="9"/>
  <c r="X72" i="9"/>
  <c r="W73" i="9"/>
  <c r="X73" i="9"/>
  <c r="W74" i="9"/>
  <c r="X74" i="9"/>
  <c r="W75" i="9"/>
  <c r="X75" i="9"/>
  <c r="W76" i="9"/>
  <c r="X76" i="9"/>
  <c r="W77" i="9"/>
  <c r="X77" i="9"/>
  <c r="W78" i="9"/>
  <c r="X78" i="9"/>
  <c r="W79" i="9"/>
  <c r="X79" i="9"/>
  <c r="W80" i="9"/>
  <c r="X80" i="9"/>
  <c r="W81" i="9"/>
  <c r="X81" i="9"/>
  <c r="W82" i="9"/>
  <c r="X82" i="9"/>
  <c r="W83" i="9"/>
  <c r="X83" i="9"/>
  <c r="W84" i="9"/>
  <c r="X84" i="9"/>
  <c r="W85" i="9"/>
  <c r="X85" i="9"/>
  <c r="W86" i="9"/>
  <c r="X86" i="9"/>
  <c r="W87" i="9"/>
  <c r="X87" i="9"/>
  <c r="W88" i="9"/>
  <c r="X88" i="9"/>
  <c r="W89" i="9"/>
  <c r="X89" i="9"/>
  <c r="W90" i="9"/>
  <c r="X90" i="9"/>
  <c r="W91" i="9"/>
  <c r="X91" i="9"/>
  <c r="W92" i="9"/>
  <c r="X92" i="9"/>
  <c r="W93" i="9"/>
  <c r="X93" i="9"/>
  <c r="W94" i="9"/>
  <c r="X94" i="9"/>
  <c r="W95" i="9"/>
  <c r="X95" i="9"/>
  <c r="W96" i="9"/>
  <c r="X96" i="9"/>
  <c r="W97" i="9"/>
  <c r="X97" i="9"/>
  <c r="W98" i="9"/>
  <c r="X98" i="9"/>
  <c r="W99" i="9"/>
  <c r="X99" i="9"/>
  <c r="W100" i="9"/>
  <c r="X100" i="9"/>
  <c r="W101" i="9"/>
  <c r="X101" i="9"/>
  <c r="W102" i="9"/>
  <c r="X102" i="9"/>
  <c r="W103" i="9"/>
  <c r="X103" i="9"/>
  <c r="W104" i="9"/>
  <c r="X104" i="9"/>
  <c r="W105" i="9"/>
  <c r="X105" i="9"/>
  <c r="W106" i="9"/>
  <c r="X106" i="9"/>
  <c r="W107" i="9"/>
  <c r="X107" i="9"/>
  <c r="W108" i="9"/>
  <c r="X108" i="9"/>
  <c r="W109" i="9"/>
  <c r="X109" i="9"/>
  <c r="W110" i="9"/>
  <c r="X110" i="9"/>
  <c r="W111" i="9"/>
  <c r="X111" i="9"/>
  <c r="W112" i="9"/>
  <c r="X112" i="9"/>
  <c r="W113" i="9"/>
  <c r="X113" i="9"/>
  <c r="W114" i="9"/>
  <c r="X114" i="9"/>
  <c r="W115" i="9"/>
  <c r="X115" i="9"/>
  <c r="W116" i="9"/>
  <c r="X116" i="9"/>
  <c r="W117" i="9"/>
  <c r="X117" i="9"/>
  <c r="W118" i="9"/>
  <c r="X118" i="9"/>
  <c r="W119" i="9"/>
  <c r="X119" i="9"/>
  <c r="W120" i="9"/>
  <c r="X120" i="9"/>
  <c r="W121" i="9"/>
  <c r="X121" i="9"/>
  <c r="W122" i="9"/>
  <c r="X122" i="9"/>
  <c r="W123" i="9"/>
  <c r="X123" i="9"/>
  <c r="W124" i="9"/>
  <c r="X124" i="9"/>
  <c r="W125" i="9"/>
  <c r="X125" i="9"/>
  <c r="W126" i="9"/>
  <c r="X126" i="9"/>
  <c r="W127" i="9"/>
  <c r="X127" i="9"/>
  <c r="W128" i="9"/>
  <c r="X128" i="9"/>
  <c r="W129" i="9"/>
  <c r="X129" i="9"/>
  <c r="W130" i="9"/>
  <c r="X130" i="9"/>
  <c r="W131" i="9"/>
  <c r="X131" i="9"/>
  <c r="W132" i="9"/>
  <c r="X132" i="9"/>
  <c r="W133" i="9"/>
  <c r="X133" i="9"/>
  <c r="W134" i="9"/>
  <c r="X134" i="9"/>
  <c r="W135" i="9"/>
  <c r="X135" i="9"/>
  <c r="W136" i="9"/>
  <c r="X136" i="9"/>
  <c r="W137" i="9"/>
  <c r="X137" i="9"/>
  <c r="W138" i="9"/>
  <c r="X138" i="9"/>
  <c r="W139" i="9"/>
  <c r="X139" i="9"/>
  <c r="W140" i="9"/>
  <c r="X140" i="9"/>
  <c r="W141" i="9"/>
  <c r="X141" i="9"/>
  <c r="W142" i="9"/>
  <c r="X142" i="9"/>
  <c r="W143" i="9"/>
  <c r="X143" i="9"/>
  <c r="W144" i="9"/>
  <c r="X144" i="9"/>
  <c r="W145" i="9"/>
  <c r="X145" i="9"/>
  <c r="W146" i="9"/>
  <c r="X146" i="9"/>
  <c r="W147" i="9"/>
  <c r="X147" i="9"/>
  <c r="W148" i="9"/>
  <c r="X148" i="9"/>
  <c r="W149" i="9"/>
  <c r="X149" i="9"/>
  <c r="W150" i="9"/>
  <c r="X150" i="9"/>
  <c r="W151" i="9"/>
  <c r="X151" i="9"/>
  <c r="W152" i="9"/>
  <c r="X152" i="9"/>
  <c r="W153" i="9"/>
  <c r="X153" i="9"/>
  <c r="W154" i="9"/>
  <c r="X154" i="9"/>
  <c r="W155" i="9"/>
  <c r="X155" i="9"/>
  <c r="W156" i="9"/>
  <c r="X156" i="9"/>
  <c r="W157" i="9"/>
  <c r="X157" i="9"/>
  <c r="W158" i="9"/>
  <c r="X158" i="9"/>
  <c r="W159" i="9"/>
  <c r="X159" i="9"/>
  <c r="W160" i="9"/>
  <c r="X160" i="9"/>
  <c r="W161" i="9"/>
  <c r="X161" i="9"/>
  <c r="W162" i="9"/>
  <c r="X162" i="9"/>
  <c r="W163" i="9"/>
  <c r="X163" i="9"/>
  <c r="W164" i="9"/>
  <c r="X164" i="9"/>
  <c r="W165" i="9"/>
  <c r="X165" i="9"/>
  <c r="W166" i="9"/>
  <c r="X166" i="9"/>
  <c r="W167" i="9"/>
  <c r="X167" i="9"/>
  <c r="W168" i="9"/>
  <c r="X168" i="9"/>
  <c r="W169" i="9"/>
  <c r="X169" i="9"/>
  <c r="W170" i="9"/>
  <c r="X170" i="9"/>
  <c r="W171" i="9"/>
  <c r="X171" i="9"/>
  <c r="W172" i="9"/>
  <c r="X172" i="9"/>
  <c r="W173" i="9"/>
  <c r="X173" i="9"/>
  <c r="W174" i="9"/>
  <c r="X174" i="9"/>
  <c r="W175" i="9"/>
  <c r="X175" i="9"/>
  <c r="W176" i="9"/>
  <c r="X176" i="9"/>
  <c r="W177" i="9"/>
  <c r="X177" i="9"/>
  <c r="W178" i="9"/>
  <c r="X178" i="9"/>
  <c r="W179" i="9"/>
  <c r="X179" i="9"/>
  <c r="W180" i="9"/>
  <c r="X180" i="9"/>
  <c r="W181" i="9"/>
  <c r="X181" i="9"/>
  <c r="W182" i="9"/>
  <c r="X182" i="9"/>
  <c r="W183" i="9"/>
  <c r="X183" i="9"/>
  <c r="W184" i="9"/>
  <c r="X184" i="9"/>
  <c r="W185" i="9"/>
  <c r="X185" i="9"/>
  <c r="W186" i="9"/>
  <c r="X186" i="9"/>
  <c r="W187" i="9"/>
  <c r="X187" i="9"/>
  <c r="W188" i="9"/>
  <c r="X188" i="9"/>
  <c r="W189" i="9"/>
  <c r="X189" i="9"/>
  <c r="W190" i="9"/>
  <c r="X190" i="9"/>
  <c r="W191" i="9"/>
  <c r="X191" i="9"/>
  <c r="X192" i="9"/>
  <c r="W192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6" i="9"/>
  <c r="F187" i="8"/>
  <c r="G187" i="8"/>
  <c r="H187" i="8"/>
  <c r="I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E187" i="8"/>
  <c r="F186" i="8"/>
  <c r="G186" i="8"/>
  <c r="H186" i="8"/>
  <c r="I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E186" i="8"/>
  <c r="F185" i="8"/>
  <c r="G185" i="8"/>
  <c r="H185" i="8"/>
  <c r="I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E185" i="8"/>
  <c r="F184" i="8"/>
  <c r="G184" i="8"/>
  <c r="H184" i="8"/>
  <c r="I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E184" i="8"/>
  <c r="F183" i="8"/>
  <c r="G183" i="8"/>
  <c r="H183" i="8"/>
  <c r="I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E183" i="8"/>
  <c r="F182" i="8"/>
  <c r="G182" i="8"/>
  <c r="H182" i="8"/>
  <c r="I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E182" i="8"/>
  <c r="F181" i="8"/>
  <c r="G181" i="8"/>
  <c r="H181" i="8"/>
  <c r="I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E181" i="8"/>
  <c r="F180" i="8"/>
  <c r="G180" i="8"/>
  <c r="H180" i="8"/>
  <c r="I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E180" i="8"/>
  <c r="F179" i="8"/>
  <c r="G179" i="8"/>
  <c r="H179" i="8"/>
  <c r="I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E179" i="8"/>
  <c r="F178" i="8"/>
  <c r="G178" i="8"/>
  <c r="H178" i="8"/>
  <c r="I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E178" i="8"/>
  <c r="F177" i="8"/>
  <c r="G177" i="8"/>
  <c r="H177" i="8"/>
  <c r="I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E177" i="8"/>
  <c r="F176" i="8"/>
  <c r="G176" i="8"/>
  <c r="H176" i="8"/>
  <c r="I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E176" i="8"/>
  <c r="F175" i="8"/>
  <c r="G175" i="8"/>
  <c r="H175" i="8"/>
  <c r="I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E175" i="8"/>
  <c r="F174" i="8"/>
  <c r="G174" i="8"/>
  <c r="H174" i="8"/>
  <c r="I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E174" i="8"/>
  <c r="F173" i="8"/>
  <c r="G173" i="8"/>
  <c r="H173" i="8"/>
  <c r="I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E173" i="8"/>
  <c r="F172" i="8"/>
  <c r="G172" i="8"/>
  <c r="H172" i="8"/>
  <c r="I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E172" i="8"/>
  <c r="F171" i="8"/>
  <c r="G171" i="8"/>
  <c r="H171" i="8"/>
  <c r="I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E171" i="8"/>
  <c r="F170" i="8"/>
  <c r="G170" i="8"/>
  <c r="H170" i="8"/>
  <c r="I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E170" i="8"/>
  <c r="F169" i="8"/>
  <c r="G169" i="8"/>
  <c r="H169" i="8"/>
  <c r="I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E169" i="8"/>
  <c r="F168" i="8"/>
  <c r="G168" i="8"/>
  <c r="H168" i="8"/>
  <c r="I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E168" i="8"/>
  <c r="F167" i="8"/>
  <c r="G167" i="8"/>
  <c r="H167" i="8"/>
  <c r="I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E167" i="8"/>
  <c r="F166" i="8"/>
  <c r="G166" i="8"/>
  <c r="H166" i="8"/>
  <c r="I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E166" i="8"/>
  <c r="F165" i="8"/>
  <c r="G165" i="8"/>
  <c r="H165" i="8"/>
  <c r="I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E165" i="8"/>
  <c r="F164" i="8"/>
  <c r="G164" i="8"/>
  <c r="H164" i="8"/>
  <c r="I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E164" i="8"/>
  <c r="F163" i="8"/>
  <c r="G163" i="8"/>
  <c r="H163" i="8"/>
  <c r="I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E163" i="8"/>
  <c r="F162" i="8"/>
  <c r="G162" i="8"/>
  <c r="H162" i="8"/>
  <c r="I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E162" i="8"/>
  <c r="F161" i="8"/>
  <c r="G161" i="8"/>
  <c r="H161" i="8"/>
  <c r="I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E161" i="8"/>
  <c r="F160" i="8"/>
  <c r="G160" i="8"/>
  <c r="H160" i="8"/>
  <c r="I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E160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2" i="8"/>
  <c r="F158" i="8"/>
  <c r="G158" i="8"/>
  <c r="H158" i="8"/>
  <c r="I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E158" i="8"/>
  <c r="W2" i="8"/>
  <c r="X2" i="8"/>
  <c r="W3" i="8"/>
  <c r="X3" i="8"/>
  <c r="W4" i="8"/>
  <c r="X4" i="8"/>
  <c r="W5" i="8"/>
  <c r="X5" i="8"/>
  <c r="W6" i="8"/>
  <c r="X6" i="8"/>
  <c r="W7" i="8"/>
  <c r="X7" i="8"/>
  <c r="W8" i="8"/>
  <c r="X8" i="8"/>
  <c r="W9" i="8"/>
  <c r="X9" i="8"/>
  <c r="W10" i="8"/>
  <c r="X10" i="8"/>
  <c r="W11" i="8"/>
  <c r="X11" i="8"/>
  <c r="W12" i="8"/>
  <c r="X12" i="8"/>
  <c r="W13" i="8"/>
  <c r="X13" i="8"/>
  <c r="W14" i="8"/>
  <c r="X14" i="8"/>
  <c r="W15" i="8"/>
  <c r="X15" i="8"/>
  <c r="W16" i="8"/>
  <c r="X16" i="8"/>
  <c r="W17" i="8"/>
  <c r="X17" i="8"/>
  <c r="W18" i="8"/>
  <c r="X18" i="8"/>
  <c r="W19" i="8"/>
  <c r="X19" i="8"/>
  <c r="W20" i="8"/>
  <c r="X20" i="8"/>
  <c r="W21" i="8"/>
  <c r="X21" i="8"/>
  <c r="W22" i="8"/>
  <c r="X22" i="8"/>
  <c r="W23" i="8"/>
  <c r="X23" i="8"/>
  <c r="W24" i="8"/>
  <c r="X24" i="8"/>
  <c r="W25" i="8"/>
  <c r="X25" i="8"/>
  <c r="W26" i="8"/>
  <c r="X26" i="8"/>
  <c r="W27" i="8"/>
  <c r="X27" i="8"/>
  <c r="W28" i="8"/>
  <c r="X28" i="8"/>
  <c r="W29" i="8"/>
  <c r="X29" i="8"/>
  <c r="W30" i="8"/>
  <c r="X30" i="8"/>
  <c r="W31" i="8"/>
  <c r="X31" i="8"/>
  <c r="W32" i="8"/>
  <c r="X32" i="8"/>
  <c r="W33" i="8"/>
  <c r="X33" i="8"/>
  <c r="W34" i="8"/>
  <c r="X34" i="8"/>
  <c r="W35" i="8"/>
  <c r="X35" i="8"/>
  <c r="W36" i="8"/>
  <c r="X36" i="8"/>
  <c r="W37" i="8"/>
  <c r="X37" i="8"/>
  <c r="W38" i="8"/>
  <c r="X38" i="8"/>
  <c r="W39" i="8"/>
  <c r="X39" i="8"/>
  <c r="W40" i="8"/>
  <c r="X40" i="8"/>
  <c r="W41" i="8"/>
  <c r="X41" i="8"/>
  <c r="W42" i="8"/>
  <c r="X42" i="8"/>
  <c r="W43" i="8"/>
  <c r="X43" i="8"/>
  <c r="W44" i="8"/>
  <c r="X44" i="8"/>
  <c r="W45" i="8"/>
  <c r="X45" i="8"/>
  <c r="W46" i="8"/>
  <c r="X46" i="8"/>
  <c r="W47" i="8"/>
  <c r="X47" i="8"/>
  <c r="W48" i="8"/>
  <c r="X48" i="8"/>
  <c r="W49" i="8"/>
  <c r="X49" i="8"/>
  <c r="W50" i="8"/>
  <c r="X50" i="8"/>
  <c r="W51" i="8"/>
  <c r="X51" i="8"/>
  <c r="W52" i="8"/>
  <c r="X52" i="8"/>
  <c r="W53" i="8"/>
  <c r="X53" i="8"/>
  <c r="W54" i="8"/>
  <c r="X54" i="8"/>
  <c r="W55" i="8"/>
  <c r="X55" i="8"/>
  <c r="W56" i="8"/>
  <c r="X56" i="8"/>
  <c r="W57" i="8"/>
  <c r="X57" i="8"/>
  <c r="W58" i="8"/>
  <c r="X58" i="8"/>
  <c r="W59" i="8"/>
  <c r="X59" i="8"/>
  <c r="W60" i="8"/>
  <c r="X60" i="8"/>
  <c r="W61" i="8"/>
  <c r="X61" i="8"/>
  <c r="W62" i="8"/>
  <c r="X62" i="8"/>
  <c r="W63" i="8"/>
  <c r="X63" i="8"/>
  <c r="W64" i="8"/>
  <c r="X64" i="8"/>
  <c r="W65" i="8"/>
  <c r="X65" i="8"/>
  <c r="W66" i="8"/>
  <c r="X66" i="8"/>
  <c r="W67" i="8"/>
  <c r="X67" i="8"/>
  <c r="W68" i="8"/>
  <c r="X68" i="8"/>
  <c r="W69" i="8"/>
  <c r="X69" i="8"/>
  <c r="W70" i="8"/>
  <c r="X70" i="8"/>
  <c r="W71" i="8"/>
  <c r="X71" i="8"/>
  <c r="W72" i="8"/>
  <c r="X72" i="8"/>
  <c r="W73" i="8"/>
  <c r="X73" i="8"/>
  <c r="W74" i="8"/>
  <c r="X74" i="8"/>
  <c r="W75" i="8"/>
  <c r="X75" i="8"/>
  <c r="W76" i="8"/>
  <c r="X76" i="8"/>
  <c r="W77" i="8"/>
  <c r="X77" i="8"/>
  <c r="W78" i="8"/>
  <c r="X78" i="8"/>
  <c r="W79" i="8"/>
  <c r="X79" i="8"/>
  <c r="W80" i="8"/>
  <c r="X80" i="8"/>
  <c r="W81" i="8"/>
  <c r="X81" i="8"/>
  <c r="W82" i="8"/>
  <c r="X82" i="8"/>
  <c r="W83" i="8"/>
  <c r="X83" i="8"/>
  <c r="W84" i="8"/>
  <c r="X84" i="8"/>
  <c r="W85" i="8"/>
  <c r="X85" i="8"/>
  <c r="W86" i="8"/>
  <c r="X86" i="8"/>
  <c r="W87" i="8"/>
  <c r="X87" i="8"/>
  <c r="W88" i="8"/>
  <c r="X88" i="8"/>
  <c r="W89" i="8"/>
  <c r="X89" i="8"/>
  <c r="W90" i="8"/>
  <c r="X90" i="8"/>
  <c r="W91" i="8"/>
  <c r="X91" i="8"/>
  <c r="W92" i="8"/>
  <c r="X92" i="8"/>
  <c r="W93" i="8"/>
  <c r="X93" i="8"/>
  <c r="W94" i="8"/>
  <c r="X94" i="8"/>
  <c r="W95" i="8"/>
  <c r="X95" i="8"/>
  <c r="W96" i="8"/>
  <c r="X96" i="8"/>
  <c r="W97" i="8"/>
  <c r="X97" i="8"/>
  <c r="W98" i="8"/>
  <c r="X98" i="8"/>
  <c r="W99" i="8"/>
  <c r="X99" i="8"/>
  <c r="W100" i="8"/>
  <c r="X100" i="8"/>
  <c r="W101" i="8"/>
  <c r="X101" i="8"/>
  <c r="W102" i="8"/>
  <c r="X102" i="8"/>
  <c r="W103" i="8"/>
  <c r="X103" i="8"/>
  <c r="W104" i="8"/>
  <c r="X104" i="8"/>
  <c r="W105" i="8"/>
  <c r="X105" i="8"/>
  <c r="W106" i="8"/>
  <c r="X106" i="8"/>
  <c r="W107" i="8"/>
  <c r="X107" i="8"/>
  <c r="W108" i="8"/>
  <c r="X108" i="8"/>
  <c r="W109" i="8"/>
  <c r="X109" i="8"/>
  <c r="W110" i="8"/>
  <c r="X110" i="8"/>
  <c r="W111" i="8"/>
  <c r="X111" i="8"/>
  <c r="W112" i="8"/>
  <c r="X112" i="8"/>
  <c r="W113" i="8"/>
  <c r="X113" i="8"/>
  <c r="W114" i="8"/>
  <c r="X114" i="8"/>
  <c r="W115" i="8"/>
  <c r="X115" i="8"/>
  <c r="W116" i="8"/>
  <c r="X116" i="8"/>
  <c r="W117" i="8"/>
  <c r="X117" i="8"/>
  <c r="W118" i="8"/>
  <c r="X118" i="8"/>
  <c r="W119" i="8"/>
  <c r="X119" i="8"/>
  <c r="W120" i="8"/>
  <c r="X120" i="8"/>
  <c r="W121" i="8"/>
  <c r="X121" i="8"/>
  <c r="W122" i="8"/>
  <c r="X122" i="8"/>
  <c r="W123" i="8"/>
  <c r="X123" i="8"/>
  <c r="W124" i="8"/>
  <c r="X124" i="8"/>
  <c r="W125" i="8"/>
  <c r="X125" i="8"/>
  <c r="W126" i="8"/>
  <c r="X126" i="8"/>
  <c r="W127" i="8"/>
  <c r="X127" i="8"/>
  <c r="W128" i="8"/>
  <c r="X128" i="8"/>
  <c r="W129" i="8"/>
  <c r="X129" i="8"/>
  <c r="W130" i="8"/>
  <c r="X130" i="8"/>
  <c r="W131" i="8"/>
  <c r="X131" i="8"/>
  <c r="W132" i="8"/>
  <c r="X132" i="8"/>
  <c r="W133" i="8"/>
  <c r="X133" i="8"/>
  <c r="W134" i="8"/>
  <c r="X134" i="8"/>
  <c r="W135" i="8"/>
  <c r="X135" i="8"/>
  <c r="W136" i="8"/>
  <c r="X136" i="8"/>
  <c r="W137" i="8"/>
  <c r="X137" i="8"/>
  <c r="W138" i="8"/>
  <c r="X138" i="8"/>
  <c r="W139" i="8"/>
  <c r="X139" i="8"/>
  <c r="W140" i="8"/>
  <c r="X140" i="8"/>
  <c r="W141" i="8"/>
  <c r="X141" i="8"/>
  <c r="W142" i="8"/>
  <c r="X142" i="8"/>
  <c r="W143" i="8"/>
  <c r="X143" i="8"/>
  <c r="W144" i="8"/>
  <c r="X144" i="8"/>
  <c r="W145" i="8"/>
  <c r="X145" i="8"/>
  <c r="W146" i="8"/>
  <c r="X146" i="8"/>
  <c r="W147" i="8"/>
  <c r="X147" i="8"/>
  <c r="W148" i="8"/>
  <c r="X148" i="8"/>
  <c r="W149" i="8"/>
  <c r="X149" i="8"/>
  <c r="W150" i="8"/>
  <c r="X150" i="8"/>
  <c r="W151" i="8"/>
  <c r="X151" i="8"/>
  <c r="W152" i="8"/>
  <c r="X152" i="8"/>
  <c r="W153" i="8"/>
  <c r="X153" i="8"/>
  <c r="W154" i="8"/>
  <c r="X154" i="8"/>
  <c r="W155" i="8"/>
  <c r="X155" i="8"/>
  <c r="W156" i="8"/>
  <c r="X156" i="8"/>
  <c r="X157" i="8"/>
  <c r="W157" i="8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F200" i="7"/>
  <c r="G200" i="7"/>
  <c r="H200" i="7"/>
  <c r="I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E200" i="7"/>
  <c r="F199" i="7"/>
  <c r="G199" i="7"/>
  <c r="H199" i="7"/>
  <c r="I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E199" i="7"/>
  <c r="F198" i="7"/>
  <c r="G198" i="7"/>
  <c r="H198" i="7"/>
  <c r="I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E198" i="7"/>
  <c r="F197" i="7"/>
  <c r="G197" i="7"/>
  <c r="H197" i="7"/>
  <c r="I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E197" i="7"/>
  <c r="F196" i="7"/>
  <c r="G196" i="7"/>
  <c r="H196" i="7"/>
  <c r="I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E196" i="7"/>
  <c r="F195" i="7"/>
  <c r="G195" i="7"/>
  <c r="H195" i="7"/>
  <c r="I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E195" i="7"/>
  <c r="F194" i="7"/>
  <c r="G194" i="7"/>
  <c r="H194" i="7"/>
  <c r="I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E194" i="7"/>
  <c r="F193" i="7"/>
  <c r="G193" i="7"/>
  <c r="H193" i="7"/>
  <c r="I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E193" i="7"/>
  <c r="F192" i="7"/>
  <c r="G192" i="7"/>
  <c r="H192" i="7"/>
  <c r="I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E192" i="7"/>
  <c r="F191" i="7"/>
  <c r="G191" i="7"/>
  <c r="H191" i="7"/>
  <c r="I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E191" i="7"/>
  <c r="F190" i="7"/>
  <c r="G190" i="7"/>
  <c r="H190" i="7"/>
  <c r="I190" i="7"/>
  <c r="D190" i="7" s="1"/>
  <c r="K190" i="7"/>
  <c r="L190" i="7"/>
  <c r="M190" i="7"/>
  <c r="N190" i="7"/>
  <c r="O190" i="7"/>
  <c r="P190" i="7"/>
  <c r="Q190" i="7"/>
  <c r="R190" i="7"/>
  <c r="S190" i="7"/>
  <c r="T190" i="7"/>
  <c r="U190" i="7"/>
  <c r="V190" i="7"/>
  <c r="E190" i="7"/>
  <c r="F189" i="7"/>
  <c r="G189" i="7"/>
  <c r="H189" i="7"/>
  <c r="I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E189" i="7"/>
  <c r="F188" i="7"/>
  <c r="G188" i="7"/>
  <c r="H188" i="7"/>
  <c r="I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E188" i="7"/>
  <c r="F187" i="7"/>
  <c r="G187" i="7"/>
  <c r="H187" i="7"/>
  <c r="I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E187" i="7"/>
  <c r="F186" i="7"/>
  <c r="G186" i="7"/>
  <c r="H186" i="7"/>
  <c r="I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E186" i="7"/>
  <c r="F185" i="7"/>
  <c r="G185" i="7"/>
  <c r="H185" i="7"/>
  <c r="I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E185" i="7"/>
  <c r="F184" i="7"/>
  <c r="G184" i="7"/>
  <c r="H184" i="7"/>
  <c r="I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E184" i="7"/>
  <c r="F183" i="7"/>
  <c r="G183" i="7"/>
  <c r="H183" i="7"/>
  <c r="I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E183" i="7"/>
  <c r="F182" i="7"/>
  <c r="G182" i="7"/>
  <c r="H182" i="7"/>
  <c r="I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E182" i="7"/>
  <c r="F181" i="7"/>
  <c r="G181" i="7"/>
  <c r="H181" i="7"/>
  <c r="I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E181" i="7"/>
  <c r="F180" i="7"/>
  <c r="G180" i="7"/>
  <c r="H180" i="7"/>
  <c r="I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E180" i="7"/>
  <c r="F179" i="7"/>
  <c r="G179" i="7"/>
  <c r="H179" i="7"/>
  <c r="I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E179" i="7"/>
  <c r="F178" i="7"/>
  <c r="G178" i="7"/>
  <c r="H178" i="7"/>
  <c r="I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E178" i="7"/>
  <c r="F177" i="7"/>
  <c r="G177" i="7"/>
  <c r="H177" i="7"/>
  <c r="I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E177" i="7"/>
  <c r="X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W2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W118" i="7"/>
  <c r="W119" i="7"/>
  <c r="W120" i="7"/>
  <c r="W121" i="7"/>
  <c r="W122" i="7"/>
  <c r="W123" i="7"/>
  <c r="W124" i="7"/>
  <c r="W125" i="7"/>
  <c r="W126" i="7"/>
  <c r="W127" i="7"/>
  <c r="W128" i="7"/>
  <c r="W129" i="7"/>
  <c r="W130" i="7"/>
  <c r="W131" i="7"/>
  <c r="W132" i="7"/>
  <c r="W133" i="7"/>
  <c r="W134" i="7"/>
  <c r="W135" i="7"/>
  <c r="W136" i="7"/>
  <c r="W137" i="7"/>
  <c r="W138" i="7"/>
  <c r="W139" i="7"/>
  <c r="W140" i="7"/>
  <c r="W141" i="7"/>
  <c r="W142" i="7"/>
  <c r="W143" i="7"/>
  <c r="W144" i="7"/>
  <c r="W145" i="7"/>
  <c r="W146" i="7"/>
  <c r="W147" i="7"/>
  <c r="W148" i="7"/>
  <c r="W149" i="7"/>
  <c r="W150" i="7"/>
  <c r="W151" i="7"/>
  <c r="W152" i="7"/>
  <c r="W153" i="7"/>
  <c r="W154" i="7"/>
  <c r="W155" i="7"/>
  <c r="W156" i="7"/>
  <c r="W157" i="7"/>
  <c r="W158" i="7"/>
  <c r="W159" i="7"/>
  <c r="W160" i="7"/>
  <c r="W161" i="7"/>
  <c r="W162" i="7"/>
  <c r="W163" i="7"/>
  <c r="W164" i="7"/>
  <c r="W165" i="7"/>
  <c r="W166" i="7"/>
  <c r="W167" i="7"/>
  <c r="W168" i="7"/>
  <c r="W169" i="7"/>
  <c r="W170" i="7"/>
  <c r="W171" i="7"/>
  <c r="W172" i="7"/>
  <c r="W173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2" i="7"/>
  <c r="F174" i="7"/>
  <c r="G174" i="7"/>
  <c r="H174" i="7"/>
  <c r="I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E174" i="7"/>
  <c r="E186" i="5"/>
  <c r="F186" i="5"/>
  <c r="G186" i="5"/>
  <c r="H186" i="5"/>
  <c r="I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X27" i="15"/>
  <c r="D27" i="15"/>
  <c r="F26" i="15"/>
  <c r="G26" i="15"/>
  <c r="H26" i="15"/>
  <c r="I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X26" i="15" s="1"/>
  <c r="E26" i="15"/>
  <c r="F25" i="15"/>
  <c r="G25" i="15"/>
  <c r="H25" i="15"/>
  <c r="I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X25" i="15" s="1"/>
  <c r="E25" i="15"/>
  <c r="F24" i="15"/>
  <c r="G24" i="15"/>
  <c r="H24" i="15"/>
  <c r="I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E24" i="15"/>
  <c r="F23" i="15"/>
  <c r="G23" i="15"/>
  <c r="H23" i="15"/>
  <c r="I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E23" i="15"/>
  <c r="F22" i="15"/>
  <c r="G22" i="15"/>
  <c r="H22" i="15"/>
  <c r="I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E22" i="15"/>
  <c r="X4" i="1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W4" i="15"/>
  <c r="W5" i="15"/>
  <c r="W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4" i="15"/>
  <c r="F111" i="6"/>
  <c r="G111" i="6"/>
  <c r="H111" i="6"/>
  <c r="I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E111" i="6"/>
  <c r="F110" i="6"/>
  <c r="G110" i="6"/>
  <c r="H110" i="6"/>
  <c r="I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E110" i="6"/>
  <c r="F109" i="6"/>
  <c r="G109" i="6"/>
  <c r="H109" i="6"/>
  <c r="I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E109" i="6"/>
  <c r="F108" i="6"/>
  <c r="G108" i="6"/>
  <c r="H108" i="6"/>
  <c r="I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E108" i="6"/>
  <c r="F107" i="6"/>
  <c r="G107" i="6"/>
  <c r="H107" i="6"/>
  <c r="I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E107" i="6"/>
  <c r="F106" i="6"/>
  <c r="G106" i="6"/>
  <c r="H106" i="6"/>
  <c r="I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E106" i="6"/>
  <c r="F105" i="6"/>
  <c r="G105" i="6"/>
  <c r="H105" i="6"/>
  <c r="I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E105" i="6"/>
  <c r="F104" i="6"/>
  <c r="G104" i="6"/>
  <c r="H104" i="6"/>
  <c r="I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E104" i="6"/>
  <c r="F103" i="6"/>
  <c r="G103" i="6"/>
  <c r="H103" i="6"/>
  <c r="I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E103" i="6"/>
  <c r="F102" i="6"/>
  <c r="G102" i="6"/>
  <c r="H102" i="6"/>
  <c r="I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E102" i="6"/>
  <c r="F101" i="6"/>
  <c r="G101" i="6"/>
  <c r="H101" i="6"/>
  <c r="I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E101" i="6"/>
  <c r="F100" i="6"/>
  <c r="G100" i="6"/>
  <c r="H100" i="6"/>
  <c r="I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E100" i="6"/>
  <c r="F99" i="6"/>
  <c r="G99" i="6"/>
  <c r="H99" i="6"/>
  <c r="I99" i="6"/>
  <c r="K99" i="6"/>
  <c r="L99" i="6"/>
  <c r="M99" i="6"/>
  <c r="N99" i="6"/>
  <c r="O99" i="6"/>
  <c r="P99" i="6"/>
  <c r="Q99" i="6"/>
  <c r="R99" i="6"/>
  <c r="S99" i="6"/>
  <c r="T99" i="6"/>
  <c r="U99" i="6"/>
  <c r="V99" i="6"/>
  <c r="E99" i="6"/>
  <c r="F98" i="6"/>
  <c r="G98" i="6"/>
  <c r="H98" i="6"/>
  <c r="I98" i="6"/>
  <c r="K98" i="6"/>
  <c r="L98" i="6"/>
  <c r="M98" i="6"/>
  <c r="N98" i="6"/>
  <c r="O98" i="6"/>
  <c r="P98" i="6"/>
  <c r="Q98" i="6"/>
  <c r="R98" i="6"/>
  <c r="S98" i="6"/>
  <c r="T98" i="6"/>
  <c r="U98" i="6"/>
  <c r="V98" i="6"/>
  <c r="E98" i="6"/>
  <c r="X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W2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2" i="6"/>
  <c r="F96" i="6"/>
  <c r="G96" i="6"/>
  <c r="H96" i="6"/>
  <c r="I96" i="6"/>
  <c r="K96" i="6"/>
  <c r="L96" i="6"/>
  <c r="M96" i="6"/>
  <c r="N96" i="6"/>
  <c r="O96" i="6"/>
  <c r="P96" i="6"/>
  <c r="Q96" i="6"/>
  <c r="R96" i="6"/>
  <c r="S96" i="6"/>
  <c r="T96" i="6"/>
  <c r="U96" i="6"/>
  <c r="V96" i="6"/>
  <c r="E96" i="6"/>
  <c r="J262" i="11" l="1"/>
  <c r="D186" i="5"/>
  <c r="Y211" i="14"/>
  <c r="Y196" i="14"/>
  <c r="Y203" i="14"/>
  <c r="Y207" i="14"/>
  <c r="Y208" i="14"/>
  <c r="Y210" i="14"/>
  <c r="Y195" i="14"/>
  <c r="Y213" i="14"/>
  <c r="Y209" i="14"/>
  <c r="Y215" i="14"/>
  <c r="Y200" i="14"/>
  <c r="Y193" i="14"/>
  <c r="Y192" i="14"/>
  <c r="Y199" i="14"/>
  <c r="Y201" i="14"/>
  <c r="Y197" i="14"/>
  <c r="Y204" i="14"/>
  <c r="Y202" i="14"/>
  <c r="Y205" i="14"/>
  <c r="Y206" i="14"/>
  <c r="Y214" i="14"/>
  <c r="Y191" i="14"/>
  <c r="Y194" i="14"/>
  <c r="Y212" i="14"/>
  <c r="Y198" i="14"/>
  <c r="Y142" i="13"/>
  <c r="Y143" i="13"/>
  <c r="Y152" i="13"/>
  <c r="Y144" i="13"/>
  <c r="Y141" i="13"/>
  <c r="Y133" i="13"/>
  <c r="Y146" i="13"/>
  <c r="Y137" i="13"/>
  <c r="Y139" i="13"/>
  <c r="Y151" i="13"/>
  <c r="Y134" i="13"/>
  <c r="Y147" i="13"/>
  <c r="Y136" i="13"/>
  <c r="Y153" i="13"/>
  <c r="Y138" i="13"/>
  <c r="Y145" i="13"/>
  <c r="Y149" i="13"/>
  <c r="Y140" i="13"/>
  <c r="Y148" i="13"/>
  <c r="Y135" i="13"/>
  <c r="Y150" i="13"/>
  <c r="Y231" i="12"/>
  <c r="Y216" i="12"/>
  <c r="Y235" i="12"/>
  <c r="Y228" i="12"/>
  <c r="Y238" i="12"/>
  <c r="Y215" i="12"/>
  <c r="Y233" i="12"/>
  <c r="Y229" i="12"/>
  <c r="Y234" i="12"/>
  <c r="Y236" i="12"/>
  <c r="Y226" i="12"/>
  <c r="Y221" i="12"/>
  <c r="Y239" i="12"/>
  <c r="Y240" i="12"/>
  <c r="Y241" i="12"/>
  <c r="Y225" i="12"/>
  <c r="Y230" i="12"/>
  <c r="Y237" i="12"/>
  <c r="Y222" i="12"/>
  <c r="Y227" i="12"/>
  <c r="Y232" i="12"/>
  <c r="Y223" i="12"/>
  <c r="Y217" i="12"/>
  <c r="Y220" i="12"/>
  <c r="D265" i="11"/>
  <c r="D262" i="11"/>
  <c r="D261" i="11"/>
  <c r="D259" i="11"/>
  <c r="D258" i="11"/>
  <c r="D257" i="11"/>
  <c r="D249" i="11"/>
  <c r="J239" i="11"/>
  <c r="X252" i="11"/>
  <c r="W265" i="11"/>
  <c r="W250" i="11"/>
  <c r="W240" i="11"/>
  <c r="W238" i="11"/>
  <c r="W237" i="11"/>
  <c r="D250" i="11"/>
  <c r="D240" i="11"/>
  <c r="D236" i="11"/>
  <c r="J265" i="11"/>
  <c r="X265" i="11"/>
  <c r="X264" i="11"/>
  <c r="X263" i="11"/>
  <c r="X262" i="11"/>
  <c r="X261" i="11"/>
  <c r="X260" i="11"/>
  <c r="X259" i="11"/>
  <c r="X258" i="11"/>
  <c r="X255" i="11"/>
  <c r="X249" i="11"/>
  <c r="X246" i="11"/>
  <c r="X243" i="11"/>
  <c r="X240" i="11"/>
  <c r="X237" i="11"/>
  <c r="J257" i="11"/>
  <c r="X256" i="11"/>
  <c r="X254" i="11"/>
  <c r="X253" i="11"/>
  <c r="X251" i="11"/>
  <c r="X250" i="11"/>
  <c r="X248" i="11"/>
  <c r="X247" i="11"/>
  <c r="X245" i="11"/>
  <c r="X244" i="11"/>
  <c r="X242" i="11"/>
  <c r="X241" i="11"/>
  <c r="X239" i="11"/>
  <c r="X238" i="11"/>
  <c r="X236" i="11"/>
  <c r="J251" i="11"/>
  <c r="J241" i="11"/>
  <c r="X257" i="11"/>
  <c r="J248" i="11"/>
  <c r="W264" i="11"/>
  <c r="W263" i="11"/>
  <c r="W260" i="11"/>
  <c r="W258" i="11"/>
  <c r="Y258" i="11" s="1"/>
  <c r="W246" i="11"/>
  <c r="W259" i="11"/>
  <c r="J237" i="11"/>
  <c r="J264" i="11"/>
  <c r="J249" i="11"/>
  <c r="J234" i="11"/>
  <c r="J256" i="11"/>
  <c r="J263" i="11"/>
  <c r="J260" i="11"/>
  <c r="W257" i="11"/>
  <c r="D256" i="11"/>
  <c r="D255" i="11"/>
  <c r="W254" i="11"/>
  <c r="D253" i="11"/>
  <c r="W252" i="11"/>
  <c r="W251" i="11"/>
  <c r="W249" i="11"/>
  <c r="W248" i="11"/>
  <c r="D247" i="11"/>
  <c r="D246" i="11"/>
  <c r="D245" i="11"/>
  <c r="W244" i="11"/>
  <c r="W243" i="11"/>
  <c r="W242" i="11"/>
  <c r="W241" i="11"/>
  <c r="W239" i="11"/>
  <c r="D238" i="11"/>
  <c r="D237" i="11"/>
  <c r="W236" i="11"/>
  <c r="D242" i="11"/>
  <c r="W256" i="11"/>
  <c r="J240" i="11"/>
  <c r="J258" i="11"/>
  <c r="D241" i="11"/>
  <c r="D260" i="11"/>
  <c r="D252" i="11"/>
  <c r="D244" i="11"/>
  <c r="J243" i="11"/>
  <c r="J246" i="11"/>
  <c r="J244" i="11"/>
  <c r="D251" i="11"/>
  <c r="D243" i="11"/>
  <c r="W262" i="11"/>
  <c r="W253" i="11"/>
  <c r="W247" i="11"/>
  <c r="J259" i="11"/>
  <c r="J236" i="11"/>
  <c r="D264" i="11"/>
  <c r="D248" i="11"/>
  <c r="W261" i="11"/>
  <c r="W255" i="11"/>
  <c r="Y255" i="11" s="1"/>
  <c r="J254" i="11"/>
  <c r="J242" i="11"/>
  <c r="D263" i="11"/>
  <c r="D239" i="11"/>
  <c r="J252" i="11"/>
  <c r="J245" i="11"/>
  <c r="J255" i="11"/>
  <c r="J261" i="11"/>
  <c r="D254" i="11"/>
  <c r="W245" i="11"/>
  <c r="J247" i="11"/>
  <c r="J253" i="11"/>
  <c r="J250" i="11"/>
  <c r="J238" i="11"/>
  <c r="D246" i="10"/>
  <c r="J223" i="10"/>
  <c r="X249" i="10"/>
  <c r="X248" i="10"/>
  <c r="X247" i="10"/>
  <c r="X246" i="10"/>
  <c r="X245" i="10"/>
  <c r="X244" i="10"/>
  <c r="X243" i="10"/>
  <c r="X242" i="10"/>
  <c r="X241" i="10"/>
  <c r="X240" i="10"/>
  <c r="X239" i="10"/>
  <c r="X238" i="10"/>
  <c r="X237" i="10"/>
  <c r="X236" i="10"/>
  <c r="Y236" i="10" s="1"/>
  <c r="X235" i="10"/>
  <c r="X234" i="10"/>
  <c r="X233" i="10"/>
  <c r="X232" i="10"/>
  <c r="X231" i="10"/>
  <c r="X230" i="10"/>
  <c r="X229" i="10"/>
  <c r="X228" i="10"/>
  <c r="X227" i="10"/>
  <c r="X226" i="10"/>
  <c r="X225" i="10"/>
  <c r="X224" i="10"/>
  <c r="X223" i="10"/>
  <c r="X222" i="10"/>
  <c r="X220" i="10"/>
  <c r="D249" i="10"/>
  <c r="D248" i="10"/>
  <c r="D247" i="10"/>
  <c r="D243" i="10"/>
  <c r="D240" i="10"/>
  <c r="D239" i="10"/>
  <c r="D237" i="10"/>
  <c r="D234" i="10"/>
  <c r="D233" i="10"/>
  <c r="D232" i="10"/>
  <c r="D231" i="10"/>
  <c r="D230" i="10"/>
  <c r="D229" i="10"/>
  <c r="D228" i="10"/>
  <c r="D227" i="10"/>
  <c r="D225" i="10"/>
  <c r="D223" i="10"/>
  <c r="W245" i="10"/>
  <c r="W244" i="10"/>
  <c r="W241" i="10"/>
  <c r="Y241" i="10" s="1"/>
  <c r="W238" i="10"/>
  <c r="W229" i="10"/>
  <c r="W226" i="10"/>
  <c r="W222" i="10"/>
  <c r="W242" i="10"/>
  <c r="W236" i="10"/>
  <c r="W235" i="10"/>
  <c r="W220" i="10"/>
  <c r="W247" i="10"/>
  <c r="D245" i="10"/>
  <c r="J249" i="10"/>
  <c r="J248" i="10"/>
  <c r="J228" i="10"/>
  <c r="J233" i="10"/>
  <c r="D244" i="10"/>
  <c r="J235" i="10"/>
  <c r="W246" i="10"/>
  <c r="W240" i="10"/>
  <c r="D238" i="10"/>
  <c r="J237" i="10"/>
  <c r="D236" i="10"/>
  <c r="J218" i="10"/>
  <c r="D224" i="10"/>
  <c r="D222" i="10"/>
  <c r="D221" i="10"/>
  <c r="D220" i="10"/>
  <c r="D235" i="10"/>
  <c r="J229" i="10"/>
  <c r="J247" i="10"/>
  <c r="W237" i="10"/>
  <c r="W234" i="10"/>
  <c r="W233" i="10"/>
  <c r="W231" i="10"/>
  <c r="W230" i="10"/>
  <c r="W228" i="10"/>
  <c r="W227" i="10"/>
  <c r="W225" i="10"/>
  <c r="W224" i="10"/>
  <c r="W221" i="10"/>
  <c r="X221" i="10"/>
  <c r="W249" i="10"/>
  <c r="W243" i="10"/>
  <c r="J234" i="10"/>
  <c r="J226" i="10"/>
  <c r="W239" i="10"/>
  <c r="W223" i="10"/>
  <c r="D242" i="10"/>
  <c r="D226" i="10"/>
  <c r="J241" i="10"/>
  <c r="J232" i="10"/>
  <c r="J222" i="10"/>
  <c r="J239" i="10"/>
  <c r="J230" i="10"/>
  <c r="J245" i="10"/>
  <c r="D241" i="10"/>
  <c r="J243" i="10"/>
  <c r="J231" i="10"/>
  <c r="J227" i="10"/>
  <c r="J221" i="10"/>
  <c r="J240" i="10"/>
  <c r="J236" i="10"/>
  <c r="J225" i="10"/>
  <c r="J244" i="10"/>
  <c r="W248" i="10"/>
  <c r="W232" i="10"/>
  <c r="J224" i="10"/>
  <c r="J220" i="10"/>
  <c r="J242" i="10"/>
  <c r="D201" i="9"/>
  <c r="D217" i="9"/>
  <c r="J216" i="9"/>
  <c r="J210" i="9"/>
  <c r="J213" i="9"/>
  <c r="J218" i="9"/>
  <c r="J212" i="9"/>
  <c r="X222" i="9"/>
  <c r="X221" i="9"/>
  <c r="X220" i="9"/>
  <c r="X219" i="9"/>
  <c r="X218" i="9"/>
  <c r="X217" i="9"/>
  <c r="X216" i="9"/>
  <c r="X215" i="9"/>
  <c r="X214" i="9"/>
  <c r="X213" i="9"/>
  <c r="X212" i="9"/>
  <c r="X211" i="9"/>
  <c r="X210" i="9"/>
  <c r="X209" i="9"/>
  <c r="X208" i="9"/>
  <c r="X207" i="9"/>
  <c r="X206" i="9"/>
  <c r="X205" i="9"/>
  <c r="X204" i="9"/>
  <c r="X203" i="9"/>
  <c r="X200" i="9"/>
  <c r="X198" i="9"/>
  <c r="X197" i="9"/>
  <c r="X196" i="9"/>
  <c r="J208" i="9"/>
  <c r="J203" i="9"/>
  <c r="D222" i="9"/>
  <c r="D221" i="9"/>
  <c r="D218" i="9"/>
  <c r="D215" i="9"/>
  <c r="D212" i="9"/>
  <c r="D211" i="9"/>
  <c r="D210" i="9"/>
  <c r="D209" i="9"/>
  <c r="D208" i="9"/>
  <c r="D206" i="9"/>
  <c r="D205" i="9"/>
  <c r="D202" i="9"/>
  <c r="W196" i="9"/>
  <c r="D195" i="9"/>
  <c r="J197" i="9"/>
  <c r="J215" i="9"/>
  <c r="W219" i="9"/>
  <c r="W216" i="9"/>
  <c r="W213" i="9"/>
  <c r="W207" i="9"/>
  <c r="W203" i="9"/>
  <c r="W200" i="9"/>
  <c r="J204" i="9"/>
  <c r="D207" i="9"/>
  <c r="W220" i="9"/>
  <c r="W217" i="9"/>
  <c r="W214" i="9"/>
  <c r="W197" i="9"/>
  <c r="W215" i="9"/>
  <c r="D204" i="9"/>
  <c r="X202" i="9"/>
  <c r="X201" i="9"/>
  <c r="D200" i="9"/>
  <c r="D199" i="9"/>
  <c r="D198" i="9"/>
  <c r="D197" i="9"/>
  <c r="D196" i="9"/>
  <c r="X195" i="9"/>
  <c r="W212" i="9"/>
  <c r="W211" i="9"/>
  <c r="W209" i="9"/>
  <c r="W208" i="9"/>
  <c r="W206" i="9"/>
  <c r="W205" i="9"/>
  <c r="W204" i="9"/>
  <c r="W202" i="9"/>
  <c r="W201" i="9"/>
  <c r="W199" i="9"/>
  <c r="W198" i="9"/>
  <c r="W195" i="9"/>
  <c r="W222" i="9"/>
  <c r="D216" i="9"/>
  <c r="J198" i="9"/>
  <c r="J200" i="9"/>
  <c r="W221" i="9"/>
  <c r="W218" i="9"/>
  <c r="J222" i="9"/>
  <c r="X199" i="9"/>
  <c r="J221" i="9"/>
  <c r="D214" i="9"/>
  <c r="J206" i="9"/>
  <c r="D213" i="9"/>
  <c r="D220" i="9"/>
  <c r="J199" i="9"/>
  <c r="J209" i="9"/>
  <c r="J196" i="9"/>
  <c r="J195" i="9"/>
  <c r="J205" i="9"/>
  <c r="J220" i="9"/>
  <c r="J211" i="9"/>
  <c r="J217" i="9"/>
  <c r="D219" i="9"/>
  <c r="D203" i="9"/>
  <c r="W210" i="9"/>
  <c r="J214" i="9"/>
  <c r="J207" i="9"/>
  <c r="J202" i="9"/>
  <c r="J201" i="9"/>
  <c r="D162" i="8"/>
  <c r="D168" i="8"/>
  <c r="W186" i="8"/>
  <c r="D163" i="8"/>
  <c r="X167" i="8"/>
  <c r="X175" i="8"/>
  <c r="W179" i="8"/>
  <c r="X183" i="8"/>
  <c r="X185" i="8"/>
  <c r="D187" i="8"/>
  <c r="X168" i="8"/>
  <c r="D186" i="8"/>
  <c r="X163" i="8"/>
  <c r="X165" i="8"/>
  <c r="X171" i="8"/>
  <c r="X179" i="8"/>
  <c r="X187" i="8"/>
  <c r="X169" i="8"/>
  <c r="X162" i="8"/>
  <c r="X170" i="8"/>
  <c r="X178" i="8"/>
  <c r="X186" i="8"/>
  <c r="W172" i="8"/>
  <c r="W181" i="8"/>
  <c r="W165" i="8"/>
  <c r="W169" i="8"/>
  <c r="D161" i="8"/>
  <c r="D169" i="8"/>
  <c r="D185" i="8"/>
  <c r="W170" i="8"/>
  <c r="W178" i="8"/>
  <c r="X182" i="8"/>
  <c r="X184" i="8"/>
  <c r="X161" i="8"/>
  <c r="X177" i="8"/>
  <c r="W163" i="8"/>
  <c r="D166" i="8"/>
  <c r="X172" i="8"/>
  <c r="D174" i="8"/>
  <c r="D182" i="8"/>
  <c r="W160" i="8"/>
  <c r="X164" i="8"/>
  <c r="W176" i="8"/>
  <c r="X180" i="8"/>
  <c r="W184" i="8"/>
  <c r="W162" i="8"/>
  <c r="X173" i="8"/>
  <c r="W177" i="8"/>
  <c r="X181" i="8"/>
  <c r="D179" i="8"/>
  <c r="W166" i="8"/>
  <c r="W167" i="8"/>
  <c r="W183" i="8"/>
  <c r="W171" i="8"/>
  <c r="W187" i="8"/>
  <c r="D171" i="8"/>
  <c r="W175" i="8"/>
  <c r="X166" i="8"/>
  <c r="X174" i="8"/>
  <c r="D178" i="8"/>
  <c r="W182" i="8"/>
  <c r="X160" i="8"/>
  <c r="D164" i="8"/>
  <c r="D172" i="8"/>
  <c r="X176" i="8"/>
  <c r="D180" i="8"/>
  <c r="D170" i="8"/>
  <c r="D165" i="8"/>
  <c r="W173" i="8"/>
  <c r="D181" i="8"/>
  <c r="D184" i="8"/>
  <c r="D183" i="8"/>
  <c r="D175" i="8"/>
  <c r="D167" i="8"/>
  <c r="W174" i="8"/>
  <c r="W161" i="8"/>
  <c r="D177" i="8"/>
  <c r="W185" i="8"/>
  <c r="W164" i="8"/>
  <c r="D176" i="8"/>
  <c r="D160" i="8"/>
  <c r="W168" i="8"/>
  <c r="D173" i="8"/>
  <c r="W180" i="8"/>
  <c r="X182" i="7"/>
  <c r="X190" i="7"/>
  <c r="X198" i="7"/>
  <c r="X183" i="7"/>
  <c r="W176" i="7"/>
  <c r="X189" i="7"/>
  <c r="W193" i="7"/>
  <c r="D186" i="7"/>
  <c r="X192" i="7"/>
  <c r="D194" i="7"/>
  <c r="X178" i="7"/>
  <c r="X186" i="7"/>
  <c r="X194" i="7"/>
  <c r="X179" i="7"/>
  <c r="W180" i="7"/>
  <c r="D183" i="7"/>
  <c r="X187" i="7"/>
  <c r="X195" i="7"/>
  <c r="W200" i="7"/>
  <c r="W182" i="7"/>
  <c r="Y182" i="7" s="1"/>
  <c r="W183" i="7"/>
  <c r="X196" i="7"/>
  <c r="W198" i="7"/>
  <c r="X197" i="7"/>
  <c r="W178" i="7"/>
  <c r="D177" i="7"/>
  <c r="D179" i="7"/>
  <c r="D185" i="7"/>
  <c r="D187" i="7"/>
  <c r="X191" i="7"/>
  <c r="D193" i="7"/>
  <c r="X199" i="7"/>
  <c r="W196" i="7"/>
  <c r="W191" i="7"/>
  <c r="W199" i="7"/>
  <c r="X180" i="7"/>
  <c r="D184" i="7"/>
  <c r="X188" i="7"/>
  <c r="W192" i="7"/>
  <c r="D200" i="7"/>
  <c r="W177" i="7"/>
  <c r="X181" i="7"/>
  <c r="W185" i="7"/>
  <c r="W184" i="7"/>
  <c r="W195" i="7"/>
  <c r="D180" i="7"/>
  <c r="X184" i="7"/>
  <c r="W188" i="7"/>
  <c r="D196" i="7"/>
  <c r="X200" i="7"/>
  <c r="D199" i="7"/>
  <c r="X177" i="7"/>
  <c r="W181" i="7"/>
  <c r="X185" i="7"/>
  <c r="W186" i="7"/>
  <c r="W189" i="7"/>
  <c r="W190" i="7"/>
  <c r="X193" i="7"/>
  <c r="D197" i="7"/>
  <c r="D191" i="7"/>
  <c r="W187" i="7"/>
  <c r="X176" i="7"/>
  <c r="J176" i="7"/>
  <c r="D192" i="7"/>
  <c r="W197" i="7"/>
  <c r="W194" i="7"/>
  <c r="D182" i="7"/>
  <c r="D188" i="7"/>
  <c r="W179" i="7"/>
  <c r="D176" i="7"/>
  <c r="D198" i="7"/>
  <c r="J200" i="7"/>
  <c r="D195" i="7"/>
  <c r="D189" i="7"/>
  <c r="D181" i="7"/>
  <c r="D178" i="7"/>
  <c r="D26" i="15"/>
  <c r="W23" i="15"/>
  <c r="D24" i="15"/>
  <c r="W22" i="15"/>
  <c r="W26" i="15"/>
  <c r="D22" i="15"/>
  <c r="D23" i="15"/>
  <c r="X22" i="15"/>
  <c r="Y22" i="15" s="1"/>
  <c r="J20" i="15"/>
  <c r="X23" i="15"/>
  <c r="Y23" i="15" s="1"/>
  <c r="W25" i="15"/>
  <c r="Y25" i="15" s="1"/>
  <c r="J27" i="15"/>
  <c r="X24" i="15"/>
  <c r="Y26" i="15"/>
  <c r="W24" i="15"/>
  <c r="W27" i="15"/>
  <c r="Y27" i="15" s="1"/>
  <c r="D25" i="15"/>
  <c r="J26" i="15"/>
  <c r="D104" i="6"/>
  <c r="D98" i="6"/>
  <c r="X104" i="6"/>
  <c r="X105" i="6"/>
  <c r="D109" i="6"/>
  <c r="W103" i="6"/>
  <c r="D111" i="6"/>
  <c r="D100" i="6"/>
  <c r="D108" i="6"/>
  <c r="W106" i="6"/>
  <c r="W109" i="6"/>
  <c r="X100" i="6"/>
  <c r="X102" i="6"/>
  <c r="W104" i="6"/>
  <c r="X108" i="6"/>
  <c r="X98" i="6"/>
  <c r="X99" i="6"/>
  <c r="X109" i="6"/>
  <c r="W98" i="6"/>
  <c r="D106" i="6"/>
  <c r="X110" i="6"/>
  <c r="W101" i="6"/>
  <c r="W105" i="6"/>
  <c r="D99" i="6"/>
  <c r="W100" i="6"/>
  <c r="X103" i="6"/>
  <c r="D105" i="6"/>
  <c r="W107" i="6"/>
  <c r="X111" i="6"/>
  <c r="W102" i="6"/>
  <c r="X106" i="6"/>
  <c r="W110" i="6"/>
  <c r="J109" i="6"/>
  <c r="D101" i="6"/>
  <c r="D103" i="6"/>
  <c r="X107" i="6"/>
  <c r="W111" i="6"/>
  <c r="W99" i="6"/>
  <c r="D110" i="6"/>
  <c r="D102" i="6"/>
  <c r="W108" i="6"/>
  <c r="X101" i="6"/>
  <c r="D107" i="6"/>
  <c r="Y189" i="14"/>
  <c r="Y131" i="13"/>
  <c r="Y213" i="12"/>
  <c r="J187" i="8"/>
  <c r="Y129" i="11"/>
  <c r="Y229" i="11"/>
  <c r="Y217" i="11"/>
  <c r="Y209" i="11"/>
  <c r="Y205" i="11"/>
  <c r="Y177" i="11"/>
  <c r="Y165" i="11"/>
  <c r="Y161" i="11"/>
  <c r="Y153" i="11"/>
  <c r="Y145" i="11"/>
  <c r="Y102" i="11"/>
  <c r="Y126" i="11"/>
  <c r="Y43" i="11"/>
  <c r="Y99" i="11"/>
  <c r="Y95" i="11"/>
  <c r="Y87" i="11"/>
  <c r="Y83" i="11"/>
  <c r="Y67" i="11"/>
  <c r="Y59" i="11"/>
  <c r="Y55" i="11"/>
  <c r="Y47" i="11"/>
  <c r="Y32" i="11"/>
  <c r="Y40" i="11"/>
  <c r="Y36" i="11"/>
  <c r="Y160" i="11"/>
  <c r="Y144" i="11"/>
  <c r="Y25" i="11"/>
  <c r="Y170" i="11"/>
  <c r="Y166" i="11"/>
  <c r="Y29" i="11"/>
  <c r="Y22" i="11"/>
  <c r="Y187" i="11"/>
  <c r="Y92" i="11"/>
  <c r="Y88" i="11"/>
  <c r="Y84" i="11"/>
  <c r="Y68" i="11"/>
  <c r="Y52" i="11"/>
  <c r="Y44" i="11"/>
  <c r="Y37" i="11"/>
  <c r="Y33" i="11"/>
  <c r="Y49" i="11"/>
  <c r="Y19" i="11"/>
  <c r="Y11" i="11"/>
  <c r="Y7" i="11"/>
  <c r="Y228" i="11"/>
  <c r="Y220" i="11"/>
  <c r="Y216" i="11"/>
  <c r="Y212" i="11"/>
  <c r="Y196" i="11"/>
  <c r="Y184" i="11"/>
  <c r="Y172" i="11"/>
  <c r="Y168" i="11"/>
  <c r="Y164" i="11"/>
  <c r="Y171" i="11"/>
  <c r="Y41" i="11"/>
  <c r="Y30" i="11"/>
  <c r="D234" i="11"/>
  <c r="Y180" i="11"/>
  <c r="Y227" i="11"/>
  <c r="Y152" i="11"/>
  <c r="Y113" i="11"/>
  <c r="Y105" i="11"/>
  <c r="Y62" i="11"/>
  <c r="Y46" i="11"/>
  <c r="Y39" i="11"/>
  <c r="Y35" i="11"/>
  <c r="Y28" i="11"/>
  <c r="Y24" i="11"/>
  <c r="Y17" i="11"/>
  <c r="Y150" i="11"/>
  <c r="Y230" i="11"/>
  <c r="Y190" i="11"/>
  <c r="Y174" i="11"/>
  <c r="Y147" i="11"/>
  <c r="Y108" i="11"/>
  <c r="Y93" i="11"/>
  <c r="Y16" i="11"/>
  <c r="Y12" i="11"/>
  <c r="Y8" i="11"/>
  <c r="Y181" i="11"/>
  <c r="Y167" i="11"/>
  <c r="Y132" i="11"/>
  <c r="Y101" i="11"/>
  <c r="Y78" i="11"/>
  <c r="Y70" i="11"/>
  <c r="Y232" i="11"/>
  <c r="Y223" i="11"/>
  <c r="Y219" i="11"/>
  <c r="Y215" i="11"/>
  <c r="Y211" i="11"/>
  <c r="Y159" i="11"/>
  <c r="Y151" i="11"/>
  <c r="Y56" i="11"/>
  <c r="Y116" i="11"/>
  <c r="Y100" i="11"/>
  <c r="Y89" i="11"/>
  <c r="Y81" i="11"/>
  <c r="Y77" i="11"/>
  <c r="Y73" i="11"/>
  <c r="Y226" i="11"/>
  <c r="Y222" i="11"/>
  <c r="Y206" i="11"/>
  <c r="Y202" i="11"/>
  <c r="Y173" i="11"/>
  <c r="Y119" i="11"/>
  <c r="Y111" i="11"/>
  <c r="Y96" i="11"/>
  <c r="Y45" i="11"/>
  <c r="Y38" i="11"/>
  <c r="Y23" i="11"/>
  <c r="Y208" i="11"/>
  <c r="Y156" i="11"/>
  <c r="Y134" i="11"/>
  <c r="Y123" i="11"/>
  <c r="Y107" i="11"/>
  <c r="Y65" i="11"/>
  <c r="Y51" i="11"/>
  <c r="Y221" i="11"/>
  <c r="Y214" i="11"/>
  <c r="Y183" i="11"/>
  <c r="Y169" i="11"/>
  <c r="Y158" i="11"/>
  <c r="Y154" i="11"/>
  <c r="Y140" i="11"/>
  <c r="Y136" i="11"/>
  <c r="Y125" i="11"/>
  <c r="Y117" i="11"/>
  <c r="Y80" i="11"/>
  <c r="Y64" i="11"/>
  <c r="Y60" i="11"/>
  <c r="Y53" i="11"/>
  <c r="Y185" i="11"/>
  <c r="Y104" i="11"/>
  <c r="Y163" i="11"/>
  <c r="Y91" i="11"/>
  <c r="X234" i="11"/>
  <c r="Y204" i="11"/>
  <c r="Y192" i="11"/>
  <c r="Y86" i="11"/>
  <c r="Y110" i="11"/>
  <c r="Y224" i="11"/>
  <c r="Y193" i="11"/>
  <c r="Y189" i="11"/>
  <c r="Y179" i="11"/>
  <c r="Y175" i="11"/>
  <c r="Y157" i="11"/>
  <c r="Y139" i="11"/>
  <c r="Y135" i="11"/>
  <c r="Y120" i="11"/>
  <c r="Y94" i="11"/>
  <c r="Y31" i="11"/>
  <c r="Y195" i="11"/>
  <c r="Y112" i="11"/>
  <c r="Y82" i="11"/>
  <c r="Y198" i="11"/>
  <c r="Y115" i="11"/>
  <c r="Y233" i="11"/>
  <c r="Y201" i="11"/>
  <c r="Y128" i="11"/>
  <c r="Y121" i="11"/>
  <c r="Y66" i="11"/>
  <c r="Y225" i="11"/>
  <c r="Y218" i="11"/>
  <c r="Y200" i="11"/>
  <c r="Y186" i="11"/>
  <c r="Y176" i="11"/>
  <c r="Y142" i="11"/>
  <c r="Y138" i="11"/>
  <c r="Y131" i="11"/>
  <c r="Y124" i="11"/>
  <c r="Y97" i="11"/>
  <c r="Y76" i="11"/>
  <c r="Y72" i="11"/>
  <c r="Y48" i="11"/>
  <c r="Y18" i="11"/>
  <c r="Y14" i="11"/>
  <c r="Y6" i="11"/>
  <c r="Y188" i="11"/>
  <c r="Y61" i="11"/>
  <c r="Y118" i="11"/>
  <c r="Y231" i="11"/>
  <c r="Y203" i="11"/>
  <c r="Y199" i="11"/>
  <c r="Y182" i="11"/>
  <c r="Y178" i="11"/>
  <c r="Y162" i="11"/>
  <c r="Y155" i="11"/>
  <c r="Y148" i="11"/>
  <c r="Y141" i="11"/>
  <c r="Y137" i="11"/>
  <c r="Y130" i="11"/>
  <c r="Y109" i="11"/>
  <c r="Y103" i="11"/>
  <c r="Y75" i="11"/>
  <c r="Y71" i="11"/>
  <c r="Y57" i="11"/>
  <c r="Y54" i="11"/>
  <c r="Y27" i="11"/>
  <c r="Y20" i="11"/>
  <c r="Y13" i="11"/>
  <c r="Y9" i="11"/>
  <c r="Y50" i="11"/>
  <c r="Y98" i="11"/>
  <c r="Y34" i="11"/>
  <c r="W234" i="11"/>
  <c r="Y10" i="11"/>
  <c r="Y213" i="11"/>
  <c r="Y210" i="11"/>
  <c r="Y207" i="11"/>
  <c r="Y149" i="11"/>
  <c r="Y146" i="11"/>
  <c r="Y143" i="11"/>
  <c r="Y122" i="11"/>
  <c r="Y85" i="11"/>
  <c r="Y79" i="11"/>
  <c r="Y58" i="11"/>
  <c r="Y21" i="11"/>
  <c r="Y15" i="11"/>
  <c r="Y90" i="11"/>
  <c r="Y26" i="11"/>
  <c r="Y114" i="11"/>
  <c r="Y74" i="11"/>
  <c r="Y197" i="11"/>
  <c r="Y194" i="11"/>
  <c r="Y191" i="11"/>
  <c r="Y133" i="11"/>
  <c r="Y127" i="11"/>
  <c r="Y106" i="11"/>
  <c r="Y69" i="11"/>
  <c r="Y63" i="11"/>
  <c r="Y42" i="11"/>
  <c r="Y5" i="11"/>
  <c r="Y55" i="10"/>
  <c r="Y177" i="10"/>
  <c r="Y141" i="10"/>
  <c r="Y215" i="10"/>
  <c r="Y191" i="10"/>
  <c r="Y183" i="10"/>
  <c r="Y79" i="10"/>
  <c r="Y67" i="10"/>
  <c r="Y63" i="10"/>
  <c r="Y52" i="10"/>
  <c r="Y40" i="10"/>
  <c r="Y148" i="10"/>
  <c r="Y96" i="10"/>
  <c r="Y92" i="10"/>
  <c r="Y64" i="10"/>
  <c r="Y60" i="10"/>
  <c r="Y56" i="10"/>
  <c r="Y61" i="10"/>
  <c r="Y37" i="10"/>
  <c r="Y45" i="10"/>
  <c r="Y41" i="10"/>
  <c r="Y34" i="10"/>
  <c r="Y25" i="10"/>
  <c r="Y200" i="10"/>
  <c r="Y170" i="10"/>
  <c r="Y154" i="10"/>
  <c r="Y98" i="10"/>
  <c r="Y145" i="10"/>
  <c r="Y31" i="10"/>
  <c r="Y23" i="10"/>
  <c r="Y19" i="10"/>
  <c r="Y15" i="10"/>
  <c r="Y11" i="10"/>
  <c r="Y7" i="10"/>
  <c r="Y116" i="10"/>
  <c r="Y84" i="10"/>
  <c r="Y48" i="10"/>
  <c r="Y209" i="10"/>
  <c r="Y205" i="10"/>
  <c r="Y169" i="10"/>
  <c r="Y138" i="10"/>
  <c r="Y130" i="10"/>
  <c r="Y122" i="10"/>
  <c r="Y114" i="10"/>
  <c r="Y106" i="10"/>
  <c r="Y151" i="10"/>
  <c r="Y74" i="10"/>
  <c r="Y204" i="10"/>
  <c r="Y180" i="10"/>
  <c r="Y121" i="10"/>
  <c r="Y113" i="10"/>
  <c r="Y93" i="10"/>
  <c r="Y89" i="10"/>
  <c r="Y85" i="10"/>
  <c r="Y77" i="10"/>
  <c r="Y168" i="10"/>
  <c r="Y90" i="10"/>
  <c r="Y109" i="10"/>
  <c r="Y216" i="10"/>
  <c r="Y197" i="10"/>
  <c r="Y189" i="10"/>
  <c r="Y185" i="10"/>
  <c r="Y181" i="10"/>
  <c r="Y140" i="10"/>
  <c r="Y81" i="10"/>
  <c r="Y66" i="10"/>
  <c r="Y58" i="10"/>
  <c r="Y47" i="10"/>
  <c r="Y176" i="10"/>
  <c r="Y72" i="10"/>
  <c r="Y94" i="10"/>
  <c r="Y192" i="10"/>
  <c r="Y188" i="10"/>
  <c r="Y184" i="10"/>
  <c r="Y139" i="10"/>
  <c r="Y119" i="10"/>
  <c r="Y111" i="10"/>
  <c r="Y99" i="10"/>
  <c r="Y80" i="10"/>
  <c r="Y73" i="10"/>
  <c r="Y28" i="10"/>
  <c r="Y24" i="10"/>
  <c r="Y16" i="10"/>
  <c r="Y12" i="10"/>
  <c r="Y125" i="10"/>
  <c r="Y207" i="10"/>
  <c r="Y203" i="10"/>
  <c r="Y173" i="10"/>
  <c r="Y128" i="10"/>
  <c r="Y124" i="10"/>
  <c r="Y120" i="10"/>
  <c r="Y95" i="10"/>
  <c r="Y87" i="10"/>
  <c r="Y51" i="10"/>
  <c r="Y44" i="10"/>
  <c r="Y26" i="10"/>
  <c r="Y144" i="10"/>
  <c r="X218" i="10"/>
  <c r="Y210" i="10"/>
  <c r="Y202" i="10"/>
  <c r="Y157" i="10"/>
  <c r="Y149" i="10"/>
  <c r="Y131" i="10"/>
  <c r="Y127" i="10"/>
  <c r="Y75" i="10"/>
  <c r="Y49" i="10"/>
  <c r="Y133" i="10"/>
  <c r="Y194" i="10"/>
  <c r="Y186" i="10"/>
  <c r="Y160" i="10"/>
  <c r="Y152" i="10"/>
  <c r="Y112" i="10"/>
  <c r="Y101" i="10"/>
  <c r="Y82" i="10"/>
  <c r="Y57" i="10"/>
  <c r="Y32" i="10"/>
  <c r="Y153" i="10"/>
  <c r="Y199" i="10"/>
  <c r="Y162" i="10"/>
  <c r="Y30" i="10"/>
  <c r="Y104" i="10"/>
  <c r="Y68" i="10"/>
  <c r="Y213" i="10"/>
  <c r="Y179" i="10"/>
  <c r="Y165" i="10"/>
  <c r="Y50" i="10"/>
  <c r="Y33" i="10"/>
  <c r="Y29" i="10"/>
  <c r="Y18" i="10"/>
  <c r="Y6" i="10"/>
  <c r="Y156" i="10"/>
  <c r="Y208" i="10"/>
  <c r="Y159" i="10"/>
  <c r="Y212" i="10"/>
  <c r="Y178" i="10"/>
  <c r="Y175" i="10"/>
  <c r="Y171" i="10"/>
  <c r="Y136" i="10"/>
  <c r="Y97" i="10"/>
  <c r="Y83" i="10"/>
  <c r="Y69" i="10"/>
  <c r="Y42" i="10"/>
  <c r="Y39" i="10"/>
  <c r="Y35" i="10"/>
  <c r="Y17" i="10"/>
  <c r="Y13" i="10"/>
  <c r="Y9" i="10"/>
  <c r="Y126" i="10"/>
  <c r="Y158" i="10"/>
  <c r="Y190" i="10"/>
  <c r="Y164" i="10"/>
  <c r="Y196" i="10"/>
  <c r="Y167" i="10"/>
  <c r="Y163" i="10"/>
  <c r="Y115" i="10"/>
  <c r="Y105" i="10"/>
  <c r="Y76" i="10"/>
  <c r="Y21" i="10"/>
  <c r="Y10" i="10"/>
  <c r="Y103" i="10"/>
  <c r="Y135" i="10"/>
  <c r="Y195" i="10"/>
  <c r="Y147" i="10"/>
  <c r="Y137" i="10"/>
  <c r="Y108" i="10"/>
  <c r="Y53" i="10"/>
  <c r="Y43" i="10"/>
  <c r="D218" i="10"/>
  <c r="Y129" i="10"/>
  <c r="Y71" i="10"/>
  <c r="Y161" i="10"/>
  <c r="Y20" i="10"/>
  <c r="Y100" i="10"/>
  <c r="Y217" i="10"/>
  <c r="Y132" i="10"/>
  <c r="Y193" i="10"/>
  <c r="Y211" i="10"/>
  <c r="Y201" i="10"/>
  <c r="Y172" i="10"/>
  <c r="Y146" i="10"/>
  <c r="Y143" i="10"/>
  <c r="Y117" i="10"/>
  <c r="Y107" i="10"/>
  <c r="Y88" i="10"/>
  <c r="Y65" i="10"/>
  <c r="Y62" i="10"/>
  <c r="Y36" i="10"/>
  <c r="Y102" i="10"/>
  <c r="Y70" i="10"/>
  <c r="Y38" i="10"/>
  <c r="Y206" i="10"/>
  <c r="Y78" i="10"/>
  <c r="Y214" i="10"/>
  <c r="Y182" i="10"/>
  <c r="Y150" i="10"/>
  <c r="Y118" i="10"/>
  <c r="Y86" i="10"/>
  <c r="Y54" i="10"/>
  <c r="Y22" i="10"/>
  <c r="Y14" i="10"/>
  <c r="Y174" i="10"/>
  <c r="Y142" i="10"/>
  <c r="Y110" i="10"/>
  <c r="Y46" i="10"/>
  <c r="Y187" i="10"/>
  <c r="Y155" i="10"/>
  <c r="Y123" i="10"/>
  <c r="Y91" i="10"/>
  <c r="Y59" i="10"/>
  <c r="Y27" i="10"/>
  <c r="Y5" i="10"/>
  <c r="W218" i="10"/>
  <c r="Y198" i="10"/>
  <c r="Y166" i="10"/>
  <c r="Y134" i="10"/>
  <c r="Y8" i="10"/>
  <c r="Y148" i="9"/>
  <c r="Y144" i="9"/>
  <c r="Y108" i="9"/>
  <c r="Y100" i="9"/>
  <c r="Y96" i="9"/>
  <c r="Y84" i="9"/>
  <c r="Y80" i="9"/>
  <c r="Y76" i="9"/>
  <c r="Y72" i="9"/>
  <c r="Y60" i="9"/>
  <c r="Y56" i="9"/>
  <c r="Y93" i="9"/>
  <c r="Y53" i="9"/>
  <c r="Y49" i="9"/>
  <c r="Y45" i="9"/>
  <c r="Y21" i="9"/>
  <c r="Y17" i="9"/>
  <c r="Y185" i="9"/>
  <c r="Y177" i="9"/>
  <c r="Y173" i="9"/>
  <c r="Y145" i="9"/>
  <c r="Y10" i="9"/>
  <c r="Y75" i="9"/>
  <c r="Y71" i="9"/>
  <c r="Y86" i="9"/>
  <c r="Y82" i="9"/>
  <c r="Y70" i="9"/>
  <c r="Y14" i="9"/>
  <c r="Y191" i="9"/>
  <c r="Y171" i="9"/>
  <c r="Y167" i="9"/>
  <c r="Y127" i="9"/>
  <c r="Y123" i="9"/>
  <c r="Y119" i="9"/>
  <c r="Y115" i="9"/>
  <c r="Y66" i="9"/>
  <c r="Y141" i="9"/>
  <c r="Y190" i="9"/>
  <c r="Y182" i="9"/>
  <c r="Y178" i="9"/>
  <c r="Y170" i="9"/>
  <c r="Y154" i="9"/>
  <c r="Y7" i="9"/>
  <c r="Y52" i="9"/>
  <c r="Y111" i="9"/>
  <c r="Y166" i="9"/>
  <c r="Y138" i="9"/>
  <c r="Y130" i="9"/>
  <c r="Y118" i="9"/>
  <c r="Y114" i="9"/>
  <c r="Y110" i="9"/>
  <c r="Y59" i="9"/>
  <c r="Y55" i="9"/>
  <c r="Y35" i="9"/>
  <c r="Y124" i="9"/>
  <c r="Y151" i="9"/>
  <c r="Y109" i="9"/>
  <c r="Y90" i="9"/>
  <c r="Y38" i="9"/>
  <c r="Y34" i="9"/>
  <c r="Y26" i="9"/>
  <c r="Y22" i="9"/>
  <c r="Y18" i="9"/>
  <c r="Y175" i="9"/>
  <c r="Y159" i="9"/>
  <c r="Y133" i="9"/>
  <c r="Y117" i="9"/>
  <c r="Y95" i="9"/>
  <c r="Y162" i="9"/>
  <c r="Y158" i="9"/>
  <c r="Y132" i="9"/>
  <c r="Y128" i="9"/>
  <c r="Y116" i="9"/>
  <c r="Y101" i="9"/>
  <c r="Y63" i="9"/>
  <c r="Y44" i="9"/>
  <c r="Y143" i="9"/>
  <c r="Y172" i="9"/>
  <c r="Y157" i="9"/>
  <c r="Y142" i="9"/>
  <c r="Y135" i="9"/>
  <c r="Y69" i="9"/>
  <c r="Y62" i="9"/>
  <c r="Y47" i="9"/>
  <c r="Y31" i="9"/>
  <c r="Y15" i="9"/>
  <c r="Y189" i="9"/>
  <c r="Y181" i="9"/>
  <c r="Y169" i="9"/>
  <c r="Y136" i="9"/>
  <c r="Y129" i="9"/>
  <c r="Y92" i="9"/>
  <c r="Y81" i="9"/>
  <c r="Y77" i="9"/>
  <c r="Y29" i="9"/>
  <c r="Y13" i="9"/>
  <c r="Y78" i="9"/>
  <c r="Y188" i="9"/>
  <c r="Y184" i="9"/>
  <c r="Y165" i="9"/>
  <c r="Y150" i="9"/>
  <c r="Y121" i="9"/>
  <c r="Y107" i="9"/>
  <c r="Y103" i="9"/>
  <c r="Y99" i="9"/>
  <c r="Y43" i="9"/>
  <c r="Y39" i="9"/>
  <c r="Y28" i="9"/>
  <c r="Y20" i="9"/>
  <c r="Y126" i="9"/>
  <c r="Y74" i="9"/>
  <c r="Y187" i="9"/>
  <c r="Y183" i="9"/>
  <c r="Y179" i="9"/>
  <c r="Y149" i="9"/>
  <c r="Y120" i="9"/>
  <c r="Y102" i="9"/>
  <c r="Y98" i="9"/>
  <c r="Y87" i="9"/>
  <c r="Y68" i="9"/>
  <c r="Y61" i="9"/>
  <c r="Y58" i="9"/>
  <c r="Y50" i="9"/>
  <c r="Y46" i="9"/>
  <c r="Y42" i="9"/>
  <c r="Y23" i="9"/>
  <c r="Y8" i="9"/>
  <c r="Y125" i="9"/>
  <c r="Y134" i="9"/>
  <c r="Y41" i="9"/>
  <c r="Y30" i="9"/>
  <c r="Y180" i="9"/>
  <c r="Y79" i="9"/>
  <c r="Y186" i="9"/>
  <c r="Y164" i="9"/>
  <c r="Y160" i="9"/>
  <c r="Y140" i="9"/>
  <c r="Y113" i="9"/>
  <c r="Y106" i="9"/>
  <c r="Y85" i="9"/>
  <c r="Y65" i="9"/>
  <c r="Y54" i="9"/>
  <c r="Y51" i="9"/>
  <c r="Y37" i="9"/>
  <c r="Y16" i="9"/>
  <c r="Y6" i="9"/>
  <c r="Y122" i="9"/>
  <c r="X193" i="9"/>
  <c r="Y192" i="9"/>
  <c r="Y174" i="9"/>
  <c r="Y163" i="9"/>
  <c r="Y156" i="9"/>
  <c r="Y146" i="9"/>
  <c r="Y139" i="9"/>
  <c r="Y105" i="9"/>
  <c r="Y94" i="9"/>
  <c r="Y57" i="9"/>
  <c r="Y36" i="9"/>
  <c r="Y32" i="9"/>
  <c r="Y12" i="9"/>
  <c r="Y11" i="9"/>
  <c r="Y168" i="9"/>
  <c r="Y153" i="9"/>
  <c r="Y147" i="9"/>
  <c r="Y104" i="9"/>
  <c r="Y89" i="9"/>
  <c r="Y83" i="9"/>
  <c r="Y40" i="9"/>
  <c r="Y25" i="9"/>
  <c r="Y19" i="9"/>
  <c r="Y64" i="9"/>
  <c r="Y152" i="9"/>
  <c r="Y137" i="9"/>
  <c r="Y131" i="9"/>
  <c r="Y88" i="9"/>
  <c r="Y73" i="9"/>
  <c r="Y67" i="9"/>
  <c r="Y24" i="9"/>
  <c r="Y9" i="9"/>
  <c r="W193" i="9"/>
  <c r="Y176" i="9"/>
  <c r="Y161" i="9"/>
  <c r="Y155" i="9"/>
  <c r="Y112" i="9"/>
  <c r="Y97" i="9"/>
  <c r="Y91" i="9"/>
  <c r="Y48" i="9"/>
  <c r="Y33" i="9"/>
  <c r="Y27" i="9"/>
  <c r="D193" i="9"/>
  <c r="J186" i="8"/>
  <c r="J182" i="8"/>
  <c r="J179" i="8"/>
  <c r="J185" i="8"/>
  <c r="J184" i="8"/>
  <c r="J183" i="8"/>
  <c r="J180" i="8"/>
  <c r="J178" i="8"/>
  <c r="J181" i="8"/>
  <c r="J175" i="8"/>
  <c r="J176" i="8"/>
  <c r="J177" i="8"/>
  <c r="J173" i="8"/>
  <c r="J174" i="8"/>
  <c r="Y65" i="8"/>
  <c r="Y139" i="8"/>
  <c r="J168" i="8"/>
  <c r="J172" i="8"/>
  <c r="J169" i="8"/>
  <c r="J171" i="8"/>
  <c r="J170" i="8"/>
  <c r="Y136" i="8"/>
  <c r="Y72" i="8"/>
  <c r="Y68" i="8"/>
  <c r="Y129" i="8"/>
  <c r="Y125" i="8"/>
  <c r="Y121" i="8"/>
  <c r="Y113" i="8"/>
  <c r="Y105" i="8"/>
  <c r="Y97" i="8"/>
  <c r="Y69" i="8"/>
  <c r="J165" i="8"/>
  <c r="J167" i="8"/>
  <c r="Y30" i="8"/>
  <c r="J164" i="8"/>
  <c r="Y62" i="8"/>
  <c r="Y54" i="8"/>
  <c r="Y46" i="8"/>
  <c r="J166" i="8"/>
  <c r="Y11" i="8"/>
  <c r="Y75" i="8"/>
  <c r="Y27" i="8"/>
  <c r="Y15" i="8"/>
  <c r="J162" i="8"/>
  <c r="Y94" i="8"/>
  <c r="Y78" i="8"/>
  <c r="J163" i="8"/>
  <c r="Y8" i="8"/>
  <c r="Y4" i="8"/>
  <c r="Y155" i="8"/>
  <c r="Y151" i="8"/>
  <c r="Y143" i="8"/>
  <c r="Y132" i="8"/>
  <c r="Y91" i="8"/>
  <c r="Y87" i="8"/>
  <c r="Y79" i="8"/>
  <c r="Y67" i="8"/>
  <c r="Y43" i="8"/>
  <c r="J161" i="8"/>
  <c r="Y120" i="8"/>
  <c r="Y142" i="8"/>
  <c r="Y131" i="8"/>
  <c r="Y127" i="8"/>
  <c r="Y107" i="8"/>
  <c r="Y95" i="8"/>
  <c r="Y61" i="8"/>
  <c r="Y57" i="8"/>
  <c r="Y49" i="8"/>
  <c r="Y41" i="8"/>
  <c r="Y33" i="8"/>
  <c r="Y104" i="8"/>
  <c r="Y126" i="8"/>
  <c r="Y118" i="8"/>
  <c r="Y133" i="8"/>
  <c r="Y56" i="8"/>
  <c r="Y40" i="8"/>
  <c r="Y32" i="8"/>
  <c r="Y5" i="8"/>
  <c r="J160" i="8"/>
  <c r="Y110" i="8"/>
  <c r="Y88" i="8"/>
  <c r="Y24" i="8"/>
  <c r="Y150" i="8"/>
  <c r="Y101" i="8"/>
  <c r="Y86" i="8"/>
  <c r="Y37" i="8"/>
  <c r="Y22" i="8"/>
  <c r="Y14" i="8"/>
  <c r="Y99" i="8"/>
  <c r="Y35" i="8"/>
  <c r="Y152" i="8"/>
  <c r="Y153" i="8"/>
  <c r="Y145" i="8"/>
  <c r="Y123" i="8"/>
  <c r="Y119" i="8"/>
  <c r="Y111" i="8"/>
  <c r="Y100" i="8"/>
  <c r="Y93" i="8"/>
  <c r="Y89" i="8"/>
  <c r="Y81" i="8"/>
  <c r="Y59" i="8"/>
  <c r="Y36" i="8"/>
  <c r="Y29" i="8"/>
  <c r="Y17" i="8"/>
  <c r="Y137" i="8"/>
  <c r="Y73" i="8"/>
  <c r="Y9" i="8"/>
  <c r="Y144" i="8"/>
  <c r="Y48" i="8"/>
  <c r="Y115" i="8"/>
  <c r="Y19" i="8"/>
  <c r="Y157" i="8"/>
  <c r="Y25" i="8"/>
  <c r="Y112" i="8"/>
  <c r="Y80" i="8"/>
  <c r="Y83" i="8"/>
  <c r="Y149" i="8"/>
  <c r="Y135" i="8"/>
  <c r="Y128" i="8"/>
  <c r="Y117" i="8"/>
  <c r="Y103" i="8"/>
  <c r="Y96" i="8"/>
  <c r="Y85" i="8"/>
  <c r="Y64" i="8"/>
  <c r="Y53" i="8"/>
  <c r="Y21" i="8"/>
  <c r="Y3" i="8"/>
  <c r="Y23" i="8"/>
  <c r="Y26" i="8"/>
  <c r="D158" i="8"/>
  <c r="Y16" i="8"/>
  <c r="Y147" i="8"/>
  <c r="Y51" i="8"/>
  <c r="Y148" i="8"/>
  <c r="Y141" i="8"/>
  <c r="Y134" i="8"/>
  <c r="Y116" i="8"/>
  <c r="Y109" i="8"/>
  <c r="Y102" i="8"/>
  <c r="Y84" i="8"/>
  <c r="Y77" i="8"/>
  <c r="Y70" i="8"/>
  <c r="Y52" i="8"/>
  <c r="Y45" i="8"/>
  <c r="Y38" i="8"/>
  <c r="Y20" i="8"/>
  <c r="Y13" i="8"/>
  <c r="Y10" i="8"/>
  <c r="Y6" i="8"/>
  <c r="Y114" i="8"/>
  <c r="Y50" i="8"/>
  <c r="Y18" i="8"/>
  <c r="Y7" i="8"/>
  <c r="X158" i="8"/>
  <c r="Y82" i="8"/>
  <c r="Y31" i="8"/>
  <c r="Y154" i="8"/>
  <c r="Y138" i="8"/>
  <c r="Y122" i="8"/>
  <c r="Y106" i="8"/>
  <c r="Y90" i="8"/>
  <c r="Y74" i="8"/>
  <c r="Y71" i="8"/>
  <c r="Y58" i="8"/>
  <c r="Y55" i="8"/>
  <c r="Y42" i="8"/>
  <c r="Y39" i="8"/>
  <c r="Y146" i="8"/>
  <c r="Y98" i="8"/>
  <c r="Y63" i="8"/>
  <c r="Y34" i="8"/>
  <c r="Y2" i="8"/>
  <c r="W158" i="8"/>
  <c r="J158" i="8"/>
  <c r="Y130" i="8"/>
  <c r="Y66" i="8"/>
  <c r="Y47" i="8"/>
  <c r="Y156" i="8"/>
  <c r="Y140" i="8"/>
  <c r="Y124" i="8"/>
  <c r="Y108" i="8"/>
  <c r="Y92" i="8"/>
  <c r="Y76" i="8"/>
  <c r="Y60" i="8"/>
  <c r="Y44" i="8"/>
  <c r="Y28" i="8"/>
  <c r="Y12" i="8"/>
  <c r="J199" i="7"/>
  <c r="J197" i="7"/>
  <c r="J198" i="7"/>
  <c r="J193" i="7"/>
  <c r="J196" i="7"/>
  <c r="J195" i="7"/>
  <c r="J194" i="7"/>
  <c r="J190" i="7"/>
  <c r="J191" i="7"/>
  <c r="J192" i="7"/>
  <c r="J187" i="7"/>
  <c r="J184" i="7"/>
  <c r="J188" i="7"/>
  <c r="J189" i="7"/>
  <c r="J180" i="7"/>
  <c r="J186" i="7"/>
  <c r="J183" i="7"/>
  <c r="J185" i="7"/>
  <c r="J182" i="7"/>
  <c r="J181" i="7"/>
  <c r="J179" i="7"/>
  <c r="D174" i="7"/>
  <c r="J178" i="7"/>
  <c r="J177" i="7"/>
  <c r="W174" i="7"/>
  <c r="Y170" i="7"/>
  <c r="Y162" i="7"/>
  <c r="Y154" i="7"/>
  <c r="Y146" i="7"/>
  <c r="Y138" i="7"/>
  <c r="Y130" i="7"/>
  <c r="Y122" i="7"/>
  <c r="Y114" i="7"/>
  <c r="Y106" i="7"/>
  <c r="Y98" i="7"/>
  <c r="Y90" i="7"/>
  <c r="Y82" i="7"/>
  <c r="Y74" i="7"/>
  <c r="Y66" i="7"/>
  <c r="Y58" i="7"/>
  <c r="Y50" i="7"/>
  <c r="Y42" i="7"/>
  <c r="Y34" i="7"/>
  <c r="Y26" i="7"/>
  <c r="Y18" i="7"/>
  <c r="Y10" i="7"/>
  <c r="Y2" i="7"/>
  <c r="Y166" i="7"/>
  <c r="Y158" i="7"/>
  <c r="Y150" i="7"/>
  <c r="Y142" i="7"/>
  <c r="Y134" i="7"/>
  <c r="Y126" i="7"/>
  <c r="Y118" i="7"/>
  <c r="Y110" i="7"/>
  <c r="Y102" i="7"/>
  <c r="Y94" i="7"/>
  <c r="Y86" i="7"/>
  <c r="Y78" i="7"/>
  <c r="Y70" i="7"/>
  <c r="Y62" i="7"/>
  <c r="Y54" i="7"/>
  <c r="Y46" i="7"/>
  <c r="Y38" i="7"/>
  <c r="Y30" i="7"/>
  <c r="Y22" i="7"/>
  <c r="Y14" i="7"/>
  <c r="Y6" i="7"/>
  <c r="X174" i="7"/>
  <c r="Y167" i="7"/>
  <c r="Y159" i="7"/>
  <c r="Y151" i="7"/>
  <c r="Y143" i="7"/>
  <c r="Y135" i="7"/>
  <c r="Y127" i="7"/>
  <c r="Y119" i="7"/>
  <c r="Y111" i="7"/>
  <c r="Y103" i="7"/>
  <c r="Y95" i="7"/>
  <c r="Y87" i="7"/>
  <c r="Y79" i="7"/>
  <c r="Y71" i="7"/>
  <c r="Y63" i="7"/>
  <c r="Y55" i="7"/>
  <c r="Y47" i="7"/>
  <c r="Y39" i="7"/>
  <c r="Y31" i="7"/>
  <c r="Y23" i="7"/>
  <c r="Y15" i="7"/>
  <c r="Y7" i="7"/>
  <c r="Y173" i="7"/>
  <c r="Y165" i="7"/>
  <c r="Y157" i="7"/>
  <c r="Y149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Y29" i="7"/>
  <c r="Y21" i="7"/>
  <c r="Y13" i="7"/>
  <c r="Y5" i="7"/>
  <c r="Y169" i="7"/>
  <c r="Y161" i="7"/>
  <c r="Y153" i="7"/>
  <c r="Y145" i="7"/>
  <c r="Y137" i="7"/>
  <c r="Y129" i="7"/>
  <c r="Y121" i="7"/>
  <c r="Y113" i="7"/>
  <c r="Y105" i="7"/>
  <c r="Y97" i="7"/>
  <c r="Y89" i="7"/>
  <c r="Y81" i="7"/>
  <c r="Y73" i="7"/>
  <c r="Y65" i="7"/>
  <c r="Y57" i="7"/>
  <c r="Y49" i="7"/>
  <c r="Y41" i="7"/>
  <c r="Y33" i="7"/>
  <c r="Y25" i="7"/>
  <c r="Y17" i="7"/>
  <c r="Y9" i="7"/>
  <c r="Y168" i="7"/>
  <c r="Y160" i="7"/>
  <c r="Y152" i="7"/>
  <c r="Y144" i="7"/>
  <c r="Y136" i="7"/>
  <c r="Y128" i="7"/>
  <c r="Y120" i="7"/>
  <c r="Y112" i="7"/>
  <c r="Y104" i="7"/>
  <c r="Y96" i="7"/>
  <c r="Y88" i="7"/>
  <c r="Y80" i="7"/>
  <c r="Y72" i="7"/>
  <c r="Y64" i="7"/>
  <c r="Y56" i="7"/>
  <c r="Y48" i="7"/>
  <c r="Y40" i="7"/>
  <c r="Y32" i="7"/>
  <c r="Y24" i="7"/>
  <c r="Y16" i="7"/>
  <c r="Y8" i="7"/>
  <c r="Y172" i="7"/>
  <c r="Y164" i="7"/>
  <c r="Y156" i="7"/>
  <c r="Y148" i="7"/>
  <c r="Y140" i="7"/>
  <c r="Y132" i="7"/>
  <c r="Y124" i="7"/>
  <c r="Y116" i="7"/>
  <c r="Y108" i="7"/>
  <c r="Y100" i="7"/>
  <c r="Y92" i="7"/>
  <c r="Y84" i="7"/>
  <c r="Y76" i="7"/>
  <c r="Y68" i="7"/>
  <c r="Y60" i="7"/>
  <c r="Y52" i="7"/>
  <c r="Y44" i="7"/>
  <c r="Y36" i="7"/>
  <c r="Y28" i="7"/>
  <c r="Y20" i="7"/>
  <c r="Y12" i="7"/>
  <c r="Y4" i="7"/>
  <c r="Y171" i="7"/>
  <c r="Y163" i="7"/>
  <c r="Y155" i="7"/>
  <c r="Y147" i="7"/>
  <c r="Y139" i="7"/>
  <c r="Y131" i="7"/>
  <c r="Y123" i="7"/>
  <c r="Y115" i="7"/>
  <c r="Y107" i="7"/>
  <c r="Y99" i="7"/>
  <c r="Y91" i="7"/>
  <c r="Y83" i="7"/>
  <c r="Y75" i="7"/>
  <c r="Y67" i="7"/>
  <c r="Y59" i="7"/>
  <c r="Y51" i="7"/>
  <c r="Y43" i="7"/>
  <c r="Y35" i="7"/>
  <c r="Y27" i="7"/>
  <c r="Y19" i="7"/>
  <c r="Y11" i="7"/>
  <c r="Y3" i="7"/>
  <c r="J174" i="7"/>
  <c r="J24" i="15"/>
  <c r="J111" i="6"/>
  <c r="X186" i="5"/>
  <c r="W186" i="5"/>
  <c r="J25" i="15"/>
  <c r="X20" i="15"/>
  <c r="J23" i="15"/>
  <c r="J22" i="15"/>
  <c r="Y7" i="15"/>
  <c r="Y6" i="15"/>
  <c r="Y5" i="15"/>
  <c r="Y12" i="15"/>
  <c r="Y4" i="15"/>
  <c r="Y19" i="15"/>
  <c r="Y11" i="15"/>
  <c r="D20" i="15"/>
  <c r="Y18" i="15"/>
  <c r="Y10" i="15"/>
  <c r="Y15" i="15"/>
  <c r="Y17" i="15"/>
  <c r="Y9" i="15"/>
  <c r="Y14" i="15"/>
  <c r="Y13" i="15"/>
  <c r="Y16" i="15"/>
  <c r="Y8" i="15"/>
  <c r="W20" i="15"/>
  <c r="J110" i="6"/>
  <c r="J108" i="6"/>
  <c r="J106" i="6"/>
  <c r="J104" i="6"/>
  <c r="J103" i="6"/>
  <c r="J107" i="6"/>
  <c r="Y94" i="6"/>
  <c r="Y46" i="6"/>
  <c r="J105" i="6"/>
  <c r="Y95" i="6"/>
  <c r="Y87" i="6"/>
  <c r="Y79" i="6"/>
  <c r="Y71" i="6"/>
  <c r="Y63" i="6"/>
  <c r="Y55" i="6"/>
  <c r="Y47" i="6"/>
  <c r="Y39" i="6"/>
  <c r="Y31" i="6"/>
  <c r="Y23" i="6"/>
  <c r="Y15" i="6"/>
  <c r="Y7" i="6"/>
  <c r="Y88" i="6"/>
  <c r="Y80" i="6"/>
  <c r="Y72" i="6"/>
  <c r="Y64" i="6"/>
  <c r="Y56" i="6"/>
  <c r="Y48" i="6"/>
  <c r="Y40" i="6"/>
  <c r="Y32" i="6"/>
  <c r="Y24" i="6"/>
  <c r="Y16" i="6"/>
  <c r="Y8" i="6"/>
  <c r="J102" i="6"/>
  <c r="J101" i="6"/>
  <c r="Y78" i="6"/>
  <c r="Y62" i="6"/>
  <c r="Y30" i="6"/>
  <c r="Y14" i="6"/>
  <c r="J100" i="6"/>
  <c r="D96" i="6"/>
  <c r="J99" i="6"/>
  <c r="Y89" i="6"/>
  <c r="Y81" i="6"/>
  <c r="Y73" i="6"/>
  <c r="Y65" i="6"/>
  <c r="Y57" i="6"/>
  <c r="Y49" i="6"/>
  <c r="Y41" i="6"/>
  <c r="Y33" i="6"/>
  <c r="Y25" i="6"/>
  <c r="Y17" i="6"/>
  <c r="Y9" i="6"/>
  <c r="Y86" i="6"/>
  <c r="Y70" i="6"/>
  <c r="Y54" i="6"/>
  <c r="Y38" i="6"/>
  <c r="Y22" i="6"/>
  <c r="Y6" i="6"/>
  <c r="J98" i="6"/>
  <c r="Y93" i="6"/>
  <c r="Y85" i="6"/>
  <c r="Y77" i="6"/>
  <c r="Y69" i="6"/>
  <c r="Y61" i="6"/>
  <c r="Y53" i="6"/>
  <c r="Y45" i="6"/>
  <c r="Y37" i="6"/>
  <c r="Y29" i="6"/>
  <c r="Y21" i="6"/>
  <c r="Y13" i="6"/>
  <c r="Y5" i="6"/>
  <c r="Y92" i="6"/>
  <c r="Y84" i="6"/>
  <c r="Y76" i="6"/>
  <c r="Y68" i="6"/>
  <c r="Y60" i="6"/>
  <c r="Y52" i="6"/>
  <c r="Y44" i="6"/>
  <c r="Y36" i="6"/>
  <c r="Y28" i="6"/>
  <c r="Y20" i="6"/>
  <c r="Y12" i="6"/>
  <c r="Y4" i="6"/>
  <c r="Y91" i="6"/>
  <c r="Y83" i="6"/>
  <c r="Y75" i="6"/>
  <c r="Y67" i="6"/>
  <c r="Y59" i="6"/>
  <c r="Y51" i="6"/>
  <c r="Y43" i="6"/>
  <c r="Y35" i="6"/>
  <c r="Y27" i="6"/>
  <c r="Y19" i="6"/>
  <c r="Y11" i="6"/>
  <c r="Y3" i="6"/>
  <c r="Y90" i="6"/>
  <c r="Y82" i="6"/>
  <c r="Y74" i="6"/>
  <c r="Y66" i="6"/>
  <c r="Y58" i="6"/>
  <c r="Y50" i="6"/>
  <c r="Y42" i="6"/>
  <c r="Y34" i="6"/>
  <c r="Y26" i="6"/>
  <c r="Y18" i="6"/>
  <c r="Y10" i="6"/>
  <c r="Y2" i="6"/>
  <c r="X96" i="6"/>
  <c r="W96" i="6"/>
  <c r="J96" i="6"/>
  <c r="W2" i="17"/>
  <c r="X2" i="17"/>
  <c r="Y2" i="17" s="1"/>
  <c r="W3" i="17"/>
  <c r="X3" i="17"/>
  <c r="W4" i="17"/>
  <c r="X4" i="17"/>
  <c r="W5" i="17"/>
  <c r="X5" i="17"/>
  <c r="W6" i="17"/>
  <c r="X6" i="17"/>
  <c r="Y6" i="17" s="1"/>
  <c r="W7" i="17"/>
  <c r="X7" i="17"/>
  <c r="W8" i="17"/>
  <c r="X8" i="17"/>
  <c r="W9" i="17"/>
  <c r="X9" i="17"/>
  <c r="W10" i="17"/>
  <c r="X10" i="17"/>
  <c r="Y10" i="17" s="1"/>
  <c r="W11" i="17"/>
  <c r="X11" i="17"/>
  <c r="W12" i="17"/>
  <c r="X12" i="17"/>
  <c r="W13" i="17"/>
  <c r="X13" i="17"/>
  <c r="W14" i="17"/>
  <c r="X14" i="17"/>
  <c r="Y14" i="17" s="1"/>
  <c r="W15" i="17"/>
  <c r="X15" i="17"/>
  <c r="W16" i="17"/>
  <c r="X16" i="17"/>
  <c r="W17" i="17"/>
  <c r="X17" i="17"/>
  <c r="W18" i="17"/>
  <c r="X18" i="17"/>
  <c r="W19" i="17"/>
  <c r="X19" i="17"/>
  <c r="W20" i="17"/>
  <c r="X20" i="17"/>
  <c r="W21" i="17"/>
  <c r="X21" i="17"/>
  <c r="W22" i="17"/>
  <c r="X22" i="17"/>
  <c r="W23" i="17"/>
  <c r="X23" i="17"/>
  <c r="W24" i="17"/>
  <c r="X24" i="17"/>
  <c r="W25" i="17"/>
  <c r="X25" i="17"/>
  <c r="W26" i="17"/>
  <c r="X26" i="17"/>
  <c r="Y26" i="17" s="1"/>
  <c r="W27" i="17"/>
  <c r="X27" i="17"/>
  <c r="W28" i="17"/>
  <c r="X28" i="17"/>
  <c r="W29" i="17"/>
  <c r="X29" i="17"/>
  <c r="W30" i="17"/>
  <c r="X30" i="17"/>
  <c r="W31" i="17"/>
  <c r="X31" i="17"/>
  <c r="W32" i="17"/>
  <c r="X32" i="17"/>
  <c r="W33" i="17"/>
  <c r="X33" i="17"/>
  <c r="W34" i="17"/>
  <c r="X34" i="17"/>
  <c r="W35" i="17"/>
  <c r="X35" i="17"/>
  <c r="W36" i="17"/>
  <c r="X36" i="17"/>
  <c r="W37" i="17"/>
  <c r="X37" i="17"/>
  <c r="W38" i="17"/>
  <c r="X38" i="17"/>
  <c r="W39" i="17"/>
  <c r="X39" i="17"/>
  <c r="W40" i="17"/>
  <c r="X40" i="17"/>
  <c r="W41" i="17"/>
  <c r="X41" i="17"/>
  <c r="W42" i="17"/>
  <c r="X42" i="17"/>
  <c r="W43" i="17"/>
  <c r="X43" i="17"/>
  <c r="W44" i="17"/>
  <c r="X44" i="17"/>
  <c r="W45" i="17"/>
  <c r="X45" i="17"/>
  <c r="W46" i="17"/>
  <c r="X46" i="17"/>
  <c r="W47" i="17"/>
  <c r="X47" i="17"/>
  <c r="W48" i="17"/>
  <c r="X48" i="17"/>
  <c r="W49" i="17"/>
  <c r="X49" i="17"/>
  <c r="W50" i="17"/>
  <c r="X50" i="17"/>
  <c r="W51" i="17"/>
  <c r="X51" i="17"/>
  <c r="W52" i="17"/>
  <c r="X52" i="17"/>
  <c r="W53" i="17"/>
  <c r="X53" i="17"/>
  <c r="W54" i="17"/>
  <c r="X54" i="17"/>
  <c r="W55" i="17"/>
  <c r="X55" i="17"/>
  <c r="W56" i="17"/>
  <c r="X56" i="17"/>
  <c r="W57" i="17"/>
  <c r="X57" i="17"/>
  <c r="W58" i="17"/>
  <c r="X58" i="17"/>
  <c r="W59" i="17"/>
  <c r="X59" i="17"/>
  <c r="W60" i="17"/>
  <c r="X60" i="17"/>
  <c r="W61" i="17"/>
  <c r="X61" i="17"/>
  <c r="W62" i="17"/>
  <c r="X62" i="17"/>
  <c r="W63" i="17"/>
  <c r="X63" i="17"/>
  <c r="W64" i="17"/>
  <c r="X64" i="17"/>
  <c r="W65" i="17"/>
  <c r="X65" i="17"/>
  <c r="W66" i="17"/>
  <c r="X66" i="17"/>
  <c r="W67" i="17"/>
  <c r="X67" i="17"/>
  <c r="W68" i="17"/>
  <c r="X68" i="17"/>
  <c r="W69" i="17"/>
  <c r="X69" i="17"/>
  <c r="W70" i="17"/>
  <c r="X70" i="17"/>
  <c r="Y70" i="17" s="1"/>
  <c r="W71" i="17"/>
  <c r="X71" i="17"/>
  <c r="W72" i="17"/>
  <c r="X72" i="17"/>
  <c r="W73" i="17"/>
  <c r="X73" i="17"/>
  <c r="W74" i="17"/>
  <c r="X74" i="17"/>
  <c r="W75" i="17"/>
  <c r="X75" i="17"/>
  <c r="W76" i="17"/>
  <c r="X76" i="17"/>
  <c r="W77" i="17"/>
  <c r="X77" i="17"/>
  <c r="W78" i="17"/>
  <c r="X78" i="17"/>
  <c r="W79" i="17"/>
  <c r="X79" i="17"/>
  <c r="W80" i="17"/>
  <c r="X80" i="17"/>
  <c r="W81" i="17"/>
  <c r="X81" i="17"/>
  <c r="W82" i="17"/>
  <c r="X82" i="17"/>
  <c r="W83" i="17"/>
  <c r="X83" i="17"/>
  <c r="W84" i="17"/>
  <c r="X84" i="17"/>
  <c r="W85" i="17"/>
  <c r="X85" i="17"/>
  <c r="W86" i="17"/>
  <c r="X86" i="17"/>
  <c r="W87" i="17"/>
  <c r="X87" i="17"/>
  <c r="X88" i="17"/>
  <c r="W88" i="17"/>
  <c r="D2" i="17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F108" i="17"/>
  <c r="G108" i="17"/>
  <c r="H108" i="17"/>
  <c r="I108" i="17"/>
  <c r="K108" i="17"/>
  <c r="L108" i="17"/>
  <c r="M108" i="17"/>
  <c r="N108" i="17"/>
  <c r="O108" i="17"/>
  <c r="P108" i="17"/>
  <c r="Q108" i="17"/>
  <c r="R108" i="17"/>
  <c r="S108" i="17"/>
  <c r="T108" i="17"/>
  <c r="U108" i="17"/>
  <c r="V108" i="17"/>
  <c r="E108" i="17"/>
  <c r="F107" i="17"/>
  <c r="G107" i="17"/>
  <c r="H107" i="17"/>
  <c r="I107" i="17"/>
  <c r="K107" i="17"/>
  <c r="L107" i="17"/>
  <c r="M107" i="17"/>
  <c r="N107" i="17"/>
  <c r="O107" i="17"/>
  <c r="P107" i="17"/>
  <c r="Q107" i="17"/>
  <c r="R107" i="17"/>
  <c r="S107" i="17"/>
  <c r="T107" i="17"/>
  <c r="U107" i="17"/>
  <c r="V107" i="17"/>
  <c r="E107" i="17"/>
  <c r="F106" i="17"/>
  <c r="G106" i="17"/>
  <c r="H106" i="17"/>
  <c r="I106" i="17"/>
  <c r="K106" i="17"/>
  <c r="L106" i="17"/>
  <c r="M106" i="17"/>
  <c r="N106" i="17"/>
  <c r="O106" i="17"/>
  <c r="P106" i="17"/>
  <c r="Q106" i="17"/>
  <c r="R106" i="17"/>
  <c r="S106" i="17"/>
  <c r="T106" i="17"/>
  <c r="U106" i="17"/>
  <c r="V106" i="17"/>
  <c r="E106" i="17"/>
  <c r="F105" i="17"/>
  <c r="G105" i="17"/>
  <c r="H105" i="17"/>
  <c r="I105" i="17"/>
  <c r="K105" i="17"/>
  <c r="L105" i="17"/>
  <c r="M105" i="17"/>
  <c r="N105" i="17"/>
  <c r="O105" i="17"/>
  <c r="P105" i="17"/>
  <c r="Q105" i="17"/>
  <c r="R105" i="17"/>
  <c r="S105" i="17"/>
  <c r="T105" i="17"/>
  <c r="U105" i="17"/>
  <c r="V105" i="17"/>
  <c r="E105" i="17"/>
  <c r="F104" i="17"/>
  <c r="G104" i="17"/>
  <c r="H104" i="17"/>
  <c r="I104" i="17"/>
  <c r="K104" i="17"/>
  <c r="L104" i="17"/>
  <c r="M104" i="17"/>
  <c r="N104" i="17"/>
  <c r="O104" i="17"/>
  <c r="P104" i="17"/>
  <c r="Q104" i="17"/>
  <c r="R104" i="17"/>
  <c r="S104" i="17"/>
  <c r="T104" i="17"/>
  <c r="U104" i="17"/>
  <c r="V104" i="17"/>
  <c r="E104" i="17"/>
  <c r="F103" i="17"/>
  <c r="G103" i="17"/>
  <c r="H103" i="17"/>
  <c r="I103" i="17"/>
  <c r="D103" i="17" s="1"/>
  <c r="K103" i="17"/>
  <c r="L103" i="17"/>
  <c r="M103" i="17"/>
  <c r="N103" i="17"/>
  <c r="O103" i="17"/>
  <c r="P103" i="17"/>
  <c r="Q103" i="17"/>
  <c r="R103" i="17"/>
  <c r="S103" i="17"/>
  <c r="T103" i="17"/>
  <c r="U103" i="17"/>
  <c r="V103" i="17"/>
  <c r="E103" i="17"/>
  <c r="F102" i="17"/>
  <c r="G102" i="17"/>
  <c r="H102" i="17"/>
  <c r="I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E102" i="17"/>
  <c r="F101" i="17"/>
  <c r="G101" i="17"/>
  <c r="H101" i="17"/>
  <c r="I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E101" i="17"/>
  <c r="F100" i="17"/>
  <c r="G100" i="17"/>
  <c r="H100" i="17"/>
  <c r="I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E100" i="17"/>
  <c r="F99" i="17"/>
  <c r="G99" i="17"/>
  <c r="H99" i="17"/>
  <c r="I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E99" i="17"/>
  <c r="F98" i="17"/>
  <c r="G98" i="17"/>
  <c r="H98" i="17"/>
  <c r="I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E98" i="17"/>
  <c r="F97" i="17"/>
  <c r="G97" i="17"/>
  <c r="H97" i="17"/>
  <c r="I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E97" i="17"/>
  <c r="F96" i="17"/>
  <c r="G96" i="17"/>
  <c r="H96" i="17"/>
  <c r="I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E96" i="17"/>
  <c r="F95" i="17"/>
  <c r="G95" i="17"/>
  <c r="H95" i="17"/>
  <c r="I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E95" i="17"/>
  <c r="F94" i="17"/>
  <c r="G94" i="17"/>
  <c r="H94" i="17"/>
  <c r="I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E94" i="17"/>
  <c r="F93" i="17"/>
  <c r="G93" i="17"/>
  <c r="H93" i="17"/>
  <c r="I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E93" i="17"/>
  <c r="F92" i="17"/>
  <c r="G92" i="17"/>
  <c r="H92" i="17"/>
  <c r="I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E92" i="17"/>
  <c r="F91" i="17"/>
  <c r="G91" i="17"/>
  <c r="H91" i="17"/>
  <c r="I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E91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95" i="17" s="1"/>
  <c r="J5" i="17"/>
  <c r="J4" i="17"/>
  <c r="J3" i="17"/>
  <c r="J2" i="17"/>
  <c r="F89" i="17"/>
  <c r="G89" i="17"/>
  <c r="H89" i="17"/>
  <c r="I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E89" i="17"/>
  <c r="K198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F210" i="5"/>
  <c r="G210" i="5"/>
  <c r="H210" i="5"/>
  <c r="I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E210" i="5"/>
  <c r="F209" i="5"/>
  <c r="G209" i="5"/>
  <c r="H209" i="5"/>
  <c r="I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E209" i="5"/>
  <c r="F208" i="5"/>
  <c r="G208" i="5"/>
  <c r="H208" i="5"/>
  <c r="I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E208" i="5"/>
  <c r="F206" i="5"/>
  <c r="G206" i="5"/>
  <c r="H206" i="5"/>
  <c r="I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E206" i="5"/>
  <c r="F205" i="5"/>
  <c r="G205" i="5"/>
  <c r="H205" i="5"/>
  <c r="I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E205" i="5"/>
  <c r="F204" i="5"/>
  <c r="G204" i="5"/>
  <c r="H204" i="5"/>
  <c r="I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E204" i="5"/>
  <c r="F203" i="5"/>
  <c r="G203" i="5"/>
  <c r="H203" i="5"/>
  <c r="I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E203" i="5"/>
  <c r="F202" i="5"/>
  <c r="G202" i="5"/>
  <c r="H202" i="5"/>
  <c r="I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E202" i="5"/>
  <c r="F201" i="5"/>
  <c r="G201" i="5"/>
  <c r="H201" i="5"/>
  <c r="I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E201" i="5"/>
  <c r="F200" i="5"/>
  <c r="G200" i="5"/>
  <c r="H200" i="5"/>
  <c r="I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E200" i="5"/>
  <c r="F199" i="5"/>
  <c r="G199" i="5"/>
  <c r="H199" i="5"/>
  <c r="I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E199" i="5"/>
  <c r="F198" i="5"/>
  <c r="G198" i="5"/>
  <c r="H198" i="5"/>
  <c r="I198" i="5"/>
  <c r="L198" i="5"/>
  <c r="M198" i="5"/>
  <c r="N198" i="5"/>
  <c r="O198" i="5"/>
  <c r="P198" i="5"/>
  <c r="Q198" i="5"/>
  <c r="R198" i="5"/>
  <c r="S198" i="5"/>
  <c r="T198" i="5"/>
  <c r="U198" i="5"/>
  <c r="V198" i="5"/>
  <c r="E198" i="5"/>
  <c r="F197" i="5"/>
  <c r="G197" i="5"/>
  <c r="H197" i="5"/>
  <c r="I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E197" i="5"/>
  <c r="F196" i="5"/>
  <c r="G196" i="5"/>
  <c r="H196" i="5"/>
  <c r="I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E196" i="5"/>
  <c r="F195" i="5"/>
  <c r="G195" i="5"/>
  <c r="H195" i="5"/>
  <c r="I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E195" i="5"/>
  <c r="F194" i="5"/>
  <c r="G194" i="5"/>
  <c r="H194" i="5"/>
  <c r="I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E194" i="5"/>
  <c r="F193" i="5"/>
  <c r="G193" i="5"/>
  <c r="H193" i="5"/>
  <c r="I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E193" i="5"/>
  <c r="F192" i="5"/>
  <c r="G192" i="5"/>
  <c r="H192" i="5"/>
  <c r="I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E192" i="5"/>
  <c r="F191" i="5"/>
  <c r="G191" i="5"/>
  <c r="H191" i="5"/>
  <c r="I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E191" i="5"/>
  <c r="F190" i="5"/>
  <c r="G190" i="5"/>
  <c r="H190" i="5"/>
  <c r="I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E190" i="5"/>
  <c r="F189" i="5"/>
  <c r="G189" i="5"/>
  <c r="H189" i="5"/>
  <c r="I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E189" i="5"/>
  <c r="F188" i="5"/>
  <c r="G188" i="5"/>
  <c r="H188" i="5"/>
  <c r="I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E188" i="5"/>
  <c r="F187" i="5"/>
  <c r="G187" i="5"/>
  <c r="H187" i="5"/>
  <c r="I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E187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78" i="4" s="1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73" i="4" s="1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F191" i="4"/>
  <c r="G191" i="4"/>
  <c r="H191" i="4"/>
  <c r="I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E191" i="4"/>
  <c r="F190" i="4"/>
  <c r="G190" i="4"/>
  <c r="H190" i="4"/>
  <c r="I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E190" i="4"/>
  <c r="F182" i="4"/>
  <c r="G182" i="4"/>
  <c r="H182" i="4"/>
  <c r="I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E182" i="4"/>
  <c r="F175" i="4"/>
  <c r="G175" i="4"/>
  <c r="H175" i="4"/>
  <c r="I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E175" i="4"/>
  <c r="F174" i="4"/>
  <c r="G174" i="4"/>
  <c r="H174" i="4"/>
  <c r="I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E174" i="4"/>
  <c r="W4" i="4"/>
  <c r="X4" i="4"/>
  <c r="W5" i="4"/>
  <c r="X5" i="4"/>
  <c r="W6" i="4"/>
  <c r="X6" i="4"/>
  <c r="W7" i="4"/>
  <c r="X7" i="4"/>
  <c r="W8" i="4"/>
  <c r="X8" i="4"/>
  <c r="W9" i="4"/>
  <c r="X9" i="4"/>
  <c r="W10" i="4"/>
  <c r="X10" i="4"/>
  <c r="W11" i="4"/>
  <c r="X11" i="4"/>
  <c r="W12" i="4"/>
  <c r="X12" i="4"/>
  <c r="W13" i="4"/>
  <c r="X13" i="4"/>
  <c r="W14" i="4"/>
  <c r="X14" i="4"/>
  <c r="W15" i="4"/>
  <c r="X15" i="4"/>
  <c r="W16" i="4"/>
  <c r="X16" i="4"/>
  <c r="W17" i="4"/>
  <c r="X17" i="4"/>
  <c r="W18" i="4"/>
  <c r="X18" i="4"/>
  <c r="W19" i="4"/>
  <c r="X19" i="4"/>
  <c r="W20" i="4"/>
  <c r="X20" i="4"/>
  <c r="W21" i="4"/>
  <c r="X21" i="4"/>
  <c r="W22" i="4"/>
  <c r="X22" i="4"/>
  <c r="W23" i="4"/>
  <c r="X2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227" i="3" s="1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225" i="3" s="1"/>
  <c r="J120" i="3"/>
  <c r="J119" i="3"/>
  <c r="J244" i="3" s="1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252" i="3" s="1"/>
  <c r="J95" i="3"/>
  <c r="J94" i="3"/>
  <c r="J93" i="3"/>
  <c r="J92" i="3"/>
  <c r="J228" i="3" s="1"/>
  <c r="J91" i="3"/>
  <c r="J90" i="3"/>
  <c r="J89" i="3"/>
  <c r="J88" i="3"/>
  <c r="J87" i="3"/>
  <c r="J86" i="3"/>
  <c r="J85" i="3"/>
  <c r="J84" i="3"/>
  <c r="J230" i="3" s="1"/>
  <c r="J83" i="3"/>
  <c r="J82" i="3"/>
  <c r="J233" i="3" s="1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247" i="3" s="1"/>
  <c r="J62" i="3"/>
  <c r="J61" i="3"/>
  <c r="J60" i="3"/>
  <c r="J59" i="3"/>
  <c r="J58" i="3"/>
  <c r="J57" i="3"/>
  <c r="J56" i="3"/>
  <c r="J55" i="3"/>
  <c r="J246" i="3" s="1"/>
  <c r="J54" i="3"/>
  <c r="J53" i="3"/>
  <c r="J52" i="3"/>
  <c r="J51" i="3"/>
  <c r="J50" i="3"/>
  <c r="J49" i="3"/>
  <c r="J235" i="3" s="1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38" i="3" s="1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" i="18"/>
  <c r="J223" i="2"/>
  <c r="J217" i="2"/>
  <c r="J214" i="2"/>
  <c r="J200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203" i="2" s="1"/>
  <c r="J178" i="2"/>
  <c r="J177" i="2"/>
  <c r="J176" i="2"/>
  <c r="J175" i="2"/>
  <c r="J208" i="2" s="1"/>
  <c r="J174" i="2"/>
  <c r="J173" i="2"/>
  <c r="J172" i="2"/>
  <c r="J171" i="2"/>
  <c r="J211" i="2" s="1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201" i="2" s="1"/>
  <c r="J156" i="2"/>
  <c r="J155" i="2"/>
  <c r="J154" i="2"/>
  <c r="J153" i="2"/>
  <c r="J152" i="2"/>
  <c r="J151" i="2"/>
  <c r="J150" i="2"/>
  <c r="J149" i="2"/>
  <c r="J206" i="2" s="1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219" i="2" s="1"/>
  <c r="J123" i="2"/>
  <c r="J122" i="2"/>
  <c r="J121" i="2"/>
  <c r="J120" i="2"/>
  <c r="J119" i="2"/>
  <c r="J118" i="2"/>
  <c r="J117" i="2"/>
  <c r="J199" i="2" s="1"/>
  <c r="J116" i="2"/>
  <c r="J115" i="2"/>
  <c r="J114" i="2"/>
  <c r="J113" i="2"/>
  <c r="J112" i="2"/>
  <c r="J111" i="2"/>
  <c r="J110" i="2"/>
  <c r="J210" i="2" s="1"/>
  <c r="J109" i="2"/>
  <c r="J108" i="2"/>
  <c r="J107" i="2"/>
  <c r="J106" i="2"/>
  <c r="J105" i="2"/>
  <c r="J104" i="2"/>
  <c r="J103" i="2"/>
  <c r="J102" i="2"/>
  <c r="J218" i="2" s="1"/>
  <c r="J101" i="2"/>
  <c r="J100" i="2"/>
  <c r="J213" i="2" s="1"/>
  <c r="J99" i="2"/>
  <c r="J98" i="2"/>
  <c r="J227" i="2" s="1"/>
  <c r="J97" i="2"/>
  <c r="J96" i="2"/>
  <c r="J228" i="2" s="1"/>
  <c r="J95" i="2"/>
  <c r="J94" i="2"/>
  <c r="J93" i="2"/>
  <c r="J92" i="2"/>
  <c r="J91" i="2"/>
  <c r="J90" i="2"/>
  <c r="J89" i="2"/>
  <c r="J88" i="2"/>
  <c r="J204" i="2" s="1"/>
  <c r="J87" i="2"/>
  <c r="J86" i="2"/>
  <c r="J207" i="2" s="1"/>
  <c r="J85" i="2"/>
  <c r="J84" i="2"/>
  <c r="J226" i="2" s="1"/>
  <c r="J83" i="2"/>
  <c r="J82" i="2"/>
  <c r="J81" i="2"/>
  <c r="J80" i="2"/>
  <c r="J202" i="2" s="1"/>
  <c r="J79" i="2"/>
  <c r="J78" i="2"/>
  <c r="J209" i="2" s="1"/>
  <c r="J77" i="2"/>
  <c r="J224" i="2" s="1"/>
  <c r="J76" i="2"/>
  <c r="J75" i="2"/>
  <c r="J74" i="2"/>
  <c r="J73" i="2"/>
  <c r="J72" i="2"/>
  <c r="J71" i="2"/>
  <c r="J70" i="2"/>
  <c r="J69" i="2"/>
  <c r="J68" i="2"/>
  <c r="J221" i="2" s="1"/>
  <c r="J67" i="2"/>
  <c r="J66" i="2"/>
  <c r="J65" i="2"/>
  <c r="J64" i="2"/>
  <c r="J63" i="2"/>
  <c r="J62" i="2"/>
  <c r="J220" i="2" s="1"/>
  <c r="J61" i="2"/>
  <c r="J216" i="2" s="1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215" i="2" s="1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22" i="2" s="1"/>
  <c r="J20" i="2"/>
  <c r="J19" i="2"/>
  <c r="J18" i="2"/>
  <c r="J17" i="2"/>
  <c r="J16" i="2"/>
  <c r="J15" i="2"/>
  <c r="J14" i="2"/>
  <c r="J205" i="2" s="1"/>
  <c r="J13" i="2"/>
  <c r="J12" i="2"/>
  <c r="J11" i="2"/>
  <c r="J10" i="2"/>
  <c r="J9" i="2"/>
  <c r="J8" i="2"/>
  <c r="J7" i="2"/>
  <c r="J6" i="2"/>
  <c r="J212" i="2" s="1"/>
  <c r="J5" i="2"/>
  <c r="J7" i="16"/>
  <c r="J8" i="16"/>
  <c r="J9" i="16"/>
  <c r="J10" i="16"/>
  <c r="J11" i="16"/>
  <c r="J12" i="16"/>
  <c r="J13" i="16"/>
  <c r="J34" i="16" s="1"/>
  <c r="J14" i="16"/>
  <c r="J15" i="16"/>
  <c r="J16" i="16"/>
  <c r="J17" i="16"/>
  <c r="J18" i="16"/>
  <c r="J19" i="16"/>
  <c r="J20" i="16"/>
  <c r="J21" i="16"/>
  <c r="J22" i="16"/>
  <c r="J23" i="16"/>
  <c r="J36" i="16" s="1"/>
  <c r="J24" i="16"/>
  <c r="J25" i="16"/>
  <c r="J26" i="16"/>
  <c r="J27" i="16"/>
  <c r="J6" i="16"/>
  <c r="J23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213" i="1" s="1"/>
  <c r="J136" i="1"/>
  <c r="J135" i="1"/>
  <c r="J134" i="1"/>
  <c r="J133" i="1"/>
  <c r="J132" i="1"/>
  <c r="J131" i="1"/>
  <c r="J130" i="1"/>
  <c r="J129" i="1"/>
  <c r="J128" i="1"/>
  <c r="J127" i="1"/>
  <c r="J222" i="1" s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215" i="1" s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232" i="1" s="1"/>
  <c r="J84" i="1"/>
  <c r="J83" i="1"/>
  <c r="J82" i="1"/>
  <c r="J81" i="1"/>
  <c r="J80" i="1"/>
  <c r="J79" i="1"/>
  <c r="J233" i="1" s="1"/>
  <c r="J78" i="1"/>
  <c r="J77" i="1"/>
  <c r="J76" i="1"/>
  <c r="J75" i="1"/>
  <c r="J74" i="1"/>
  <c r="J73" i="1"/>
  <c r="J72" i="1"/>
  <c r="J71" i="1"/>
  <c r="J70" i="1"/>
  <c r="J69" i="1"/>
  <c r="J68" i="1"/>
  <c r="J67" i="1"/>
  <c r="J221" i="1" s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236" i="1" s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224" i="1" s="1"/>
  <c r="J19" i="1"/>
  <c r="J235" i="1" s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249" i="3"/>
  <c r="G249" i="3"/>
  <c r="H249" i="3"/>
  <c r="I249" i="3"/>
  <c r="K249" i="3"/>
  <c r="L249" i="3"/>
  <c r="M249" i="3"/>
  <c r="N249" i="3"/>
  <c r="O249" i="3"/>
  <c r="W249" i="3" s="1"/>
  <c r="P249" i="3"/>
  <c r="Q249" i="3"/>
  <c r="R249" i="3"/>
  <c r="S249" i="3"/>
  <c r="T249" i="3"/>
  <c r="U249" i="3"/>
  <c r="V249" i="3"/>
  <c r="E249" i="3"/>
  <c r="F248" i="3"/>
  <c r="G248" i="3"/>
  <c r="H248" i="3"/>
  <c r="I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E248" i="3"/>
  <c r="F241" i="3"/>
  <c r="G241" i="3"/>
  <c r="H241" i="3"/>
  <c r="I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E241" i="3"/>
  <c r="F238" i="3"/>
  <c r="G238" i="3"/>
  <c r="H238" i="3"/>
  <c r="I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E238" i="3"/>
  <c r="F231" i="3"/>
  <c r="G231" i="3"/>
  <c r="H231" i="3"/>
  <c r="I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E231" i="3"/>
  <c r="F229" i="3"/>
  <c r="G229" i="3"/>
  <c r="H229" i="3"/>
  <c r="I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E229" i="3"/>
  <c r="J184" i="5" l="1"/>
  <c r="J207" i="5"/>
  <c r="J240" i="3"/>
  <c r="J236" i="3"/>
  <c r="J251" i="3"/>
  <c r="J250" i="3"/>
  <c r="J237" i="3"/>
  <c r="J243" i="3"/>
  <c r="J232" i="3"/>
  <c r="J229" i="3"/>
  <c r="J231" i="3"/>
  <c r="J254" i="3"/>
  <c r="J226" i="3"/>
  <c r="J253" i="3"/>
  <c r="J248" i="3"/>
  <c r="J249" i="3"/>
  <c r="J242" i="3"/>
  <c r="J239" i="3"/>
  <c r="J245" i="3"/>
  <c r="J223" i="3"/>
  <c r="J241" i="3"/>
  <c r="J234" i="3"/>
  <c r="J28" i="16"/>
  <c r="J226" i="1"/>
  <c r="J216" i="1"/>
  <c r="J228" i="1"/>
  <c r="J230" i="1"/>
  <c r="J223" i="1"/>
  <c r="J237" i="1"/>
  <c r="J238" i="1"/>
  <c r="J234" i="1"/>
  <c r="J227" i="1"/>
  <c r="J217" i="1"/>
  <c r="J225" i="1"/>
  <c r="J211" i="1"/>
  <c r="J218" i="1"/>
  <c r="J229" i="1"/>
  <c r="J240" i="1"/>
  <c r="J214" i="1"/>
  <c r="J219" i="1"/>
  <c r="J239" i="1"/>
  <c r="J220" i="1"/>
  <c r="J175" i="4"/>
  <c r="J187" i="4"/>
  <c r="J171" i="4"/>
  <c r="W191" i="4"/>
  <c r="J185" i="4"/>
  <c r="J186" i="4"/>
  <c r="J194" i="4"/>
  <c r="Y5" i="4"/>
  <c r="J181" i="4"/>
  <c r="J195" i="4"/>
  <c r="J174" i="4"/>
  <c r="J184" i="4"/>
  <c r="Y23" i="4"/>
  <c r="Y20" i="4"/>
  <c r="Y16" i="4"/>
  <c r="Y8" i="4"/>
  <c r="J191" i="4"/>
  <c r="J192" i="4"/>
  <c r="J189" i="4"/>
  <c r="J180" i="4"/>
  <c r="J172" i="4"/>
  <c r="J183" i="4"/>
  <c r="J190" i="4"/>
  <c r="J193" i="4"/>
  <c r="J169" i="4"/>
  <c r="J179" i="4"/>
  <c r="J188" i="4"/>
  <c r="J196" i="4"/>
  <c r="J176" i="4"/>
  <c r="J182" i="4"/>
  <c r="J177" i="4"/>
  <c r="Y265" i="11"/>
  <c r="Y250" i="11"/>
  <c r="Y237" i="11"/>
  <c r="Y243" i="11"/>
  <c r="Y252" i="11"/>
  <c r="Y236" i="11"/>
  <c r="Y240" i="11"/>
  <c r="Y246" i="11"/>
  <c r="Y253" i="11"/>
  <c r="Y264" i="11"/>
  <c r="Y263" i="11"/>
  <c r="Y238" i="11"/>
  <c r="Y262" i="11"/>
  <c r="Y261" i="11"/>
  <c r="Y260" i="11"/>
  <c r="Y259" i="11"/>
  <c r="Y251" i="11"/>
  <c r="Y247" i="11"/>
  <c r="Y249" i="11"/>
  <c r="Y245" i="11"/>
  <c r="Y248" i="11"/>
  <c r="Y257" i="11"/>
  <c r="Y242" i="11"/>
  <c r="Y254" i="11"/>
  <c r="Y239" i="11"/>
  <c r="Y241" i="11"/>
  <c r="Y244" i="11"/>
  <c r="Y256" i="11"/>
  <c r="Y233" i="10"/>
  <c r="Y232" i="10"/>
  <c r="Y225" i="10"/>
  <c r="Y242" i="10"/>
  <c r="Y244" i="10"/>
  <c r="Y231" i="10"/>
  <c r="Y249" i="10"/>
  <c r="Y246" i="10"/>
  <c r="Y229" i="10"/>
  <c r="Y220" i="10"/>
  <c r="Y237" i="10"/>
  <c r="Y245" i="10"/>
  <c r="Y248" i="10"/>
  <c r="Y240" i="10"/>
  <c r="Y226" i="10"/>
  <c r="Y224" i="10"/>
  <c r="Y239" i="10"/>
  <c r="Y227" i="10"/>
  <c r="Y223" i="10"/>
  <c r="Y234" i="10"/>
  <c r="Y247" i="10"/>
  <c r="Y238" i="10"/>
  <c r="Y235" i="10"/>
  <c r="Y243" i="10"/>
  <c r="Y228" i="10"/>
  <c r="Y230" i="10"/>
  <c r="Y222" i="10"/>
  <c r="Y221" i="10"/>
  <c r="Y211" i="9"/>
  <c r="Y200" i="9"/>
  <c r="Y196" i="9"/>
  <c r="Y198" i="9"/>
  <c r="Y207" i="9"/>
  <c r="Y205" i="9"/>
  <c r="Y203" i="9"/>
  <c r="Y212" i="9"/>
  <c r="Y208" i="9"/>
  <c r="Y210" i="9"/>
  <c r="Y199" i="9"/>
  <c r="Y218" i="9"/>
  <c r="Y219" i="9"/>
  <c r="Y204" i="9"/>
  <c r="Y206" i="9"/>
  <c r="Y222" i="9"/>
  <c r="Y209" i="9"/>
  <c r="Y217" i="9"/>
  <c r="Y213" i="9"/>
  <c r="Y215" i="9"/>
  <c r="Y221" i="9"/>
  <c r="Y216" i="9"/>
  <c r="Y220" i="9"/>
  <c r="Y197" i="9"/>
  <c r="Y214" i="9"/>
  <c r="Y195" i="9"/>
  <c r="Y201" i="9"/>
  <c r="Y202" i="9"/>
  <c r="Y175" i="8"/>
  <c r="Y179" i="8"/>
  <c r="Y168" i="8"/>
  <c r="Y171" i="8"/>
  <c r="Y186" i="8"/>
  <c r="Y177" i="8"/>
  <c r="Y165" i="8"/>
  <c r="Y183" i="8"/>
  <c r="Y185" i="8"/>
  <c r="Y182" i="8"/>
  <c r="Y167" i="8"/>
  <c r="Y160" i="8"/>
  <c r="Y187" i="8"/>
  <c r="Y162" i="8"/>
  <c r="Y178" i="8"/>
  <c r="Y174" i="8"/>
  <c r="Y163" i="8"/>
  <c r="Y184" i="8"/>
  <c r="Y172" i="8"/>
  <c r="Y170" i="8"/>
  <c r="Y173" i="8"/>
  <c r="Y181" i="8"/>
  <c r="Y169" i="8"/>
  <c r="Y164" i="8"/>
  <c r="Y161" i="8"/>
  <c r="Y176" i="8"/>
  <c r="Y166" i="8"/>
  <c r="Y180" i="8"/>
  <c r="Y190" i="7"/>
  <c r="Y200" i="7"/>
  <c r="Y193" i="7"/>
  <c r="Y198" i="7"/>
  <c r="Y180" i="7"/>
  <c r="Y183" i="7"/>
  <c r="Y178" i="7"/>
  <c r="Y195" i="7"/>
  <c r="Y188" i="7"/>
  <c r="Y191" i="7"/>
  <c r="Y196" i="7"/>
  <c r="Y189" i="7"/>
  <c r="Y176" i="7"/>
  <c r="Y197" i="7"/>
  <c r="Y194" i="7"/>
  <c r="Y186" i="7"/>
  <c r="Y179" i="7"/>
  <c r="Y187" i="7"/>
  <c r="Y192" i="7"/>
  <c r="Y181" i="7"/>
  <c r="Y184" i="7"/>
  <c r="Y177" i="7"/>
  <c r="Y199" i="7"/>
  <c r="Y185" i="7"/>
  <c r="Y24" i="15"/>
  <c r="Y20" i="15"/>
  <c r="Y99" i="6"/>
  <c r="Y104" i="6"/>
  <c r="Y105" i="6"/>
  <c r="Y102" i="6"/>
  <c r="Y109" i="6"/>
  <c r="Y103" i="6"/>
  <c r="Y100" i="6"/>
  <c r="Y106" i="6"/>
  <c r="Y98" i="6"/>
  <c r="Y111" i="6"/>
  <c r="Y110" i="6"/>
  <c r="Y107" i="6"/>
  <c r="Y108" i="6"/>
  <c r="Y101" i="6"/>
  <c r="Y80" i="17"/>
  <c r="Y76" i="17"/>
  <c r="Y24" i="17"/>
  <c r="Y20" i="17"/>
  <c r="Y12" i="17"/>
  <c r="Y8" i="17"/>
  <c r="Y73" i="17"/>
  <c r="Y69" i="17"/>
  <c r="Y57" i="17"/>
  <c r="Y53" i="17"/>
  <c r="Y21" i="17"/>
  <c r="Y9" i="17"/>
  <c r="Y27" i="17"/>
  <c r="X105" i="17"/>
  <c r="D94" i="17"/>
  <c r="X98" i="17"/>
  <c r="D102" i="17"/>
  <c r="X106" i="17"/>
  <c r="W107" i="17"/>
  <c r="Y64" i="17"/>
  <c r="Y35" i="17"/>
  <c r="Y31" i="17"/>
  <c r="X100" i="17"/>
  <c r="Y72" i="17"/>
  <c r="Y48" i="17"/>
  <c r="Y40" i="17"/>
  <c r="Y17" i="17"/>
  <c r="Y51" i="17"/>
  <c r="Y3" i="17"/>
  <c r="X97" i="17"/>
  <c r="D99" i="17"/>
  <c r="Y66" i="17"/>
  <c r="Y42" i="17"/>
  <c r="Y38" i="17"/>
  <c r="Y34" i="17"/>
  <c r="Y30" i="17"/>
  <c r="W95" i="17"/>
  <c r="Y58" i="17"/>
  <c r="W93" i="17"/>
  <c r="W98" i="17"/>
  <c r="W101" i="17"/>
  <c r="X107" i="17"/>
  <c r="Y82" i="17"/>
  <c r="Y78" i="17"/>
  <c r="Y67" i="17"/>
  <c r="Y63" i="17"/>
  <c r="Y59" i="17"/>
  <c r="Y55" i="17"/>
  <c r="X92" i="17"/>
  <c r="X108" i="17"/>
  <c r="Y81" i="17"/>
  <c r="D98" i="17"/>
  <c r="D106" i="17"/>
  <c r="Y65" i="17"/>
  <c r="Y49" i="17"/>
  <c r="Y41" i="17"/>
  <c r="Y37" i="17"/>
  <c r="Y33" i="17"/>
  <c r="Y29" i="17"/>
  <c r="Y18" i="17"/>
  <c r="Y11" i="17"/>
  <c r="Y46" i="17"/>
  <c r="Y19" i="17"/>
  <c r="X95" i="17"/>
  <c r="X103" i="17"/>
  <c r="Y87" i="17"/>
  <c r="Y79" i="17"/>
  <c r="Y52" i="17"/>
  <c r="Y25" i="17"/>
  <c r="W91" i="17"/>
  <c r="W99" i="17"/>
  <c r="D92" i="17"/>
  <c r="X96" i="17"/>
  <c r="W97" i="17"/>
  <c r="D100" i="17"/>
  <c r="X104" i="17"/>
  <c r="W105" i="17"/>
  <c r="D108" i="17"/>
  <c r="W103" i="17"/>
  <c r="D95" i="17"/>
  <c r="Y88" i="17"/>
  <c r="Y84" i="17"/>
  <c r="Y74" i="17"/>
  <c r="Y32" i="17"/>
  <c r="Y22" i="17"/>
  <c r="Y15" i="17"/>
  <c r="Y5" i="17"/>
  <c r="Y56" i="17"/>
  <c r="X91" i="17"/>
  <c r="Y83" i="17"/>
  <c r="X94" i="17"/>
  <c r="D96" i="17"/>
  <c r="X102" i="17"/>
  <c r="D104" i="17"/>
  <c r="Y86" i="17"/>
  <c r="W94" i="17"/>
  <c r="X93" i="17"/>
  <c r="D97" i="17"/>
  <c r="X101" i="17"/>
  <c r="D105" i="17"/>
  <c r="Y75" i="17"/>
  <c r="Y62" i="17"/>
  <c r="Y54" i="17"/>
  <c r="Y47" i="17"/>
  <c r="W102" i="17"/>
  <c r="W106" i="17"/>
  <c r="Y106" i="17" s="1"/>
  <c r="Y85" i="17"/>
  <c r="Y68" i="17"/>
  <c r="Y61" i="17"/>
  <c r="Y50" i="17"/>
  <c r="Y43" i="17"/>
  <c r="Y36" i="17"/>
  <c r="Y23" i="17"/>
  <c r="Y16" i="17"/>
  <c r="D91" i="17"/>
  <c r="Y44" i="17"/>
  <c r="W108" i="17"/>
  <c r="W100" i="17"/>
  <c r="W92" i="17"/>
  <c r="D93" i="17"/>
  <c r="X99" i="17"/>
  <c r="D107" i="17"/>
  <c r="W104" i="17"/>
  <c r="W96" i="17"/>
  <c r="Y4" i="17"/>
  <c r="J106" i="17"/>
  <c r="D101" i="17"/>
  <c r="Y77" i="17"/>
  <c r="Y71" i="17"/>
  <c r="Y28" i="17"/>
  <c r="Y13" i="17"/>
  <c r="Y7" i="17"/>
  <c r="Y60" i="17"/>
  <c r="Y45" i="17"/>
  <c r="Y39" i="17"/>
  <c r="W182" i="4"/>
  <c r="D191" i="4"/>
  <c r="J201" i="5"/>
  <c r="Y186" i="5"/>
  <c r="D208" i="5"/>
  <c r="J209" i="5"/>
  <c r="J60" i="18"/>
  <c r="J59" i="18"/>
  <c r="J57" i="18"/>
  <c r="J65" i="18"/>
  <c r="J62" i="18"/>
  <c r="J64" i="18"/>
  <c r="J58" i="18"/>
  <c r="J67" i="18"/>
  <c r="J63" i="18"/>
  <c r="J54" i="18"/>
  <c r="J61" i="18"/>
  <c r="J56" i="18"/>
  <c r="J66" i="18"/>
  <c r="J35" i="16"/>
  <c r="J30" i="16"/>
  <c r="J32" i="16"/>
  <c r="J33" i="16"/>
  <c r="J31" i="16"/>
  <c r="Y234" i="11"/>
  <c r="Y218" i="10"/>
  <c r="Y193" i="9"/>
  <c r="Y158" i="8"/>
  <c r="Y174" i="7"/>
  <c r="J108" i="17"/>
  <c r="X206" i="5"/>
  <c r="X199" i="5"/>
  <c r="W206" i="5"/>
  <c r="X189" i="5"/>
  <c r="X190" i="5"/>
  <c r="W203" i="5"/>
  <c r="D190" i="5"/>
  <c r="X196" i="5"/>
  <c r="D199" i="5"/>
  <c r="X205" i="5"/>
  <c r="J208" i="5"/>
  <c r="X191" i="5"/>
  <c r="D202" i="5"/>
  <c r="D210" i="5"/>
  <c r="X209" i="5"/>
  <c r="D187" i="5"/>
  <c r="D189" i="5"/>
  <c r="W190" i="5"/>
  <c r="X193" i="5"/>
  <c r="D195" i="5"/>
  <c r="D198" i="5"/>
  <c r="W199" i="5"/>
  <c r="X202" i="5"/>
  <c r="X204" i="5"/>
  <c r="D206" i="5"/>
  <c r="X210" i="5"/>
  <c r="X200" i="5"/>
  <c r="X192" i="5"/>
  <c r="D194" i="5"/>
  <c r="W202" i="5"/>
  <c r="D203" i="5"/>
  <c r="W208" i="5"/>
  <c r="X208" i="5"/>
  <c r="W188" i="5"/>
  <c r="W196" i="5"/>
  <c r="W192" i="5"/>
  <c r="W193" i="5"/>
  <c r="X201" i="5"/>
  <c r="W205" i="5"/>
  <c r="J202" i="5"/>
  <c r="J192" i="5"/>
  <c r="J186" i="5"/>
  <c r="W197" i="5"/>
  <c r="D205" i="5"/>
  <c r="X195" i="5"/>
  <c r="W200" i="5"/>
  <c r="X188" i="5"/>
  <c r="D192" i="5"/>
  <c r="W201" i="5"/>
  <c r="X207" i="5"/>
  <c r="D209" i="5"/>
  <c r="J210" i="5"/>
  <c r="J198" i="5"/>
  <c r="W191" i="5"/>
  <c r="J191" i="5"/>
  <c r="D193" i="5"/>
  <c r="X197" i="5"/>
  <c r="D200" i="5"/>
  <c r="W210" i="5"/>
  <c r="J205" i="5"/>
  <c r="J204" i="5"/>
  <c r="J206" i="5"/>
  <c r="J196" i="5"/>
  <c r="J193" i="5"/>
  <c r="W189" i="5"/>
  <c r="X203" i="5"/>
  <c r="J187" i="5"/>
  <c r="X187" i="5"/>
  <c r="D197" i="5"/>
  <c r="J188" i="5"/>
  <c r="W194" i="5"/>
  <c r="X198" i="5"/>
  <c r="J203" i="5"/>
  <c r="X194" i="5"/>
  <c r="W207" i="5"/>
  <c r="J189" i="5"/>
  <c r="J190" i="5"/>
  <c r="W187" i="5"/>
  <c r="W195" i="5"/>
  <c r="W204" i="5"/>
  <c r="W209" i="5"/>
  <c r="J195" i="5"/>
  <c r="J199" i="5"/>
  <c r="J197" i="5"/>
  <c r="J194" i="5"/>
  <c r="J200" i="5"/>
  <c r="Y96" i="6"/>
  <c r="J107" i="17"/>
  <c r="J104" i="17"/>
  <c r="J105" i="17"/>
  <c r="J102" i="17"/>
  <c r="J103" i="17"/>
  <c r="J101" i="17"/>
  <c r="J100" i="17"/>
  <c r="J99" i="17"/>
  <c r="J98" i="17"/>
  <c r="J97" i="17"/>
  <c r="J96" i="17"/>
  <c r="J93" i="17"/>
  <c r="J94" i="17"/>
  <c r="J92" i="17"/>
  <c r="D89" i="17"/>
  <c r="X89" i="17"/>
  <c r="J91" i="17"/>
  <c r="J89" i="17"/>
  <c r="W89" i="17"/>
  <c r="D201" i="5"/>
  <c r="D188" i="5"/>
  <c r="W198" i="5"/>
  <c r="D204" i="5"/>
  <c r="D207" i="5"/>
  <c r="D191" i="5"/>
  <c r="D196" i="5"/>
  <c r="Y169" i="5"/>
  <c r="Y137" i="5"/>
  <c r="Y105" i="5"/>
  <c r="Y73" i="5"/>
  <c r="Y41" i="5"/>
  <c r="Y9" i="5"/>
  <c r="Y170" i="5"/>
  <c r="Y138" i="5"/>
  <c r="Y106" i="5"/>
  <c r="Y82" i="5"/>
  <c r="Y74" i="5"/>
  <c r="Y42" i="5"/>
  <c r="Y10" i="5"/>
  <c r="Y113" i="5"/>
  <c r="Y178" i="5"/>
  <c r="Y50" i="5"/>
  <c r="Y81" i="5"/>
  <c r="Y146" i="5"/>
  <c r="Y114" i="5"/>
  <c r="Y18" i="5"/>
  <c r="Y177" i="5"/>
  <c r="Y145" i="5"/>
  <c r="Y49" i="5"/>
  <c r="Y17" i="5"/>
  <c r="Y165" i="5"/>
  <c r="Y133" i="5"/>
  <c r="Y93" i="5"/>
  <c r="Y61" i="5"/>
  <c r="Y37" i="5"/>
  <c r="Y180" i="5"/>
  <c r="Y172" i="5"/>
  <c r="Y164" i="5"/>
  <c r="Y156" i="5"/>
  <c r="Y148" i="5"/>
  <c r="Y140" i="5"/>
  <c r="Y132" i="5"/>
  <c r="Y124" i="5"/>
  <c r="Y116" i="5"/>
  <c r="Y108" i="5"/>
  <c r="Y100" i="5"/>
  <c r="Y92" i="5"/>
  <c r="Y84" i="5"/>
  <c r="Y76" i="5"/>
  <c r="Y68" i="5"/>
  <c r="Y60" i="5"/>
  <c r="Y52" i="5"/>
  <c r="Y44" i="5"/>
  <c r="Y36" i="5"/>
  <c r="Y28" i="5"/>
  <c r="Y20" i="5"/>
  <c r="Y12" i="5"/>
  <c r="W184" i="5"/>
  <c r="Y157" i="5"/>
  <c r="Y125" i="5"/>
  <c r="Y101" i="5"/>
  <c r="Y69" i="5"/>
  <c r="Y29" i="5"/>
  <c r="Y173" i="5"/>
  <c r="Y149" i="5"/>
  <c r="Y109" i="5"/>
  <c r="Y85" i="5"/>
  <c r="Y53" i="5"/>
  <c r="Y13" i="5"/>
  <c r="Y162" i="5"/>
  <c r="Y154" i="5"/>
  <c r="Y130" i="5"/>
  <c r="Y122" i="5"/>
  <c r="Y98" i="5"/>
  <c r="Y90" i="5"/>
  <c r="Y66" i="5"/>
  <c r="Y58" i="5"/>
  <c r="Y34" i="5"/>
  <c r="Y26" i="5"/>
  <c r="X184" i="5"/>
  <c r="Y181" i="5"/>
  <c r="Y141" i="5"/>
  <c r="Y117" i="5"/>
  <c r="Y77" i="5"/>
  <c r="Y45" i="5"/>
  <c r="Y21" i="5"/>
  <c r="Y161" i="5"/>
  <c r="Y153" i="5"/>
  <c r="Y129" i="5"/>
  <c r="Y121" i="5"/>
  <c r="Y97" i="5"/>
  <c r="Y89" i="5"/>
  <c r="Y65" i="5"/>
  <c r="Y57" i="5"/>
  <c r="Y33" i="5"/>
  <c r="Y25" i="5"/>
  <c r="Y163" i="5"/>
  <c r="Y131" i="5"/>
  <c r="Y99" i="5"/>
  <c r="Y67" i="5"/>
  <c r="Y27" i="5"/>
  <c r="Y139" i="5"/>
  <c r="Y107" i="5"/>
  <c r="Y83" i="5"/>
  <c r="Y51" i="5"/>
  <c r="Y11" i="5"/>
  <c r="Y176" i="5"/>
  <c r="Y168" i="5"/>
  <c r="Y160" i="5"/>
  <c r="Y152" i="5"/>
  <c r="Y144" i="5"/>
  <c r="Y136" i="5"/>
  <c r="Y128" i="5"/>
  <c r="Y120" i="5"/>
  <c r="Y112" i="5"/>
  <c r="Y104" i="5"/>
  <c r="Y96" i="5"/>
  <c r="Y88" i="5"/>
  <c r="Y80" i="5"/>
  <c r="Y72" i="5"/>
  <c r="Y64" i="5"/>
  <c r="Y56" i="5"/>
  <c r="Y48" i="5"/>
  <c r="Y40" i="5"/>
  <c r="Y32" i="5"/>
  <c r="Y24" i="5"/>
  <c r="Y16" i="5"/>
  <c r="Y8" i="5"/>
  <c r="Y179" i="5"/>
  <c r="Y155" i="5"/>
  <c r="Y123" i="5"/>
  <c r="Y91" i="5"/>
  <c r="Y59" i="5"/>
  <c r="Y35" i="5"/>
  <c r="Y183" i="5"/>
  <c r="Y175" i="5"/>
  <c r="Y167" i="5"/>
  <c r="Y159" i="5"/>
  <c r="Y151" i="5"/>
  <c r="Y143" i="5"/>
  <c r="Y135" i="5"/>
  <c r="Y127" i="5"/>
  <c r="Y119" i="5"/>
  <c r="Y111" i="5"/>
  <c r="Y103" i="5"/>
  <c r="Y95" i="5"/>
  <c r="Y87" i="5"/>
  <c r="Y79" i="5"/>
  <c r="Y71" i="5"/>
  <c r="Y63" i="5"/>
  <c r="Y55" i="5"/>
  <c r="Y47" i="5"/>
  <c r="Y39" i="5"/>
  <c r="Y31" i="5"/>
  <c r="Y23" i="5"/>
  <c r="Y15" i="5"/>
  <c r="Y7" i="5"/>
  <c r="Y171" i="5"/>
  <c r="Y147" i="5"/>
  <c r="Y115" i="5"/>
  <c r="Y75" i="5"/>
  <c r="Y43" i="5"/>
  <c r="Y19" i="5"/>
  <c r="Y182" i="5"/>
  <c r="Y174" i="5"/>
  <c r="Y166" i="5"/>
  <c r="Y158" i="5"/>
  <c r="Y150" i="5"/>
  <c r="Y142" i="5"/>
  <c r="Y134" i="5"/>
  <c r="Y126" i="5"/>
  <c r="Y118" i="5"/>
  <c r="Y110" i="5"/>
  <c r="Y102" i="5"/>
  <c r="Y94" i="5"/>
  <c r="Y86" i="5"/>
  <c r="Y78" i="5"/>
  <c r="Y70" i="5"/>
  <c r="Y62" i="5"/>
  <c r="Y54" i="5"/>
  <c r="Y46" i="5"/>
  <c r="Y38" i="5"/>
  <c r="Y30" i="5"/>
  <c r="Y22" i="5"/>
  <c r="Y14" i="5"/>
  <c r="Y6" i="5"/>
  <c r="D184" i="5"/>
  <c r="W175" i="4"/>
  <c r="X191" i="4"/>
  <c r="Y191" i="4" s="1"/>
  <c r="X175" i="4"/>
  <c r="Y11" i="4"/>
  <c r="X182" i="4"/>
  <c r="Y182" i="4" s="1"/>
  <c r="Y19" i="4"/>
  <c r="Y15" i="4"/>
  <c r="D182" i="4"/>
  <c r="D175" i="4"/>
  <c r="Y13" i="4"/>
  <c r="Y18" i="4"/>
  <c r="Y14" i="4"/>
  <c r="Y7" i="4"/>
  <c r="Y10" i="4"/>
  <c r="Y21" i="4"/>
  <c r="Y17" i="4"/>
  <c r="Y4" i="4"/>
  <c r="Y22" i="4"/>
  <c r="Y12" i="4"/>
  <c r="Y9" i="4"/>
  <c r="Y6" i="4"/>
  <c r="X249" i="3"/>
  <c r="Y249" i="3" s="1"/>
  <c r="D249" i="3"/>
  <c r="D238" i="3"/>
  <c r="X238" i="3"/>
  <c r="D231" i="3"/>
  <c r="X231" i="3"/>
  <c r="W238" i="3"/>
  <c r="W231" i="3"/>
  <c r="Y231" i="3" s="1"/>
  <c r="Y98" i="17" l="1"/>
  <c r="Y97" i="17"/>
  <c r="Y105" i="17"/>
  <c r="Y91" i="17"/>
  <c r="Y94" i="17"/>
  <c r="Y107" i="17"/>
  <c r="Y92" i="17"/>
  <c r="Y103" i="17"/>
  <c r="Y102" i="17"/>
  <c r="Y101" i="17"/>
  <c r="Y100" i="17"/>
  <c r="Y95" i="17"/>
  <c r="Y108" i="17"/>
  <c r="Y93" i="17"/>
  <c r="Y96" i="17"/>
  <c r="Y104" i="17"/>
  <c r="Y99" i="17"/>
  <c r="Y189" i="5"/>
  <c r="Y208" i="5"/>
  <c r="Y195" i="5"/>
  <c r="Y192" i="5"/>
  <c r="Y210" i="5"/>
  <c r="Y190" i="5"/>
  <c r="Y193" i="5"/>
  <c r="Y188" i="5"/>
  <c r="Y205" i="5"/>
  <c r="Y209" i="5"/>
  <c r="Y199" i="5"/>
  <c r="Y202" i="5"/>
  <c r="Y191" i="5"/>
  <c r="Y196" i="5"/>
  <c r="Y200" i="5"/>
  <c r="Y203" i="5"/>
  <c r="Y204" i="5"/>
  <c r="Y206" i="5"/>
  <c r="Y207" i="5"/>
  <c r="Y198" i="5"/>
  <c r="Y197" i="5"/>
  <c r="Y201" i="5"/>
  <c r="Y187" i="5"/>
  <c r="Y194" i="5"/>
  <c r="Y89" i="17"/>
  <c r="Y184" i="5"/>
  <c r="Y175" i="4"/>
  <c r="Y238" i="3"/>
  <c r="W6" i="3"/>
  <c r="X6" i="3"/>
  <c r="W7" i="3"/>
  <c r="X7" i="3"/>
  <c r="W8" i="3"/>
  <c r="X8" i="3"/>
  <c r="W9" i="3"/>
  <c r="X9" i="3"/>
  <c r="W10" i="3"/>
  <c r="X10" i="3"/>
  <c r="W11" i="3"/>
  <c r="X11" i="3"/>
  <c r="W12" i="3"/>
  <c r="X12" i="3"/>
  <c r="W13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W29" i="3"/>
  <c r="X29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F67" i="18"/>
  <c r="G67" i="18"/>
  <c r="H67" i="18"/>
  <c r="I67" i="18"/>
  <c r="D67" i="18" s="1"/>
  <c r="K67" i="18"/>
  <c r="L67" i="18"/>
  <c r="M67" i="18"/>
  <c r="N67" i="18"/>
  <c r="O67" i="18"/>
  <c r="P67" i="18"/>
  <c r="Q67" i="18"/>
  <c r="R67" i="18"/>
  <c r="S67" i="18"/>
  <c r="T67" i="18"/>
  <c r="U67" i="18"/>
  <c r="V67" i="18"/>
  <c r="E67" i="18"/>
  <c r="F66" i="18"/>
  <c r="G66" i="18"/>
  <c r="H66" i="18"/>
  <c r="I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E66" i="18"/>
  <c r="F65" i="18"/>
  <c r="G65" i="18"/>
  <c r="H65" i="18"/>
  <c r="I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E65" i="18"/>
  <c r="F64" i="18"/>
  <c r="G64" i="18"/>
  <c r="H64" i="18"/>
  <c r="I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E64" i="18"/>
  <c r="F63" i="18"/>
  <c r="G63" i="18"/>
  <c r="H63" i="18"/>
  <c r="I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E63" i="18"/>
  <c r="F62" i="18"/>
  <c r="G62" i="18"/>
  <c r="H62" i="18"/>
  <c r="I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E62" i="18"/>
  <c r="F61" i="18"/>
  <c r="G61" i="18"/>
  <c r="H61" i="18"/>
  <c r="I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E61" i="18"/>
  <c r="F60" i="18"/>
  <c r="G60" i="18"/>
  <c r="H60" i="18"/>
  <c r="I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E60" i="18"/>
  <c r="F59" i="18"/>
  <c r="G59" i="18"/>
  <c r="H59" i="18"/>
  <c r="I59" i="18"/>
  <c r="D59" i="18" s="1"/>
  <c r="K59" i="18"/>
  <c r="L59" i="18"/>
  <c r="M59" i="18"/>
  <c r="N59" i="18"/>
  <c r="O59" i="18"/>
  <c r="P59" i="18"/>
  <c r="Q59" i="18"/>
  <c r="R59" i="18"/>
  <c r="S59" i="18"/>
  <c r="T59" i="18"/>
  <c r="U59" i="18"/>
  <c r="V59" i="18"/>
  <c r="E59" i="18"/>
  <c r="F58" i="18"/>
  <c r="G58" i="18"/>
  <c r="H58" i="18"/>
  <c r="I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E58" i="18"/>
  <c r="F57" i="18"/>
  <c r="G57" i="18"/>
  <c r="H57" i="18"/>
  <c r="I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E57" i="18"/>
  <c r="F56" i="18"/>
  <c r="G56" i="18"/>
  <c r="H56" i="18"/>
  <c r="I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E56" i="18"/>
  <c r="X2" i="18"/>
  <c r="X3" i="18"/>
  <c r="X4" i="18"/>
  <c r="X5" i="18"/>
  <c r="X6" i="18"/>
  <c r="X7" i="18"/>
  <c r="X8" i="18"/>
  <c r="X9" i="18"/>
  <c r="X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W2" i="18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D2" i="18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F54" i="18"/>
  <c r="G54" i="18"/>
  <c r="H54" i="18"/>
  <c r="I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E54" i="18"/>
  <c r="F223" i="2"/>
  <c r="G223" i="2"/>
  <c r="H223" i="2"/>
  <c r="I223" i="2"/>
  <c r="K223" i="2"/>
  <c r="L223" i="2"/>
  <c r="M223" i="2"/>
  <c r="N223" i="2"/>
  <c r="O223" i="2"/>
  <c r="W223" i="2" s="1"/>
  <c r="P223" i="2"/>
  <c r="Q223" i="2"/>
  <c r="R223" i="2"/>
  <c r="S223" i="2"/>
  <c r="T223" i="2"/>
  <c r="U223" i="2"/>
  <c r="V223" i="2"/>
  <c r="E223" i="2"/>
  <c r="F222" i="2"/>
  <c r="G222" i="2"/>
  <c r="H222" i="2"/>
  <c r="I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E222" i="2"/>
  <c r="F215" i="2"/>
  <c r="G215" i="2"/>
  <c r="H215" i="2"/>
  <c r="I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E215" i="2"/>
  <c r="F212" i="2"/>
  <c r="G212" i="2"/>
  <c r="H212" i="2"/>
  <c r="I212" i="2"/>
  <c r="D212" i="2" s="1"/>
  <c r="K212" i="2"/>
  <c r="L212" i="2"/>
  <c r="M212" i="2"/>
  <c r="N212" i="2"/>
  <c r="O212" i="2"/>
  <c r="P212" i="2"/>
  <c r="Q212" i="2"/>
  <c r="R212" i="2"/>
  <c r="S212" i="2"/>
  <c r="T212" i="2"/>
  <c r="U212" i="2"/>
  <c r="V212" i="2"/>
  <c r="E212" i="2"/>
  <c r="F205" i="2"/>
  <c r="G205" i="2"/>
  <c r="H205" i="2"/>
  <c r="I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E205" i="2"/>
  <c r="F203" i="2"/>
  <c r="G203" i="2"/>
  <c r="H203" i="2"/>
  <c r="I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E203" i="2"/>
  <c r="W5" i="2"/>
  <c r="X5" i="2"/>
  <c r="W6" i="2"/>
  <c r="Y6" i="2" s="1"/>
  <c r="X6" i="2"/>
  <c r="W7" i="2"/>
  <c r="X7" i="2"/>
  <c r="W8" i="2"/>
  <c r="X8" i="2"/>
  <c r="W9" i="2"/>
  <c r="X9" i="2"/>
  <c r="W10" i="2"/>
  <c r="X10" i="2"/>
  <c r="W11" i="2"/>
  <c r="X11" i="2"/>
  <c r="W12" i="2"/>
  <c r="X12" i="2"/>
  <c r="W13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2" i="2"/>
  <c r="X22" i="2"/>
  <c r="W23" i="2"/>
  <c r="X23" i="2"/>
  <c r="W24" i="2"/>
  <c r="X2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F35" i="16"/>
  <c r="G35" i="16"/>
  <c r="H35" i="16"/>
  <c r="I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E35" i="16"/>
  <c r="F34" i="16"/>
  <c r="G34" i="16"/>
  <c r="H34" i="16"/>
  <c r="I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E34" i="16"/>
  <c r="F33" i="16"/>
  <c r="G33" i="16"/>
  <c r="H33" i="16"/>
  <c r="I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E33" i="16"/>
  <c r="F32" i="16"/>
  <c r="G32" i="16"/>
  <c r="H32" i="16"/>
  <c r="I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E32" i="16"/>
  <c r="F31" i="16"/>
  <c r="G31" i="16"/>
  <c r="H31" i="16"/>
  <c r="I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E31" i="16"/>
  <c r="F30" i="16"/>
  <c r="G30" i="16"/>
  <c r="H30" i="16"/>
  <c r="I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E30" i="16"/>
  <c r="F235" i="1"/>
  <c r="G235" i="1"/>
  <c r="H235" i="1"/>
  <c r="I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E235" i="1"/>
  <c r="F234" i="1"/>
  <c r="G234" i="1"/>
  <c r="H234" i="1"/>
  <c r="I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E234" i="1"/>
  <c r="F227" i="1"/>
  <c r="G227" i="1"/>
  <c r="H227" i="1"/>
  <c r="I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E227" i="1"/>
  <c r="F224" i="1"/>
  <c r="G224" i="1"/>
  <c r="H224" i="1"/>
  <c r="I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E224" i="1"/>
  <c r="F216" i="1"/>
  <c r="G216" i="1"/>
  <c r="H216" i="1"/>
  <c r="I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E216" i="1"/>
  <c r="F218" i="1"/>
  <c r="G218" i="1"/>
  <c r="H218" i="1"/>
  <c r="I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E218" i="1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W6" i="16"/>
  <c r="W7" i="16"/>
  <c r="W8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Y11" i="3" l="1"/>
  <c r="Y14" i="3"/>
  <c r="Y28" i="3"/>
  <c r="Y12" i="2"/>
  <c r="D56" i="18"/>
  <c r="D57" i="18"/>
  <c r="D65" i="18"/>
  <c r="D58" i="18"/>
  <c r="W62" i="18"/>
  <c r="X66" i="18"/>
  <c r="X59" i="18"/>
  <c r="X61" i="18"/>
  <c r="X67" i="18"/>
  <c r="D64" i="18"/>
  <c r="W63" i="18"/>
  <c r="D62" i="18"/>
  <c r="W56" i="18"/>
  <c r="W65" i="18"/>
  <c r="X56" i="18"/>
  <c r="X58" i="18"/>
  <c r="W60" i="18"/>
  <c r="X64" i="18"/>
  <c r="X60" i="18"/>
  <c r="D63" i="18"/>
  <c r="X62" i="18"/>
  <c r="W66" i="18"/>
  <c r="Y66" i="18" s="1"/>
  <c r="X63" i="18"/>
  <c r="W64" i="18"/>
  <c r="X57" i="18"/>
  <c r="W61" i="18"/>
  <c r="X65" i="18"/>
  <c r="D33" i="16"/>
  <c r="Y12" i="16"/>
  <c r="Y27" i="16"/>
  <c r="Y19" i="16"/>
  <c r="Y11" i="16"/>
  <c r="D35" i="16"/>
  <c r="X36" i="16"/>
  <c r="D32" i="16"/>
  <c r="W34" i="16"/>
  <c r="D30" i="16"/>
  <c r="X31" i="16"/>
  <c r="W33" i="16"/>
  <c r="X35" i="16"/>
  <c r="X32" i="16"/>
  <c r="X33" i="16"/>
  <c r="X34" i="16"/>
  <c r="W35" i="16"/>
  <c r="W31" i="16"/>
  <c r="W32" i="16"/>
  <c r="W36" i="16"/>
  <c r="X30" i="16"/>
  <c r="D34" i="16"/>
  <c r="W59" i="18"/>
  <c r="D61" i="18"/>
  <c r="W67" i="18"/>
  <c r="W58" i="18"/>
  <c r="W57" i="18"/>
  <c r="D60" i="18"/>
  <c r="D66" i="18"/>
  <c r="D36" i="16"/>
  <c r="D31" i="16"/>
  <c r="W30" i="16"/>
  <c r="Y7" i="3"/>
  <c r="Y26" i="3"/>
  <c r="Y10" i="3"/>
  <c r="Y29" i="3"/>
  <c r="Y21" i="3"/>
  <c r="Y17" i="3"/>
  <c r="Y13" i="3"/>
  <c r="Y23" i="3"/>
  <c r="Y18" i="3"/>
  <c r="Y22" i="3"/>
  <c r="Y27" i="3"/>
  <c r="Y20" i="3"/>
  <c r="Y16" i="3"/>
  <c r="Y6" i="3"/>
  <c r="Y19" i="3"/>
  <c r="Y15" i="3"/>
  <c r="Y12" i="3"/>
  <c r="Y25" i="3"/>
  <c r="Y9" i="3"/>
  <c r="Y24" i="3"/>
  <c r="Y8" i="3"/>
  <c r="Y48" i="18"/>
  <c r="Y40" i="18"/>
  <c r="Y32" i="18"/>
  <c r="Y24" i="18"/>
  <c r="Y16" i="18"/>
  <c r="Y52" i="18"/>
  <c r="Y44" i="18"/>
  <c r="Y36" i="18"/>
  <c r="Y28" i="18"/>
  <c r="Y20" i="18"/>
  <c r="Y12" i="18"/>
  <c r="Y4" i="18"/>
  <c r="Y49" i="18"/>
  <c r="Y41" i="18"/>
  <c r="Y33" i="18"/>
  <c r="Y25" i="18"/>
  <c r="Y17" i="18"/>
  <c r="Y9" i="18"/>
  <c r="Y53" i="18"/>
  <c r="Y45" i="18"/>
  <c r="Y37" i="18"/>
  <c r="Y29" i="18"/>
  <c r="Y21" i="18"/>
  <c r="Y13" i="18"/>
  <c r="Y5" i="18"/>
  <c r="Y7" i="18"/>
  <c r="Y47" i="18"/>
  <c r="Y39" i="18"/>
  <c r="Y31" i="18"/>
  <c r="Y23" i="18"/>
  <c r="Y15" i="18"/>
  <c r="Y51" i="18"/>
  <c r="Y43" i="18"/>
  <c r="Y35" i="18"/>
  <c r="Y27" i="18"/>
  <c r="Y19" i="18"/>
  <c r="Y11" i="18"/>
  <c r="Y3" i="18"/>
  <c r="Y46" i="18"/>
  <c r="Y38" i="18"/>
  <c r="Y30" i="18"/>
  <c r="Y22" i="18"/>
  <c r="Y14" i="18"/>
  <c r="Y6" i="18"/>
  <c r="Y50" i="18"/>
  <c r="Y42" i="18"/>
  <c r="Y34" i="18"/>
  <c r="Y26" i="18"/>
  <c r="Y18" i="18"/>
  <c r="Y10" i="18"/>
  <c r="Y2" i="18"/>
  <c r="X54" i="18"/>
  <c r="Y8" i="18"/>
  <c r="W54" i="18"/>
  <c r="D54" i="18"/>
  <c r="W212" i="2"/>
  <c r="W205" i="2"/>
  <c r="X223" i="2"/>
  <c r="Y223" i="2" s="1"/>
  <c r="Y19" i="2"/>
  <c r="D223" i="2"/>
  <c r="X212" i="2"/>
  <c r="Y9" i="2"/>
  <c r="Y22" i="2"/>
  <c r="X205" i="2"/>
  <c r="Y205" i="2" s="1"/>
  <c r="D205" i="2"/>
  <c r="Y14" i="2"/>
  <c r="Y15" i="2"/>
  <c r="Y5" i="2"/>
  <c r="Y20" i="2"/>
  <c r="Y10" i="2"/>
  <c r="Y17" i="2"/>
  <c r="Y11" i="2"/>
  <c r="Y23" i="2"/>
  <c r="Y7" i="2"/>
  <c r="Y13" i="2"/>
  <c r="Y16" i="2"/>
  <c r="Y21" i="2"/>
  <c r="Y18" i="2"/>
  <c r="Y24" i="2"/>
  <c r="Y8" i="2"/>
  <c r="X28" i="16"/>
  <c r="Y26" i="16"/>
  <c r="Y18" i="16"/>
  <c r="Y10" i="16"/>
  <c r="Y9" i="16"/>
  <c r="W28" i="16"/>
  <c r="Y22" i="16"/>
  <c r="Y14" i="16"/>
  <c r="Y6" i="16"/>
  <c r="Y21" i="16"/>
  <c r="Y13" i="16"/>
  <c r="Y20" i="16"/>
  <c r="Y24" i="16"/>
  <c r="Y16" i="16"/>
  <c r="Y8" i="16"/>
  <c r="Y25" i="16"/>
  <c r="Y17" i="16"/>
  <c r="Y23" i="16"/>
  <c r="Y15" i="16"/>
  <c r="Y7" i="16"/>
  <c r="Y13" i="1"/>
  <c r="X235" i="1"/>
  <c r="D235" i="1"/>
  <c r="X224" i="1"/>
  <c r="W235" i="1"/>
  <c r="D224" i="1"/>
  <c r="X218" i="1"/>
  <c r="Y26" i="1"/>
  <c r="Y10" i="1"/>
  <c r="Y6" i="1"/>
  <c r="W218" i="1"/>
  <c r="D218" i="1"/>
  <c r="Y20" i="1"/>
  <c r="W224" i="1"/>
  <c r="Y16" i="1"/>
  <c r="Y15" i="1"/>
  <c r="Y25" i="1"/>
  <c r="Y21" i="1"/>
  <c r="Y17" i="1"/>
  <c r="Y27" i="1"/>
  <c r="Y7" i="1"/>
  <c r="Y19" i="1"/>
  <c r="Y22" i="1"/>
  <c r="Y14" i="1"/>
  <c r="Y24" i="1"/>
  <c r="Y9" i="1"/>
  <c r="Y18" i="1"/>
  <c r="Y12" i="1"/>
  <c r="Y8" i="1"/>
  <c r="Y23" i="1"/>
  <c r="Y11" i="1"/>
  <c r="D28" i="16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Y149" i="4" s="1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F196" i="4"/>
  <c r="G196" i="4"/>
  <c r="H196" i="4"/>
  <c r="I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E196" i="4"/>
  <c r="F195" i="4"/>
  <c r="G195" i="4"/>
  <c r="H195" i="4"/>
  <c r="I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E195" i="4"/>
  <c r="F194" i="4"/>
  <c r="G194" i="4"/>
  <c r="H194" i="4"/>
  <c r="I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E194" i="4"/>
  <c r="F192" i="4"/>
  <c r="G192" i="4"/>
  <c r="H192" i="4"/>
  <c r="I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E192" i="4"/>
  <c r="F189" i="4"/>
  <c r="G189" i="4"/>
  <c r="H189" i="4"/>
  <c r="I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E189" i="4"/>
  <c r="F188" i="4"/>
  <c r="G188" i="4"/>
  <c r="H188" i="4"/>
  <c r="I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E188" i="4"/>
  <c r="F187" i="4"/>
  <c r="G187" i="4"/>
  <c r="H187" i="4"/>
  <c r="I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E187" i="4"/>
  <c r="F186" i="4"/>
  <c r="G186" i="4"/>
  <c r="H186" i="4"/>
  <c r="I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E186" i="4"/>
  <c r="F184" i="4"/>
  <c r="G184" i="4"/>
  <c r="H184" i="4"/>
  <c r="I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E184" i="4"/>
  <c r="F183" i="4"/>
  <c r="G183" i="4"/>
  <c r="H183" i="4"/>
  <c r="I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E183" i="4"/>
  <c r="F181" i="4"/>
  <c r="G181" i="4"/>
  <c r="H181" i="4"/>
  <c r="I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E181" i="4"/>
  <c r="F180" i="4"/>
  <c r="G180" i="4"/>
  <c r="H180" i="4"/>
  <c r="I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E180" i="4"/>
  <c r="F179" i="4"/>
  <c r="G179" i="4"/>
  <c r="H179" i="4"/>
  <c r="I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E179" i="4"/>
  <c r="F178" i="4"/>
  <c r="G178" i="4"/>
  <c r="H178" i="4"/>
  <c r="I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E178" i="4"/>
  <c r="F177" i="4"/>
  <c r="G177" i="4"/>
  <c r="H177" i="4"/>
  <c r="I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E177" i="4"/>
  <c r="F176" i="4"/>
  <c r="G176" i="4"/>
  <c r="H176" i="4"/>
  <c r="I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E176" i="4"/>
  <c r="F173" i="4"/>
  <c r="G173" i="4"/>
  <c r="H173" i="4"/>
  <c r="I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E173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I172" i="4"/>
  <c r="H172" i="4"/>
  <c r="G172" i="4"/>
  <c r="F172" i="4"/>
  <c r="E172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I171" i="4"/>
  <c r="H171" i="4"/>
  <c r="G171" i="4"/>
  <c r="F171" i="4"/>
  <c r="E171" i="4"/>
  <c r="Y235" i="1" l="1"/>
  <c r="Y212" i="2"/>
  <c r="Y57" i="18"/>
  <c r="Y65" i="18"/>
  <c r="Y67" i="18"/>
  <c r="Y60" i="18"/>
  <c r="Y62" i="18"/>
  <c r="Y61" i="18"/>
  <c r="Y59" i="18"/>
  <c r="Y64" i="18"/>
  <c r="Y56" i="18"/>
  <c r="Y63" i="18"/>
  <c r="Y58" i="18"/>
  <c r="Y36" i="16"/>
  <c r="Y33" i="16"/>
  <c r="Y32" i="16"/>
  <c r="Y34" i="16"/>
  <c r="Y30" i="16"/>
  <c r="Y31" i="16"/>
  <c r="Y35" i="16"/>
  <c r="Y28" i="16"/>
  <c r="D192" i="4"/>
  <c r="D183" i="4"/>
  <c r="D173" i="4"/>
  <c r="Y54" i="18"/>
  <c r="Y224" i="1"/>
  <c r="Y218" i="1"/>
  <c r="X171" i="4"/>
  <c r="D174" i="4"/>
  <c r="D184" i="4"/>
  <c r="X173" i="4"/>
  <c r="X192" i="4"/>
  <c r="X178" i="4"/>
  <c r="X187" i="4"/>
  <c r="X196" i="4"/>
  <c r="W174" i="4"/>
  <c r="X181" i="4"/>
  <c r="X190" i="4"/>
  <c r="D193" i="4"/>
  <c r="D190" i="4"/>
  <c r="D172" i="4"/>
  <c r="X176" i="4"/>
  <c r="X177" i="4"/>
  <c r="W181" i="4"/>
  <c r="X195" i="4"/>
  <c r="W193" i="4"/>
  <c r="X185" i="4"/>
  <c r="W189" i="4"/>
  <c r="X186" i="4"/>
  <c r="X188" i="4"/>
  <c r="Y85" i="4"/>
  <c r="W180" i="4"/>
  <c r="X194" i="4"/>
  <c r="X179" i="4"/>
  <c r="W184" i="4"/>
  <c r="W176" i="4"/>
  <c r="X180" i="4"/>
  <c r="X183" i="4"/>
  <c r="W185" i="4"/>
  <c r="X189" i="4"/>
  <c r="W194" i="4"/>
  <c r="Y162" i="4"/>
  <c r="Y138" i="4"/>
  <c r="Y98" i="4"/>
  <c r="Y74" i="4"/>
  <c r="Y25" i="4"/>
  <c r="Y121" i="4"/>
  <c r="Y89" i="4"/>
  <c r="Y73" i="4"/>
  <c r="Y40" i="4"/>
  <c r="Y168" i="4"/>
  <c r="Y160" i="4"/>
  <c r="Y152" i="4"/>
  <c r="Y144" i="4"/>
  <c r="Y136" i="4"/>
  <c r="Y128" i="4"/>
  <c r="Y120" i="4"/>
  <c r="Y112" i="4"/>
  <c r="Y104" i="4"/>
  <c r="Y96" i="4"/>
  <c r="Y88" i="4"/>
  <c r="Y80" i="4"/>
  <c r="Y72" i="4"/>
  <c r="Y63" i="4"/>
  <c r="Y55" i="4"/>
  <c r="Y47" i="4"/>
  <c r="Y39" i="4"/>
  <c r="Y31" i="4"/>
  <c r="D176" i="4"/>
  <c r="Y167" i="4"/>
  <c r="Y159" i="4"/>
  <c r="Y151" i="4"/>
  <c r="Y143" i="4"/>
  <c r="Y135" i="4"/>
  <c r="Y127" i="4"/>
  <c r="Y119" i="4"/>
  <c r="Y111" i="4"/>
  <c r="Y103" i="4"/>
  <c r="Y95" i="4"/>
  <c r="Y87" i="4"/>
  <c r="Y79" i="4"/>
  <c r="Y70" i="4"/>
  <c r="Y62" i="4"/>
  <c r="Y54" i="4"/>
  <c r="Y46" i="4"/>
  <c r="Y38" i="4"/>
  <c r="Y30" i="4"/>
  <c r="Y130" i="4"/>
  <c r="Y114" i="4"/>
  <c r="Y57" i="4"/>
  <c r="Y33" i="4"/>
  <c r="Y129" i="4"/>
  <c r="Y105" i="4"/>
  <c r="Y81" i="4"/>
  <c r="Y24" i="4"/>
  <c r="Y166" i="4"/>
  <c r="Y134" i="4"/>
  <c r="Y110" i="4"/>
  <c r="Y94" i="4"/>
  <c r="Y53" i="4"/>
  <c r="Y45" i="4"/>
  <c r="D194" i="4"/>
  <c r="W172" i="4"/>
  <c r="W183" i="4"/>
  <c r="Y165" i="4"/>
  <c r="Y157" i="4"/>
  <c r="Y141" i="4"/>
  <c r="Y133" i="4"/>
  <c r="Y125" i="4"/>
  <c r="Y117" i="4"/>
  <c r="Y109" i="4"/>
  <c r="Y101" i="4"/>
  <c r="Y93" i="4"/>
  <c r="Y77" i="4"/>
  <c r="Y68" i="4"/>
  <c r="Y60" i="4"/>
  <c r="W190" i="4"/>
  <c r="Y154" i="4"/>
  <c r="Y146" i="4"/>
  <c r="Y106" i="4"/>
  <c r="Y65" i="4"/>
  <c r="Y41" i="4"/>
  <c r="Y153" i="4"/>
  <c r="Y145" i="4"/>
  <c r="Y97" i="4"/>
  <c r="Y64" i="4"/>
  <c r="Y48" i="4"/>
  <c r="D181" i="4"/>
  <c r="Y150" i="4"/>
  <c r="Y142" i="4"/>
  <c r="Y102" i="4"/>
  <c r="Y86" i="4"/>
  <c r="Y61" i="4"/>
  <c r="Y37" i="4"/>
  <c r="W173" i="4"/>
  <c r="X172" i="4"/>
  <c r="D178" i="4"/>
  <c r="D187" i="4"/>
  <c r="D196" i="4"/>
  <c r="Y164" i="4"/>
  <c r="Y156" i="4"/>
  <c r="Y148" i="4"/>
  <c r="Y140" i="4"/>
  <c r="Y132" i="4"/>
  <c r="Y124" i="4"/>
  <c r="Y116" i="4"/>
  <c r="Y108" i="4"/>
  <c r="Y100" i="4"/>
  <c r="Y92" i="4"/>
  <c r="Y84" i="4"/>
  <c r="Y76" i="4"/>
  <c r="Y67" i="4"/>
  <c r="Y59" i="4"/>
  <c r="Y51" i="4"/>
  <c r="Y43" i="4"/>
  <c r="Y35" i="4"/>
  <c r="Y27" i="4"/>
  <c r="Y122" i="4"/>
  <c r="Y90" i="4"/>
  <c r="Y82" i="4"/>
  <c r="Y49" i="4"/>
  <c r="Y161" i="4"/>
  <c r="Y137" i="4"/>
  <c r="Y113" i="4"/>
  <c r="Y56" i="4"/>
  <c r="Y32" i="4"/>
  <c r="Y158" i="4"/>
  <c r="Y126" i="4"/>
  <c r="Y118" i="4"/>
  <c r="Y78" i="4"/>
  <c r="Y69" i="4"/>
  <c r="Y29" i="4"/>
  <c r="W192" i="4"/>
  <c r="D179" i="4"/>
  <c r="D188" i="4"/>
  <c r="Y163" i="4"/>
  <c r="Y155" i="4"/>
  <c r="Y147" i="4"/>
  <c r="Y139" i="4"/>
  <c r="Y131" i="4"/>
  <c r="Y123" i="4"/>
  <c r="Y115" i="4"/>
  <c r="Y107" i="4"/>
  <c r="Y99" i="4"/>
  <c r="Y91" i="4"/>
  <c r="Y83" i="4"/>
  <c r="Y75" i="4"/>
  <c r="Y66" i="4"/>
  <c r="Y58" i="4"/>
  <c r="Y50" i="4"/>
  <c r="Y42" i="4"/>
  <c r="Y34" i="4"/>
  <c r="Y26" i="4"/>
  <c r="D185" i="4"/>
  <c r="D177" i="4"/>
  <c r="W177" i="4"/>
  <c r="D186" i="4"/>
  <c r="W186" i="4"/>
  <c r="D195" i="4"/>
  <c r="W195" i="4"/>
  <c r="Y52" i="4"/>
  <c r="Y28" i="4"/>
  <c r="X193" i="4"/>
  <c r="Y44" i="4"/>
  <c r="Y36" i="4"/>
  <c r="X184" i="4"/>
  <c r="D171" i="4"/>
  <c r="X174" i="4"/>
  <c r="Y174" i="4" s="1"/>
  <c r="D189" i="4"/>
  <c r="D180" i="4"/>
  <c r="W171" i="4"/>
  <c r="W188" i="4"/>
  <c r="W179" i="4"/>
  <c r="W196" i="4"/>
  <c r="W187" i="4"/>
  <c r="W178" i="4"/>
  <c r="Y192" i="4" l="1"/>
  <c r="Y173" i="4"/>
  <c r="Y184" i="4"/>
  <c r="Y179" i="4"/>
  <c r="Y190" i="4"/>
  <c r="Y183" i="4"/>
  <c r="Y180" i="4"/>
  <c r="Y181" i="4"/>
  <c r="Y195" i="4"/>
  <c r="Y189" i="4"/>
  <c r="Y171" i="4"/>
  <c r="Y193" i="4"/>
  <c r="Y194" i="4"/>
  <c r="Y188" i="4"/>
  <c r="Y176" i="4"/>
  <c r="Y185" i="4"/>
  <c r="Y178" i="4"/>
  <c r="Y187" i="4"/>
  <c r="Y186" i="4"/>
  <c r="Y196" i="4"/>
  <c r="Y172" i="4"/>
  <c r="Y177" i="4"/>
  <c r="X169" i="4"/>
  <c r="W169" i="4"/>
  <c r="D169" i="4"/>
  <c r="F254" i="3"/>
  <c r="G254" i="3"/>
  <c r="H254" i="3"/>
  <c r="I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E254" i="3"/>
  <c r="F253" i="3"/>
  <c r="G253" i="3"/>
  <c r="H253" i="3"/>
  <c r="I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E253" i="3"/>
  <c r="F252" i="3"/>
  <c r="G252" i="3"/>
  <c r="H252" i="3"/>
  <c r="I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E252" i="3"/>
  <c r="F250" i="3"/>
  <c r="G250" i="3"/>
  <c r="H250" i="3"/>
  <c r="I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E250" i="3"/>
  <c r="F247" i="3"/>
  <c r="G247" i="3"/>
  <c r="H247" i="3"/>
  <c r="I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E247" i="3"/>
  <c r="F246" i="3"/>
  <c r="G246" i="3"/>
  <c r="H246" i="3"/>
  <c r="I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E246" i="3"/>
  <c r="F245" i="3"/>
  <c r="G245" i="3"/>
  <c r="H245" i="3"/>
  <c r="I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E245" i="3"/>
  <c r="F244" i="3"/>
  <c r="G244" i="3"/>
  <c r="H244" i="3"/>
  <c r="I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E244" i="3"/>
  <c r="F243" i="3"/>
  <c r="G243" i="3"/>
  <c r="H243" i="3"/>
  <c r="I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E243" i="3"/>
  <c r="F242" i="3"/>
  <c r="G242" i="3"/>
  <c r="H242" i="3"/>
  <c r="I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E242" i="3"/>
  <c r="F240" i="3"/>
  <c r="G240" i="3"/>
  <c r="H240" i="3"/>
  <c r="I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E240" i="3"/>
  <c r="F239" i="3"/>
  <c r="G239" i="3"/>
  <c r="H239" i="3"/>
  <c r="I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E239" i="3"/>
  <c r="F237" i="3"/>
  <c r="G237" i="3"/>
  <c r="H237" i="3"/>
  <c r="I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E237" i="3"/>
  <c r="F236" i="3"/>
  <c r="G236" i="3"/>
  <c r="H236" i="3"/>
  <c r="I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E236" i="3"/>
  <c r="F235" i="3"/>
  <c r="G235" i="3"/>
  <c r="H235" i="3"/>
  <c r="I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E235" i="3"/>
  <c r="F234" i="3"/>
  <c r="G234" i="3"/>
  <c r="H234" i="3"/>
  <c r="I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E234" i="3"/>
  <c r="F233" i="3"/>
  <c r="G233" i="3"/>
  <c r="H233" i="3"/>
  <c r="I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E233" i="3"/>
  <c r="F232" i="3"/>
  <c r="G232" i="3"/>
  <c r="H232" i="3"/>
  <c r="I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E232" i="3"/>
  <c r="F230" i="3"/>
  <c r="G230" i="3"/>
  <c r="H230" i="3"/>
  <c r="I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E230" i="3"/>
  <c r="F228" i="3"/>
  <c r="G228" i="3"/>
  <c r="H228" i="3"/>
  <c r="I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E228" i="3"/>
  <c r="F227" i="3"/>
  <c r="G227" i="3"/>
  <c r="H227" i="3"/>
  <c r="I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E227" i="3"/>
  <c r="F226" i="3"/>
  <c r="G226" i="3"/>
  <c r="H226" i="3"/>
  <c r="I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E226" i="3"/>
  <c r="F225" i="3"/>
  <c r="G225" i="3"/>
  <c r="H225" i="3"/>
  <c r="I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E225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E199" i="2"/>
  <c r="F199" i="2"/>
  <c r="G199" i="2"/>
  <c r="H199" i="2"/>
  <c r="I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F228" i="2"/>
  <c r="G228" i="2"/>
  <c r="H228" i="2"/>
  <c r="I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E228" i="2"/>
  <c r="F227" i="2"/>
  <c r="G227" i="2"/>
  <c r="H227" i="2"/>
  <c r="I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E227" i="2"/>
  <c r="F226" i="2"/>
  <c r="G226" i="2"/>
  <c r="H226" i="2"/>
  <c r="I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E226" i="2"/>
  <c r="F224" i="2"/>
  <c r="G224" i="2"/>
  <c r="H224" i="2"/>
  <c r="I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E224" i="2"/>
  <c r="F221" i="2"/>
  <c r="G221" i="2"/>
  <c r="H221" i="2"/>
  <c r="I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E221" i="2"/>
  <c r="F220" i="2"/>
  <c r="G220" i="2"/>
  <c r="H220" i="2"/>
  <c r="I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E220" i="2"/>
  <c r="F219" i="2"/>
  <c r="G219" i="2"/>
  <c r="H219" i="2"/>
  <c r="I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E219" i="2"/>
  <c r="F218" i="2"/>
  <c r="G218" i="2"/>
  <c r="H218" i="2"/>
  <c r="I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E218" i="2"/>
  <c r="F217" i="2"/>
  <c r="G217" i="2"/>
  <c r="H217" i="2"/>
  <c r="I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E217" i="2"/>
  <c r="F216" i="2"/>
  <c r="G216" i="2"/>
  <c r="H216" i="2"/>
  <c r="I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E216" i="2"/>
  <c r="F214" i="2"/>
  <c r="G214" i="2"/>
  <c r="H214" i="2"/>
  <c r="I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E214" i="2"/>
  <c r="F213" i="2"/>
  <c r="G213" i="2"/>
  <c r="H213" i="2"/>
  <c r="I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E213" i="2"/>
  <c r="F211" i="2"/>
  <c r="G211" i="2"/>
  <c r="H211" i="2"/>
  <c r="I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E211" i="2"/>
  <c r="F210" i="2"/>
  <c r="G210" i="2"/>
  <c r="H210" i="2"/>
  <c r="I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E210" i="2"/>
  <c r="F209" i="2"/>
  <c r="G209" i="2"/>
  <c r="H209" i="2"/>
  <c r="I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E209" i="2"/>
  <c r="F208" i="2"/>
  <c r="G208" i="2"/>
  <c r="H208" i="2"/>
  <c r="I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E208" i="2"/>
  <c r="F207" i="2"/>
  <c r="G207" i="2"/>
  <c r="H207" i="2"/>
  <c r="I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E207" i="2"/>
  <c r="F206" i="2"/>
  <c r="G206" i="2"/>
  <c r="H206" i="2"/>
  <c r="I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E206" i="2"/>
  <c r="F204" i="2"/>
  <c r="G204" i="2"/>
  <c r="H204" i="2"/>
  <c r="I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E204" i="2"/>
  <c r="D203" i="2"/>
  <c r="W203" i="2"/>
  <c r="F202" i="2"/>
  <c r="G202" i="2"/>
  <c r="H202" i="2"/>
  <c r="I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E202" i="2"/>
  <c r="F201" i="2"/>
  <c r="G201" i="2"/>
  <c r="H201" i="2"/>
  <c r="I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E201" i="2"/>
  <c r="F200" i="2"/>
  <c r="G200" i="2"/>
  <c r="H200" i="2"/>
  <c r="I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E200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252" i="3" l="1"/>
  <c r="D243" i="3"/>
  <c r="X237" i="3"/>
  <c r="X220" i="2"/>
  <c r="D202" i="2"/>
  <c r="X211" i="2"/>
  <c r="D220" i="2"/>
  <c r="D211" i="2"/>
  <c r="D228" i="2"/>
  <c r="W200" i="2"/>
  <c r="D213" i="2"/>
  <c r="D221" i="2"/>
  <c r="W201" i="2"/>
  <c r="X215" i="2"/>
  <c r="W219" i="2"/>
  <c r="X224" i="2"/>
  <c r="X228" i="2"/>
  <c r="W218" i="2"/>
  <c r="X206" i="2"/>
  <c r="X202" i="2"/>
  <c r="D219" i="2"/>
  <c r="W209" i="2"/>
  <c r="W210" i="2"/>
  <c r="D227" i="2"/>
  <c r="W213" i="2"/>
  <c r="D210" i="2"/>
  <c r="X227" i="2"/>
  <c r="X200" i="2"/>
  <c r="W204" i="2"/>
  <c r="X209" i="2"/>
  <c r="W214" i="2"/>
  <c r="X218" i="2"/>
  <c r="W222" i="2"/>
  <c r="D201" i="2"/>
  <c r="D199" i="2"/>
  <c r="X208" i="2"/>
  <c r="X217" i="2"/>
  <c r="X201" i="2"/>
  <c r="W202" i="2"/>
  <c r="W206" i="2"/>
  <c r="X210" i="2"/>
  <c r="W211" i="2"/>
  <c r="W215" i="2"/>
  <c r="X219" i="2"/>
  <c r="W220" i="2"/>
  <c r="W224" i="2"/>
  <c r="X225" i="2"/>
  <c r="D200" i="2"/>
  <c r="D218" i="2"/>
  <c r="X204" i="2"/>
  <c r="D207" i="2"/>
  <c r="X214" i="2"/>
  <c r="W216" i="2"/>
  <c r="X222" i="2"/>
  <c r="W226" i="2"/>
  <c r="W221" i="2"/>
  <c r="W225" i="2"/>
  <c r="X207" i="2"/>
  <c r="X216" i="2"/>
  <c r="X226" i="2"/>
  <c r="D209" i="2"/>
  <c r="X203" i="2"/>
  <c r="Y203" i="2" s="1"/>
  <c r="D208" i="2"/>
  <c r="X213" i="2"/>
  <c r="D217" i="2"/>
  <c r="X221" i="2"/>
  <c r="W227" i="2"/>
  <c r="W228" i="2"/>
  <c r="D225" i="2"/>
  <c r="D226" i="2"/>
  <c r="D216" i="2"/>
  <c r="D224" i="2"/>
  <c r="D215" i="2"/>
  <c r="D206" i="2"/>
  <c r="W217" i="2"/>
  <c r="W208" i="2"/>
  <c r="D222" i="2"/>
  <c r="D214" i="2"/>
  <c r="D204" i="2"/>
  <c r="W207" i="2"/>
  <c r="X199" i="2"/>
  <c r="Y169" i="4"/>
  <c r="D227" i="3"/>
  <c r="D232" i="3"/>
  <c r="D241" i="3"/>
  <c r="X245" i="3"/>
  <c r="D250" i="3"/>
  <c r="X235" i="3"/>
  <c r="D236" i="3"/>
  <c r="X239" i="3"/>
  <c r="X233" i="3"/>
  <c r="X251" i="3"/>
  <c r="D230" i="3"/>
  <c r="D240" i="3"/>
  <c r="W248" i="3"/>
  <c r="X228" i="3"/>
  <c r="W225" i="3"/>
  <c r="X227" i="3"/>
  <c r="D229" i="3"/>
  <c r="D239" i="3"/>
  <c r="X254" i="3"/>
  <c r="X230" i="3"/>
  <c r="D233" i="3"/>
  <c r="X240" i="3"/>
  <c r="X248" i="3"/>
  <c r="X225" i="3"/>
  <c r="X232" i="3"/>
  <c r="W233" i="3"/>
  <c r="D234" i="3"/>
  <c r="X241" i="3"/>
  <c r="W242" i="3"/>
  <c r="D245" i="3"/>
  <c r="X250" i="3"/>
  <c r="X252" i="3"/>
  <c r="D254" i="3"/>
  <c r="X247" i="3"/>
  <c r="D228" i="3"/>
  <c r="W234" i="3"/>
  <c r="D237" i="3"/>
  <c r="W239" i="3"/>
  <c r="X244" i="3"/>
  <c r="D246" i="3"/>
  <c r="W252" i="3"/>
  <c r="X243" i="3"/>
  <c r="W226" i="3"/>
  <c r="W232" i="3"/>
  <c r="D235" i="3"/>
  <c r="W241" i="3"/>
  <c r="X242" i="3"/>
  <c r="W244" i="3"/>
  <c r="W250" i="3"/>
  <c r="D251" i="3"/>
  <c r="W253" i="3"/>
  <c r="X226" i="3"/>
  <c r="X253" i="3"/>
  <c r="X236" i="3"/>
  <c r="X234" i="3"/>
  <c r="W240" i="3"/>
  <c r="X246" i="3"/>
  <c r="W251" i="3"/>
  <c r="Y251" i="3" s="1"/>
  <c r="W247" i="3"/>
  <c r="W230" i="3"/>
  <c r="D225" i="3"/>
  <c r="X229" i="3"/>
  <c r="W243" i="3"/>
  <c r="D248" i="3"/>
  <c r="W228" i="3"/>
  <c r="W235" i="3"/>
  <c r="D253" i="3"/>
  <c r="D244" i="3"/>
  <c r="D226" i="3"/>
  <c r="W246" i="3"/>
  <c r="W236" i="3"/>
  <c r="W229" i="3"/>
  <c r="W245" i="3"/>
  <c r="D247" i="3"/>
  <c r="W237" i="3"/>
  <c r="W227" i="3"/>
  <c r="D242" i="3"/>
  <c r="W254" i="3"/>
  <c r="Y192" i="3"/>
  <c r="Y128" i="3"/>
  <c r="Y136" i="3"/>
  <c r="Y200" i="3"/>
  <c r="Y64" i="3"/>
  <c r="Y184" i="3"/>
  <c r="Y120" i="3"/>
  <c r="Y72" i="3"/>
  <c r="Y56" i="3"/>
  <c r="Y219" i="3"/>
  <c r="Y187" i="3"/>
  <c r="Y171" i="3"/>
  <c r="Y139" i="3"/>
  <c r="Y123" i="3"/>
  <c r="Y99" i="3"/>
  <c r="Y67" i="3"/>
  <c r="Y51" i="3"/>
  <c r="Y176" i="3"/>
  <c r="Y152" i="3"/>
  <c r="Y104" i="3"/>
  <c r="Y80" i="3"/>
  <c r="Y211" i="3"/>
  <c r="Y195" i="3"/>
  <c r="Y163" i="3"/>
  <c r="Y147" i="3"/>
  <c r="Y115" i="3"/>
  <c r="Y91" i="3"/>
  <c r="Y75" i="3"/>
  <c r="Y43" i="3"/>
  <c r="Y208" i="3"/>
  <c r="Y160" i="3"/>
  <c r="Y96" i="3"/>
  <c r="Y40" i="3"/>
  <c r="Y203" i="3"/>
  <c r="Y179" i="3"/>
  <c r="Y155" i="3"/>
  <c r="Y131" i="3"/>
  <c r="Y107" i="3"/>
  <c r="Y83" i="3"/>
  <c r="Y59" i="3"/>
  <c r="Y35" i="3"/>
  <c r="Y216" i="3"/>
  <c r="Y168" i="3"/>
  <c r="Y144" i="3"/>
  <c r="Y112" i="3"/>
  <c r="Y88" i="3"/>
  <c r="Y48" i="3"/>
  <c r="Y220" i="3"/>
  <c r="Y212" i="3"/>
  <c r="Y204" i="3"/>
  <c r="Y196" i="3"/>
  <c r="Y188" i="3"/>
  <c r="Y180" i="3"/>
  <c r="Y172" i="3"/>
  <c r="Y164" i="3"/>
  <c r="Y156" i="3"/>
  <c r="Y148" i="3"/>
  <c r="Y140" i="3"/>
  <c r="Y132" i="3"/>
  <c r="Y124" i="3"/>
  <c r="Y116" i="3"/>
  <c r="Y108" i="3"/>
  <c r="Y100" i="3"/>
  <c r="Y92" i="3"/>
  <c r="Y84" i="3"/>
  <c r="Y76" i="3"/>
  <c r="Y68" i="3"/>
  <c r="Y60" i="3"/>
  <c r="Y52" i="3"/>
  <c r="Y44" i="3"/>
  <c r="Y36" i="3"/>
  <c r="Y202" i="3"/>
  <c r="Y194" i="3"/>
  <c r="Y170" i="3"/>
  <c r="Y162" i="3"/>
  <c r="Y146" i="3"/>
  <c r="Y130" i="3"/>
  <c r="Y106" i="3"/>
  <c r="Y98" i="3"/>
  <c r="Y66" i="3"/>
  <c r="Y42" i="3"/>
  <c r="Y201" i="3"/>
  <c r="Y177" i="3"/>
  <c r="Y153" i="3"/>
  <c r="Y129" i="3"/>
  <c r="Y105" i="3"/>
  <c r="Y81" i="3"/>
  <c r="Y57" i="3"/>
  <c r="Y33" i="3"/>
  <c r="Y32" i="3"/>
  <c r="Y215" i="3"/>
  <c r="Y183" i="3"/>
  <c r="Y159" i="3"/>
  <c r="Y143" i="3"/>
  <c r="Y111" i="3"/>
  <c r="Y87" i="3"/>
  <c r="Y71" i="3"/>
  <c r="Y39" i="3"/>
  <c r="D223" i="3"/>
  <c r="Y218" i="3"/>
  <c r="Y210" i="3"/>
  <c r="Y186" i="3"/>
  <c r="Y178" i="3"/>
  <c r="Y154" i="3"/>
  <c r="Y138" i="3"/>
  <c r="Y122" i="3"/>
  <c r="Y114" i="3"/>
  <c r="Y90" i="3"/>
  <c r="Y74" i="3"/>
  <c r="Y50" i="3"/>
  <c r="Y209" i="3"/>
  <c r="Y185" i="3"/>
  <c r="Y161" i="3"/>
  <c r="Y145" i="3"/>
  <c r="Y113" i="3"/>
  <c r="Y97" i="3"/>
  <c r="Y73" i="3"/>
  <c r="Y49" i="3"/>
  <c r="Y199" i="3"/>
  <c r="Y175" i="3"/>
  <c r="Y151" i="3"/>
  <c r="Y127" i="3"/>
  <c r="Y103" i="3"/>
  <c r="Y79" i="3"/>
  <c r="Y55" i="3"/>
  <c r="Y31" i="3"/>
  <c r="Y222" i="3"/>
  <c r="Y214" i="3"/>
  <c r="Y206" i="3"/>
  <c r="Y198" i="3"/>
  <c r="Y190" i="3"/>
  <c r="Y182" i="3"/>
  <c r="Y174" i="3"/>
  <c r="Y166" i="3"/>
  <c r="Y158" i="3"/>
  <c r="Y150" i="3"/>
  <c r="Y142" i="3"/>
  <c r="Y134" i="3"/>
  <c r="Y126" i="3"/>
  <c r="Y118" i="3"/>
  <c r="Y110" i="3"/>
  <c r="Y102" i="3"/>
  <c r="Y94" i="3"/>
  <c r="Y86" i="3"/>
  <c r="Y78" i="3"/>
  <c r="Y70" i="3"/>
  <c r="Y62" i="3"/>
  <c r="Y54" i="3"/>
  <c r="Y46" i="3"/>
  <c r="Y38" i="3"/>
  <c r="Y30" i="3"/>
  <c r="W223" i="3"/>
  <c r="Y82" i="3"/>
  <c r="Y58" i="3"/>
  <c r="Y34" i="3"/>
  <c r="Y217" i="3"/>
  <c r="Y193" i="3"/>
  <c r="Y169" i="3"/>
  <c r="Y137" i="3"/>
  <c r="Y121" i="3"/>
  <c r="Y89" i="3"/>
  <c r="Y65" i="3"/>
  <c r="Y41" i="3"/>
  <c r="Y207" i="3"/>
  <c r="Y191" i="3"/>
  <c r="Y167" i="3"/>
  <c r="Y135" i="3"/>
  <c r="Y119" i="3"/>
  <c r="Y95" i="3"/>
  <c r="Y63" i="3"/>
  <c r="Y47" i="3"/>
  <c r="Y221" i="3"/>
  <c r="Y213" i="3"/>
  <c r="Y205" i="3"/>
  <c r="Y197" i="3"/>
  <c r="Y189" i="3"/>
  <c r="Y181" i="3"/>
  <c r="Y173" i="3"/>
  <c r="Y165" i="3"/>
  <c r="Y157" i="3"/>
  <c r="Y149" i="3"/>
  <c r="Y141" i="3"/>
  <c r="Y133" i="3"/>
  <c r="Y125" i="3"/>
  <c r="Y117" i="3"/>
  <c r="Y109" i="3"/>
  <c r="Y101" i="3"/>
  <c r="Y93" i="3"/>
  <c r="Y85" i="3"/>
  <c r="Y77" i="3"/>
  <c r="Y69" i="3"/>
  <c r="Y61" i="3"/>
  <c r="Y53" i="3"/>
  <c r="Y45" i="3"/>
  <c r="Y37" i="3"/>
  <c r="X223" i="3"/>
  <c r="W199" i="2"/>
  <c r="Y131" i="2"/>
  <c r="Y130" i="2"/>
  <c r="Y66" i="2"/>
  <c r="D197" i="2"/>
  <c r="Y192" i="2"/>
  <c r="Y67" i="2"/>
  <c r="Y195" i="2"/>
  <c r="Y187" i="2"/>
  <c r="Y179" i="2"/>
  <c r="Y171" i="2"/>
  <c r="Y163" i="2"/>
  <c r="Y155" i="2"/>
  <c r="Y147" i="2"/>
  <c r="Y139" i="2"/>
  <c r="Y123" i="2"/>
  <c r="Y115" i="2"/>
  <c r="Y107" i="2"/>
  <c r="Y99" i="2"/>
  <c r="Y91" i="2"/>
  <c r="Y83" i="2"/>
  <c r="Y75" i="2"/>
  <c r="Y59" i="2"/>
  <c r="Y51" i="2"/>
  <c r="Y43" i="2"/>
  <c r="Y35" i="2"/>
  <c r="Y27" i="2"/>
  <c r="Y191" i="2"/>
  <c r="Y194" i="2"/>
  <c r="Y186" i="2"/>
  <c r="Y178" i="2"/>
  <c r="Y170" i="2"/>
  <c r="Y162" i="2"/>
  <c r="Y154" i="2"/>
  <c r="Y146" i="2"/>
  <c r="Y138" i="2"/>
  <c r="Y122" i="2"/>
  <c r="Y114" i="2"/>
  <c r="Y106" i="2"/>
  <c r="Y98" i="2"/>
  <c r="Y90" i="2"/>
  <c r="Y82" i="2"/>
  <c r="Y74" i="2"/>
  <c r="Y58" i="2"/>
  <c r="Y50" i="2"/>
  <c r="Y42" i="2"/>
  <c r="Y34" i="2"/>
  <c r="Y26" i="2"/>
  <c r="Y190" i="2"/>
  <c r="Y182" i="2"/>
  <c r="Y174" i="2"/>
  <c r="Y166" i="2"/>
  <c r="Y158" i="2"/>
  <c r="Y150" i="2"/>
  <c r="Y142" i="2"/>
  <c r="Y134" i="2"/>
  <c r="Y126" i="2"/>
  <c r="Y118" i="2"/>
  <c r="Y110" i="2"/>
  <c r="Y102" i="2"/>
  <c r="Y94" i="2"/>
  <c r="Y86" i="2"/>
  <c r="Y78" i="2"/>
  <c r="Y70" i="2"/>
  <c r="Y62" i="2"/>
  <c r="Y54" i="2"/>
  <c r="Y46" i="2"/>
  <c r="Y38" i="2"/>
  <c r="Y30" i="2"/>
  <c r="W197" i="2"/>
  <c r="Y193" i="2"/>
  <c r="Y185" i="2"/>
  <c r="Y177" i="2"/>
  <c r="Y169" i="2"/>
  <c r="Y161" i="2"/>
  <c r="Y153" i="2"/>
  <c r="Y145" i="2"/>
  <c r="Y137" i="2"/>
  <c r="Y129" i="2"/>
  <c r="Y121" i="2"/>
  <c r="Y113" i="2"/>
  <c r="Y105" i="2"/>
  <c r="Y97" i="2"/>
  <c r="Y89" i="2"/>
  <c r="Y81" i="2"/>
  <c r="Y73" i="2"/>
  <c r="Y65" i="2"/>
  <c r="Y57" i="2"/>
  <c r="Y49" i="2"/>
  <c r="Y41" i="2"/>
  <c r="Y33" i="2"/>
  <c r="Y25" i="2"/>
  <c r="Y184" i="2"/>
  <c r="Y176" i="2"/>
  <c r="Y168" i="2"/>
  <c r="Y160" i="2"/>
  <c r="Y152" i="2"/>
  <c r="Y144" i="2"/>
  <c r="Y136" i="2"/>
  <c r="Y128" i="2"/>
  <c r="Y120" i="2"/>
  <c r="Y112" i="2"/>
  <c r="Y104" i="2"/>
  <c r="Y96" i="2"/>
  <c r="Y88" i="2"/>
  <c r="Y80" i="2"/>
  <c r="Y72" i="2"/>
  <c r="Y64" i="2"/>
  <c r="Y56" i="2"/>
  <c r="Y48" i="2"/>
  <c r="Y40" i="2"/>
  <c r="Y32" i="2"/>
  <c r="Y183" i="2"/>
  <c r="Y175" i="2"/>
  <c r="Y167" i="2"/>
  <c r="Y159" i="2"/>
  <c r="Y151" i="2"/>
  <c r="Y143" i="2"/>
  <c r="Y135" i="2"/>
  <c r="Y127" i="2"/>
  <c r="Y119" i="2"/>
  <c r="Y111" i="2"/>
  <c r="Y103" i="2"/>
  <c r="Y95" i="2"/>
  <c r="Y87" i="2"/>
  <c r="Y79" i="2"/>
  <c r="Y71" i="2"/>
  <c r="Y63" i="2"/>
  <c r="Y55" i="2"/>
  <c r="Y47" i="2"/>
  <c r="Y39" i="2"/>
  <c r="Y31" i="2"/>
  <c r="X197" i="2"/>
  <c r="Y189" i="2"/>
  <c r="Y181" i="2"/>
  <c r="Y173" i="2"/>
  <c r="Y165" i="2"/>
  <c r="Y157" i="2"/>
  <c r="Y149" i="2"/>
  <c r="Y141" i="2"/>
  <c r="Y133" i="2"/>
  <c r="Y125" i="2"/>
  <c r="Y117" i="2"/>
  <c r="Y109" i="2"/>
  <c r="Y101" i="2"/>
  <c r="Y93" i="2"/>
  <c r="Y85" i="2"/>
  <c r="Y77" i="2"/>
  <c r="Y69" i="2"/>
  <c r="Y61" i="2"/>
  <c r="Y53" i="2"/>
  <c r="Y45" i="2"/>
  <c r="Y37" i="2"/>
  <c r="Y29" i="2"/>
  <c r="Y196" i="2"/>
  <c r="Y188" i="2"/>
  <c r="Y180" i="2"/>
  <c r="Y172" i="2"/>
  <c r="Y164" i="2"/>
  <c r="Y156" i="2"/>
  <c r="Y148" i="2"/>
  <c r="Y140" i="2"/>
  <c r="Y132" i="2"/>
  <c r="Y124" i="2"/>
  <c r="Y116" i="2"/>
  <c r="Y108" i="2"/>
  <c r="Y100" i="2"/>
  <c r="Y92" i="2"/>
  <c r="Y84" i="2"/>
  <c r="Y76" i="2"/>
  <c r="Y68" i="2"/>
  <c r="Y60" i="2"/>
  <c r="Y52" i="2"/>
  <c r="Y44" i="2"/>
  <c r="Y36" i="2"/>
  <c r="Y28" i="2"/>
  <c r="F240" i="1"/>
  <c r="G240" i="1"/>
  <c r="H240" i="1"/>
  <c r="I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E240" i="1"/>
  <c r="F239" i="1"/>
  <c r="G239" i="1"/>
  <c r="H239" i="1"/>
  <c r="I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E239" i="1"/>
  <c r="F238" i="1"/>
  <c r="G238" i="1"/>
  <c r="H238" i="1"/>
  <c r="I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E238" i="1"/>
  <c r="F236" i="1"/>
  <c r="G236" i="1"/>
  <c r="H236" i="1"/>
  <c r="I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E236" i="1"/>
  <c r="F233" i="1"/>
  <c r="G233" i="1"/>
  <c r="H233" i="1"/>
  <c r="I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E233" i="1"/>
  <c r="F232" i="1"/>
  <c r="G232" i="1"/>
  <c r="H232" i="1"/>
  <c r="I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E232" i="1"/>
  <c r="F231" i="1"/>
  <c r="G231" i="1"/>
  <c r="H231" i="1"/>
  <c r="I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E231" i="1"/>
  <c r="F230" i="1"/>
  <c r="G230" i="1"/>
  <c r="H230" i="1"/>
  <c r="I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E230" i="1"/>
  <c r="F229" i="1"/>
  <c r="G229" i="1"/>
  <c r="H229" i="1"/>
  <c r="I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E229" i="1"/>
  <c r="F228" i="1"/>
  <c r="G228" i="1"/>
  <c r="H228" i="1"/>
  <c r="I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E228" i="1"/>
  <c r="F226" i="1"/>
  <c r="G226" i="1"/>
  <c r="H226" i="1"/>
  <c r="I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E226" i="1"/>
  <c r="F225" i="1"/>
  <c r="G225" i="1"/>
  <c r="H225" i="1"/>
  <c r="I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E225" i="1"/>
  <c r="F223" i="1"/>
  <c r="G223" i="1"/>
  <c r="H223" i="1"/>
  <c r="I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E223" i="1"/>
  <c r="F222" i="1"/>
  <c r="G222" i="1"/>
  <c r="H222" i="1"/>
  <c r="I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E222" i="1"/>
  <c r="F221" i="1"/>
  <c r="G221" i="1"/>
  <c r="H221" i="1"/>
  <c r="I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E221" i="1"/>
  <c r="F220" i="1"/>
  <c r="G220" i="1"/>
  <c r="H220" i="1"/>
  <c r="I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E220" i="1"/>
  <c r="F219" i="1"/>
  <c r="G219" i="1"/>
  <c r="H219" i="1"/>
  <c r="I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E219" i="1"/>
  <c r="F217" i="1"/>
  <c r="G217" i="1"/>
  <c r="H217" i="1"/>
  <c r="I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E217" i="1"/>
  <c r="F215" i="1"/>
  <c r="G215" i="1"/>
  <c r="H215" i="1"/>
  <c r="I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E215" i="1"/>
  <c r="F214" i="1"/>
  <c r="G214" i="1"/>
  <c r="H214" i="1"/>
  <c r="I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E214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I213" i="1"/>
  <c r="H213" i="1"/>
  <c r="G213" i="1"/>
  <c r="F213" i="1"/>
  <c r="E213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Y211" i="2" l="1"/>
  <c r="Y215" i="2"/>
  <c r="Y237" i="3"/>
  <c r="Y220" i="2"/>
  <c r="Y213" i="2"/>
  <c r="Y204" i="2"/>
  <c r="Y227" i="2"/>
  <c r="Y221" i="2"/>
  <c r="Y208" i="2"/>
  <c r="Y209" i="2"/>
  <c r="Y228" i="2"/>
  <c r="Y219" i="2"/>
  <c r="Y200" i="2"/>
  <c r="Y224" i="2"/>
  <c r="Y226" i="2"/>
  <c r="Y206" i="2"/>
  <c r="Y210" i="2"/>
  <c r="Y217" i="2"/>
  <c r="Y218" i="2"/>
  <c r="Y222" i="2"/>
  <c r="Y202" i="2"/>
  <c r="Y214" i="2"/>
  <c r="Y216" i="2"/>
  <c r="Y201" i="2"/>
  <c r="Y207" i="2"/>
  <c r="Y225" i="2"/>
  <c r="Y199" i="2"/>
  <c r="Y232" i="3"/>
  <c r="Y233" i="3"/>
  <c r="Y245" i="3"/>
  <c r="Y239" i="3"/>
  <c r="Y227" i="3"/>
  <c r="Y235" i="3"/>
  <c r="Y225" i="3"/>
  <c r="Y248" i="3"/>
  <c r="Y250" i="3"/>
  <c r="Y242" i="3"/>
  <c r="Y236" i="3"/>
  <c r="Y241" i="3"/>
  <c r="Y228" i="3"/>
  <c r="Y240" i="3"/>
  <c r="Y254" i="3"/>
  <c r="Y252" i="3"/>
  <c r="Y234" i="3"/>
  <c r="Y244" i="3"/>
  <c r="Y230" i="3"/>
  <c r="Y247" i="3"/>
  <c r="Y229" i="3"/>
  <c r="Y243" i="3"/>
  <c r="Y246" i="3"/>
  <c r="Y253" i="3"/>
  <c r="Y226" i="3"/>
  <c r="Y223" i="3"/>
  <c r="Y197" i="2"/>
  <c r="D229" i="1"/>
  <c r="X213" i="1"/>
  <c r="D226" i="1"/>
  <c r="X236" i="1"/>
  <c r="X234" i="1"/>
  <c r="X219" i="1"/>
  <c r="X217" i="1"/>
  <c r="X227" i="1"/>
  <c r="X228" i="1"/>
  <c r="X237" i="1"/>
  <c r="X215" i="1"/>
  <c r="W229" i="1"/>
  <c r="W238" i="1"/>
  <c r="D215" i="1"/>
  <c r="X220" i="1"/>
  <c r="D222" i="1"/>
  <c r="D225" i="1"/>
  <c r="X229" i="1"/>
  <c r="W233" i="1"/>
  <c r="X238" i="1"/>
  <c r="D240" i="1"/>
  <c r="W219" i="1"/>
  <c r="W228" i="1"/>
  <c r="W237" i="1"/>
  <c r="D220" i="1"/>
  <c r="D238" i="1"/>
  <c r="W213" i="1"/>
  <c r="X216" i="1"/>
  <c r="X226" i="1"/>
  <c r="D221" i="1"/>
  <c r="D230" i="1"/>
  <c r="D239" i="1"/>
  <c r="D233" i="1"/>
  <c r="W225" i="1"/>
  <c r="W222" i="1"/>
  <c r="W231" i="1"/>
  <c r="W240" i="1"/>
  <c r="D231" i="1"/>
  <c r="W215" i="1"/>
  <c r="D214" i="1"/>
  <c r="W216" i="1"/>
  <c r="X221" i="1"/>
  <c r="D223" i="1"/>
  <c r="D232" i="1"/>
  <c r="W234" i="1"/>
  <c r="X239" i="1"/>
  <c r="W214" i="1"/>
  <c r="W217" i="1"/>
  <c r="X222" i="1"/>
  <c r="W223" i="1"/>
  <c r="X225" i="1"/>
  <c r="W227" i="1"/>
  <c r="X231" i="1"/>
  <c r="W232" i="1"/>
  <c r="X233" i="1"/>
  <c r="W236" i="1"/>
  <c r="X240" i="1"/>
  <c r="D213" i="1"/>
  <c r="X230" i="1"/>
  <c r="X214" i="1"/>
  <c r="X223" i="1"/>
  <c r="X232" i="1"/>
  <c r="W220" i="1"/>
  <c r="W230" i="1"/>
  <c r="D237" i="1"/>
  <c r="D228" i="1"/>
  <c r="D219" i="1"/>
  <c r="W239" i="1"/>
  <c r="W221" i="1"/>
  <c r="D236" i="1"/>
  <c r="D227" i="1"/>
  <c r="D217" i="1"/>
  <c r="W226" i="1"/>
  <c r="D234" i="1"/>
  <c r="D216" i="1"/>
  <c r="Y206" i="1"/>
  <c r="Y198" i="1"/>
  <c r="Y190" i="1"/>
  <c r="Y182" i="1"/>
  <c r="Y174" i="1"/>
  <c r="Y166" i="1"/>
  <c r="Y158" i="1"/>
  <c r="Y150" i="1"/>
  <c r="Y142" i="1"/>
  <c r="Y134" i="1"/>
  <c r="Y126" i="1"/>
  <c r="Y118" i="1"/>
  <c r="Y110" i="1"/>
  <c r="Y102" i="1"/>
  <c r="Y94" i="1"/>
  <c r="Y86" i="1"/>
  <c r="Y78" i="1"/>
  <c r="Y70" i="1"/>
  <c r="Y62" i="1"/>
  <c r="Y54" i="1"/>
  <c r="Y46" i="1"/>
  <c r="Y38" i="1"/>
  <c r="Y30" i="1"/>
  <c r="Y204" i="1"/>
  <c r="Y196" i="1"/>
  <c r="Y188" i="1"/>
  <c r="Y180" i="1"/>
  <c r="Y172" i="1"/>
  <c r="Y164" i="1"/>
  <c r="Y156" i="1"/>
  <c r="Y148" i="1"/>
  <c r="Y140" i="1"/>
  <c r="Y132" i="1"/>
  <c r="Y124" i="1"/>
  <c r="Y116" i="1"/>
  <c r="Y108" i="1"/>
  <c r="Y100" i="1"/>
  <c r="Y92" i="1"/>
  <c r="Y84" i="1"/>
  <c r="Y76" i="1"/>
  <c r="Y68" i="1"/>
  <c r="Y60" i="1"/>
  <c r="Y52" i="1"/>
  <c r="Y44" i="1"/>
  <c r="Y36" i="1"/>
  <c r="Y28" i="1"/>
  <c r="Y207" i="1"/>
  <c r="Y199" i="1"/>
  <c r="Y191" i="1"/>
  <c r="Y183" i="1"/>
  <c r="Y175" i="1"/>
  <c r="Y167" i="1"/>
  <c r="Y159" i="1"/>
  <c r="Y151" i="1"/>
  <c r="Y143" i="1"/>
  <c r="Y135" i="1"/>
  <c r="Y127" i="1"/>
  <c r="Y119" i="1"/>
  <c r="Y111" i="1"/>
  <c r="Y103" i="1"/>
  <c r="Y95" i="1"/>
  <c r="Y87" i="1"/>
  <c r="Y79" i="1"/>
  <c r="Y71" i="1"/>
  <c r="Y63" i="1"/>
  <c r="Y55" i="1"/>
  <c r="Y47" i="1"/>
  <c r="Y39" i="1"/>
  <c r="Y31" i="1"/>
  <c r="Y203" i="1"/>
  <c r="Y195" i="1"/>
  <c r="Y187" i="1"/>
  <c r="Y179" i="1"/>
  <c r="Y171" i="1"/>
  <c r="Y163" i="1"/>
  <c r="Y155" i="1"/>
  <c r="Y147" i="1"/>
  <c r="Y139" i="1"/>
  <c r="Y131" i="1"/>
  <c r="Y123" i="1"/>
  <c r="Y115" i="1"/>
  <c r="Y107" i="1"/>
  <c r="Y99" i="1"/>
  <c r="Y91" i="1"/>
  <c r="Y83" i="1"/>
  <c r="Y75" i="1"/>
  <c r="Y67" i="1"/>
  <c r="Y59" i="1"/>
  <c r="Y51" i="1"/>
  <c r="Y43" i="1"/>
  <c r="Y35" i="1"/>
  <c r="W211" i="1"/>
  <c r="Y205" i="1"/>
  <c r="Y197" i="1"/>
  <c r="Y189" i="1"/>
  <c r="Y181" i="1"/>
  <c r="Y173" i="1"/>
  <c r="Y165" i="1"/>
  <c r="Y157" i="1"/>
  <c r="Y149" i="1"/>
  <c r="Y141" i="1"/>
  <c r="Y133" i="1"/>
  <c r="Y125" i="1"/>
  <c r="Y117" i="1"/>
  <c r="Y109" i="1"/>
  <c r="Y101" i="1"/>
  <c r="Y93" i="1"/>
  <c r="Y85" i="1"/>
  <c r="Y77" i="1"/>
  <c r="Y69" i="1"/>
  <c r="Y61" i="1"/>
  <c r="Y53" i="1"/>
  <c r="Y45" i="1"/>
  <c r="Y37" i="1"/>
  <c r="Y29" i="1"/>
  <c r="Y210" i="1"/>
  <c r="Y202" i="1"/>
  <c r="Y194" i="1"/>
  <c r="Y186" i="1"/>
  <c r="Y178" i="1"/>
  <c r="Y170" i="1"/>
  <c r="Y162" i="1"/>
  <c r="Y154" i="1"/>
  <c r="Y146" i="1"/>
  <c r="Y138" i="1"/>
  <c r="Y130" i="1"/>
  <c r="Y122" i="1"/>
  <c r="Y114" i="1"/>
  <c r="Y106" i="1"/>
  <c r="Y98" i="1"/>
  <c r="Y90" i="1"/>
  <c r="Y82" i="1"/>
  <c r="Y74" i="1"/>
  <c r="Y66" i="1"/>
  <c r="Y58" i="1"/>
  <c r="Y50" i="1"/>
  <c r="Y42" i="1"/>
  <c r="Y34" i="1"/>
  <c r="Y209" i="1"/>
  <c r="Y201" i="1"/>
  <c r="Y193" i="1"/>
  <c r="Y185" i="1"/>
  <c r="Y177" i="1"/>
  <c r="Y169" i="1"/>
  <c r="Y161" i="1"/>
  <c r="Y153" i="1"/>
  <c r="Y145" i="1"/>
  <c r="Y137" i="1"/>
  <c r="Y129" i="1"/>
  <c r="Y121" i="1"/>
  <c r="Y113" i="1"/>
  <c r="Y105" i="1"/>
  <c r="Y97" i="1"/>
  <c r="Y89" i="1"/>
  <c r="Y81" i="1"/>
  <c r="Y73" i="1"/>
  <c r="Y65" i="1"/>
  <c r="Y57" i="1"/>
  <c r="Y49" i="1"/>
  <c r="Y41" i="1"/>
  <c r="Y33" i="1"/>
  <c r="X211" i="1"/>
  <c r="Y208" i="1"/>
  <c r="Y200" i="1"/>
  <c r="Y192" i="1"/>
  <c r="Y184" i="1"/>
  <c r="Y176" i="1"/>
  <c r="Y168" i="1"/>
  <c r="Y160" i="1"/>
  <c r="Y152" i="1"/>
  <c r="Y144" i="1"/>
  <c r="Y136" i="1"/>
  <c r="Y128" i="1"/>
  <c r="Y120" i="1"/>
  <c r="Y112" i="1"/>
  <c r="Y104" i="1"/>
  <c r="Y96" i="1"/>
  <c r="Y88" i="1"/>
  <c r="Y80" i="1"/>
  <c r="Y72" i="1"/>
  <c r="Y64" i="1"/>
  <c r="Y56" i="1"/>
  <c r="Y48" i="1"/>
  <c r="Y40" i="1"/>
  <c r="Y32" i="1"/>
  <c r="D211" i="1"/>
  <c r="Y231" i="1" l="1"/>
  <c r="Y213" i="1"/>
  <c r="Y234" i="1"/>
  <c r="Y219" i="1"/>
  <c r="Y236" i="1"/>
  <c r="Y221" i="1"/>
  <c r="Y220" i="1"/>
  <c r="Y232" i="1"/>
  <c r="Y233" i="1"/>
  <c r="Y215" i="1"/>
  <c r="Y217" i="1"/>
  <c r="Y226" i="1"/>
  <c r="Y229" i="1"/>
  <c r="Y222" i="1"/>
  <c r="Y214" i="1"/>
  <c r="Y227" i="1"/>
  <c r="Y216" i="1"/>
  <c r="Y238" i="1"/>
  <c r="Y223" i="1"/>
  <c r="Y237" i="1"/>
  <c r="Y228" i="1"/>
  <c r="Y230" i="1"/>
  <c r="Y240" i="1"/>
  <c r="Y225" i="1"/>
  <c r="Y239" i="1"/>
  <c r="Y211" i="1"/>
</calcChain>
</file>

<file path=xl/sharedStrings.xml><?xml version="1.0" encoding="utf-8"?>
<sst xmlns="http://schemas.openxmlformats.org/spreadsheetml/2006/main" count="5140" uniqueCount="140">
  <si>
    <t>Date</t>
  </si>
  <si>
    <t>Opponent</t>
  </si>
  <si>
    <t>AVG</t>
  </si>
  <si>
    <t>GP</t>
  </si>
  <si>
    <t>PA</t>
  </si>
  <si>
    <t>AB</t>
  </si>
  <si>
    <t>R</t>
  </si>
  <si>
    <t>H</t>
  </si>
  <si>
    <t>2B</t>
  </si>
  <si>
    <t>3B</t>
  </si>
  <si>
    <t>HR</t>
  </si>
  <si>
    <t>RBI</t>
  </si>
  <si>
    <t>BB</t>
  </si>
  <si>
    <t>K</t>
  </si>
  <si>
    <t>SF</t>
  </si>
  <si>
    <t>DP</t>
  </si>
  <si>
    <t>ROE</t>
  </si>
  <si>
    <t>FC</t>
  </si>
  <si>
    <t>LOB</t>
  </si>
  <si>
    <t>TB</t>
  </si>
  <si>
    <t>OBP</t>
  </si>
  <si>
    <t>SLG</t>
  </si>
  <si>
    <t>OPS</t>
  </si>
  <si>
    <t xml:space="preserve">Muffin Men </t>
  </si>
  <si>
    <t xml:space="preserve">TMT </t>
  </si>
  <si>
    <t xml:space="preserve">Team Capture </t>
  </si>
  <si>
    <t>2018 Playoffs</t>
  </si>
  <si>
    <t>2018 Season</t>
  </si>
  <si>
    <t>2017 Playoffs</t>
  </si>
  <si>
    <t xml:space="preserve">Gamble To Gain </t>
  </si>
  <si>
    <t xml:space="preserve">Nightshift </t>
  </si>
  <si>
    <t xml:space="preserve">Renegades </t>
  </si>
  <si>
    <t xml:space="preserve">Ringers </t>
  </si>
  <si>
    <t>2017 Season</t>
  </si>
  <si>
    <t xml:space="preserve">Nux </t>
  </si>
  <si>
    <t>2016 Playoffs</t>
  </si>
  <si>
    <t xml:space="preserve">Dirty Birdz </t>
  </si>
  <si>
    <t xml:space="preserve">Comda FBI </t>
  </si>
  <si>
    <t xml:space="preserve">Blue Sox </t>
  </si>
  <si>
    <t xml:space="preserve">Whalers </t>
  </si>
  <si>
    <t>2016 Season</t>
  </si>
  <si>
    <t xml:space="preserve">White Shadow </t>
  </si>
  <si>
    <t>2015 Playoffs</t>
  </si>
  <si>
    <t xml:space="preserve">Houndogs </t>
  </si>
  <si>
    <t xml:space="preserve">Wolfpack </t>
  </si>
  <si>
    <t xml:space="preserve">Miller Twins </t>
  </si>
  <si>
    <t xml:space="preserve">Red Rubble </t>
  </si>
  <si>
    <t xml:space="preserve">Anarchy </t>
  </si>
  <si>
    <t>2014 Season</t>
  </si>
  <si>
    <t>2015 Season</t>
  </si>
  <si>
    <t xml:space="preserve">Bandits </t>
  </si>
  <si>
    <t xml:space="preserve">Regulators </t>
  </si>
  <si>
    <t>2013 Season</t>
  </si>
  <si>
    <t xml:space="preserve">Slippery Clams </t>
  </si>
  <si>
    <t xml:space="preserve">Kekambas </t>
  </si>
  <si>
    <t>2012 Playoffs</t>
  </si>
  <si>
    <t xml:space="preserve">El Diablos </t>
  </si>
  <si>
    <t xml:space="preserve">Moose Knuckles </t>
  </si>
  <si>
    <t xml:space="preserve">Clarkson </t>
  </si>
  <si>
    <t>2012 Season</t>
  </si>
  <si>
    <t>Total</t>
  </si>
  <si>
    <t>Career</t>
  </si>
  <si>
    <t>JP Anderson</t>
  </si>
  <si>
    <t>Career Vs Team</t>
  </si>
  <si>
    <t>Vs</t>
  </si>
  <si>
    <t>Game Highs</t>
  </si>
  <si>
    <t>Season Highs</t>
  </si>
  <si>
    <t>1B</t>
  </si>
  <si>
    <t xml:space="preserve">Bangkok Cobras </t>
  </si>
  <si>
    <t xml:space="preserve">Ding Dongs </t>
  </si>
  <si>
    <t>Jon Boodhoo</t>
  </si>
  <si>
    <t>Streaks</t>
  </si>
  <si>
    <t>N/A</t>
  </si>
  <si>
    <t>6W</t>
  </si>
  <si>
    <t>10 WO</t>
  </si>
  <si>
    <t>Bobby Chapman</t>
  </si>
  <si>
    <t>Anarchy</t>
  </si>
  <si>
    <t>Bandits</t>
  </si>
  <si>
    <t>Bangkok Cobras</t>
  </si>
  <si>
    <t>Blue Sox</t>
  </si>
  <si>
    <t>Clarkson</t>
  </si>
  <si>
    <t>Comda FBI</t>
  </si>
  <si>
    <t>Ding Dongs</t>
  </si>
  <si>
    <t>Dirty Birdz</t>
  </si>
  <si>
    <t>El Diablos</t>
  </si>
  <si>
    <t>Gamble To Gain</t>
  </si>
  <si>
    <t>Houndogs</t>
  </si>
  <si>
    <t>Kekambas</t>
  </si>
  <si>
    <t>Miller Twins</t>
  </si>
  <si>
    <t>Moose Knuckles</t>
  </si>
  <si>
    <t>Muffin Men</t>
  </si>
  <si>
    <t>Nightshift</t>
  </si>
  <si>
    <t>Nux</t>
  </si>
  <si>
    <t>Red Rubble</t>
  </si>
  <si>
    <t>Regulators</t>
  </si>
  <si>
    <t>Renegades</t>
  </si>
  <si>
    <t>Ringers</t>
  </si>
  <si>
    <t>Slippery Clams</t>
  </si>
  <si>
    <t>Team Capture</t>
  </si>
  <si>
    <t>TMT</t>
  </si>
  <si>
    <t>Whalers</t>
  </si>
  <si>
    <t>White Shadow</t>
  </si>
  <si>
    <t>Wolfpack</t>
  </si>
  <si>
    <t>4W</t>
  </si>
  <si>
    <t>8WO</t>
  </si>
  <si>
    <t>5W</t>
  </si>
  <si>
    <t>15WO</t>
  </si>
  <si>
    <t>Brian Fraser</t>
  </si>
  <si>
    <t xml:space="preserve">Diamond Dogs </t>
  </si>
  <si>
    <t xml:space="preserve">Sopranos </t>
  </si>
  <si>
    <t xml:space="preserve">Medicine Hats </t>
  </si>
  <si>
    <t>2019 Season</t>
  </si>
  <si>
    <t>Shaun Andrade</t>
  </si>
  <si>
    <t>Andrew Bradvica</t>
  </si>
  <si>
    <t>Kyle Gerrard</t>
  </si>
  <si>
    <t>Ryan Gordon</t>
  </si>
  <si>
    <t>Simon Lahay</t>
  </si>
  <si>
    <t>Dave Macedo</t>
  </si>
  <si>
    <t>Medicine Hats</t>
  </si>
  <si>
    <t>Sopranos</t>
  </si>
  <si>
    <t>Ty Morrison</t>
  </si>
  <si>
    <t>Franny Pisani</t>
  </si>
  <si>
    <t>Brian Robbie</t>
  </si>
  <si>
    <t>Rob Ryan</t>
  </si>
  <si>
    <t>Adam Sawoszczuk</t>
  </si>
  <si>
    <t>Ryan Swire</t>
  </si>
  <si>
    <t>Ariah Tell</t>
  </si>
  <si>
    <t>Mike Vierno</t>
  </si>
  <si>
    <t>2019 Playoffs</t>
  </si>
  <si>
    <t>2W</t>
  </si>
  <si>
    <t>3W</t>
  </si>
  <si>
    <t>9WO</t>
  </si>
  <si>
    <t>22WO</t>
  </si>
  <si>
    <t>14WO</t>
  </si>
  <si>
    <t>11WO</t>
  </si>
  <si>
    <t>3WO</t>
  </si>
  <si>
    <t>10WO</t>
  </si>
  <si>
    <t>13WO</t>
  </si>
  <si>
    <t>12WO</t>
  </si>
  <si>
    <t>17WO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</si>
</sst>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6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165" fontId="3" fillId="3" borderId="29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165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165" fontId="3" fillId="3" borderId="31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164" fontId="3" fillId="3" borderId="31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164" fontId="6" fillId="6" borderId="31" xfId="0" applyNumberFormat="1" applyFont="1" applyFill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164" fontId="6" fillId="6" borderId="14" xfId="0" applyNumberFormat="1" applyFont="1" applyFill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2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9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customWidth="1"/>
    <col min="3" max="3" width="20.7109375" style="6" customWidth="1"/>
    <col min="4" max="4" width="11.7109375" style="26" bestFit="1" customWidth="1"/>
    <col min="5" max="5" width="9.42578125" style="6" bestFit="1" customWidth="1"/>
    <col min="6" max="22" width="8.7109375" style="6" customWidth="1"/>
    <col min="23" max="25" width="8.7109375" style="26" customWidth="1"/>
    <col min="26" max="26" width="9.140625" style="6"/>
    <col min="27" max="27" width="16.140625" style="6" bestFit="1" customWidth="1"/>
    <col min="28" max="28" width="18" style="6" bestFit="1" customWidth="1"/>
    <col min="29" max="16384" width="9.140625" style="6"/>
  </cols>
  <sheetData>
    <row r="1" spans="1:25" s="59" customFormat="1" ht="18.75" thickBot="1" x14ac:dyDescent="0.3">
      <c r="A1" s="152"/>
      <c r="B1" s="153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172" customFormat="1" ht="15.95" customHeight="1" x14ac:dyDescent="0.25">
      <c r="A2" s="178" t="s">
        <v>128</v>
      </c>
      <c r="B2" s="18">
        <v>43712</v>
      </c>
      <c r="C2" s="19" t="s">
        <v>24</v>
      </c>
      <c r="D2" s="43">
        <f>SUM(I2:I$210)/SUM(G2:G$210)</f>
        <v>0.55591054313099042</v>
      </c>
      <c r="E2" s="19">
        <v>1</v>
      </c>
      <c r="F2" s="19">
        <v>3</v>
      </c>
      <c r="G2" s="19">
        <v>2</v>
      </c>
      <c r="H2" s="19">
        <v>0</v>
      </c>
      <c r="I2" s="19">
        <v>0</v>
      </c>
      <c r="J2" s="19">
        <f>SUM(I2)-SUM(K2:M2)</f>
        <v>0</v>
      </c>
      <c r="K2" s="19">
        <v>0</v>
      </c>
      <c r="L2" s="19">
        <v>0</v>
      </c>
      <c r="M2" s="19">
        <v>0</v>
      </c>
      <c r="N2" s="19">
        <v>1</v>
      </c>
      <c r="O2" s="19">
        <v>0</v>
      </c>
      <c r="P2" s="19">
        <v>0</v>
      </c>
      <c r="Q2" s="19">
        <v>1</v>
      </c>
      <c r="R2" s="19">
        <v>0</v>
      </c>
      <c r="S2" s="19">
        <v>0</v>
      </c>
      <c r="T2" s="19">
        <v>0</v>
      </c>
      <c r="U2" s="19">
        <v>1</v>
      </c>
      <c r="V2" s="19">
        <v>0</v>
      </c>
      <c r="W2" s="43">
        <f>SUM(I2:I$210,O2:O$210,S2:S$210)/SUM(F2:F$210)</f>
        <v>0.58944281524926689</v>
      </c>
      <c r="X2" s="43">
        <f>SUM(V2:V$210)/SUM(G2:G$210)</f>
        <v>0.9408945686900958</v>
      </c>
      <c r="Y2" s="44">
        <f t="shared" ref="Y2:Y5" si="0">SUM(X2+W2)</f>
        <v>1.5303373839393628</v>
      </c>
    </row>
    <row r="3" spans="1:25" s="172" customFormat="1" ht="15.95" customHeight="1" x14ac:dyDescent="0.25">
      <c r="A3" s="179"/>
      <c r="B3" s="14">
        <v>43705</v>
      </c>
      <c r="C3" s="15" t="s">
        <v>24</v>
      </c>
      <c r="D3" s="45">
        <f>SUM(I3:I$210)/SUM(G3:G$210)</f>
        <v>0.55769230769230771</v>
      </c>
      <c r="E3" s="15">
        <v>1</v>
      </c>
      <c r="F3" s="15">
        <v>4</v>
      </c>
      <c r="G3" s="15">
        <v>1</v>
      </c>
      <c r="H3" s="15">
        <v>0</v>
      </c>
      <c r="I3" s="15">
        <v>0</v>
      </c>
      <c r="J3" s="92">
        <f>SUM(I3)-SUM(K3:M3)</f>
        <v>0</v>
      </c>
      <c r="K3" s="15">
        <v>0</v>
      </c>
      <c r="L3" s="15">
        <v>0</v>
      </c>
      <c r="M3" s="15">
        <v>0</v>
      </c>
      <c r="N3" s="15">
        <v>3</v>
      </c>
      <c r="O3" s="15">
        <v>0</v>
      </c>
      <c r="P3" s="15">
        <v>0</v>
      </c>
      <c r="Q3" s="15">
        <v>3</v>
      </c>
      <c r="R3" s="15">
        <v>0</v>
      </c>
      <c r="S3" s="15">
        <v>0</v>
      </c>
      <c r="T3" s="15">
        <v>0</v>
      </c>
      <c r="U3" s="15">
        <v>2</v>
      </c>
      <c r="V3" s="15">
        <v>0</v>
      </c>
      <c r="W3" s="45">
        <f>SUM(I3:I$210,O3:O$210,S3:S$210)/SUM(F3:F$210)</f>
        <v>0.59204712812960236</v>
      </c>
      <c r="X3" s="45">
        <f>SUM(V3:V$210)/SUM(G3:G$210)</f>
        <v>0.94391025641025639</v>
      </c>
      <c r="Y3" s="46">
        <f t="shared" si="0"/>
        <v>1.5359573845398589</v>
      </c>
    </row>
    <row r="4" spans="1:25" s="172" customFormat="1" ht="15.95" customHeight="1" x14ac:dyDescent="0.25">
      <c r="A4" s="179"/>
      <c r="B4" s="14">
        <v>43698</v>
      </c>
      <c r="C4" s="15" t="s">
        <v>24</v>
      </c>
      <c r="D4" s="45">
        <f>SUM(I4:I$210)/SUM(G4:G$210)</f>
        <v>0.5585874799357945</v>
      </c>
      <c r="E4" s="15">
        <v>1</v>
      </c>
      <c r="F4" s="15">
        <v>3</v>
      </c>
      <c r="G4" s="15">
        <v>1</v>
      </c>
      <c r="H4" s="27">
        <v>1</v>
      </c>
      <c r="I4" s="15">
        <v>0</v>
      </c>
      <c r="J4" s="92">
        <f>SUM(I4)-SUM(K4:M4)</f>
        <v>0</v>
      </c>
      <c r="K4" s="15">
        <v>0</v>
      </c>
      <c r="L4" s="15">
        <v>0</v>
      </c>
      <c r="M4" s="15">
        <v>0</v>
      </c>
      <c r="N4" s="15">
        <v>1</v>
      </c>
      <c r="O4" s="15">
        <v>1</v>
      </c>
      <c r="P4" s="15">
        <v>0</v>
      </c>
      <c r="Q4" s="15">
        <v>1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45">
        <f>SUM(I4:I$210,O4:O$210,S4:S$210)/SUM(F4:F$210)</f>
        <v>0.5955555555555555</v>
      </c>
      <c r="X4" s="45">
        <f>SUM(V4:V$210)/SUM(G4:G$210)</f>
        <v>0.9454253611556982</v>
      </c>
      <c r="Y4" s="46">
        <f t="shared" si="0"/>
        <v>1.5409809167112538</v>
      </c>
    </row>
    <row r="5" spans="1:25" s="172" customFormat="1" ht="15.95" customHeight="1" thickBot="1" x14ac:dyDescent="0.3">
      <c r="A5" s="180"/>
      <c r="B5" s="86">
        <v>43698</v>
      </c>
      <c r="C5" s="87" t="s">
        <v>24</v>
      </c>
      <c r="D5" s="89">
        <f>SUM(I5:I$210)/SUM(G5:G$210)</f>
        <v>0.55948553054662375</v>
      </c>
      <c r="E5" s="87">
        <v>1</v>
      </c>
      <c r="F5" s="87">
        <v>3</v>
      </c>
      <c r="G5" s="87">
        <v>3</v>
      </c>
      <c r="H5" s="28">
        <v>1</v>
      </c>
      <c r="I5" s="28">
        <v>2</v>
      </c>
      <c r="J5" s="174">
        <f>SUM(I5)-SUM(K5:M5)</f>
        <v>1</v>
      </c>
      <c r="K5" s="87">
        <v>1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1</v>
      </c>
      <c r="V5" s="87">
        <v>3</v>
      </c>
      <c r="W5" s="89">
        <f>SUM(I5:I$210,O5:O$210,S5:S$210)/SUM(F5:F$210)</f>
        <v>0.59672619047619047</v>
      </c>
      <c r="X5" s="89">
        <f>SUM(V5:V$210)/SUM(G5:G$210)</f>
        <v>0.94694533762057875</v>
      </c>
      <c r="Y5" s="90">
        <f t="shared" si="0"/>
        <v>1.5436715280967692</v>
      </c>
    </row>
    <row r="6" spans="1:25" s="25" customFormat="1" ht="15.95" customHeight="1" x14ac:dyDescent="0.25">
      <c r="A6" s="181" t="s">
        <v>111</v>
      </c>
      <c r="B6" s="171">
        <v>43691</v>
      </c>
      <c r="C6" s="140" t="s">
        <v>108</v>
      </c>
      <c r="D6" s="141">
        <f>SUM(I6:I$210)/SUM(G6:G$210)</f>
        <v>0.55896607431340872</v>
      </c>
      <c r="E6" s="140">
        <v>1</v>
      </c>
      <c r="F6" s="140">
        <v>4</v>
      </c>
      <c r="G6" s="140">
        <v>4</v>
      </c>
      <c r="H6" s="130">
        <v>2</v>
      </c>
      <c r="I6" s="130">
        <v>1</v>
      </c>
      <c r="J6" s="140">
        <f>SUM(I6)-SUM(K6:M6)</f>
        <v>0</v>
      </c>
      <c r="K6" s="140">
        <v>0</v>
      </c>
      <c r="L6" s="140">
        <v>0</v>
      </c>
      <c r="M6" s="140">
        <v>1</v>
      </c>
      <c r="N6" s="140">
        <v>2</v>
      </c>
      <c r="O6" s="140">
        <v>0</v>
      </c>
      <c r="P6" s="140">
        <v>0</v>
      </c>
      <c r="Q6" s="140">
        <v>0</v>
      </c>
      <c r="R6" s="140">
        <v>0</v>
      </c>
      <c r="S6" s="140">
        <v>1</v>
      </c>
      <c r="T6" s="140">
        <v>1</v>
      </c>
      <c r="U6" s="140">
        <v>0</v>
      </c>
      <c r="V6" s="140">
        <v>4</v>
      </c>
      <c r="W6" s="141">
        <f>SUM(I6:I$210,O6:O$210,S6:S$210)/SUM(F6:F$210)</f>
        <v>0.5964125560538116</v>
      </c>
      <c r="X6" s="141">
        <f>SUM(V6:V$210)/SUM(G6:G$210)</f>
        <v>0.94668820678513732</v>
      </c>
      <c r="Y6" s="142">
        <f t="shared" ref="Y6:Y27" si="1">SUM(X6+W6)</f>
        <v>1.5431007628389488</v>
      </c>
    </row>
    <row r="7" spans="1:25" s="25" customFormat="1" ht="15.95" customHeight="1" x14ac:dyDescent="0.25">
      <c r="A7" s="181"/>
      <c r="B7" s="99">
        <v>43691</v>
      </c>
      <c r="C7" s="100" t="s">
        <v>108</v>
      </c>
      <c r="D7" s="101">
        <f>SUM(I7:I$210)/SUM(G7:G$210)</f>
        <v>0.56097560975609762</v>
      </c>
      <c r="E7" s="100">
        <v>1</v>
      </c>
      <c r="F7" s="100">
        <v>3</v>
      </c>
      <c r="G7" s="100">
        <v>2</v>
      </c>
      <c r="H7" s="27">
        <v>1</v>
      </c>
      <c r="I7" s="27">
        <v>1</v>
      </c>
      <c r="J7" s="100">
        <f t="shared" ref="J7:J70" si="2">SUM(I7)-SUM(K7:M7)</f>
        <v>1</v>
      </c>
      <c r="K7" s="100">
        <v>0</v>
      </c>
      <c r="L7" s="100">
        <v>0</v>
      </c>
      <c r="M7" s="100">
        <v>0</v>
      </c>
      <c r="N7" s="100">
        <v>2</v>
      </c>
      <c r="O7" s="100">
        <v>0</v>
      </c>
      <c r="P7" s="100">
        <v>0</v>
      </c>
      <c r="Q7" s="100">
        <v>1</v>
      </c>
      <c r="R7" s="100">
        <v>0</v>
      </c>
      <c r="S7" s="100">
        <v>0</v>
      </c>
      <c r="T7" s="100">
        <v>0</v>
      </c>
      <c r="U7" s="100">
        <v>1</v>
      </c>
      <c r="V7" s="100">
        <v>1</v>
      </c>
      <c r="W7" s="101">
        <f>SUM(I7:I$210,O7:O$210,S7:S$210)/SUM(F7:F$210)</f>
        <v>0.59699248120300752</v>
      </c>
      <c r="X7" s="101">
        <f>SUM(V7:V$210)/SUM(G7:G$210)</f>
        <v>0.9463414634146341</v>
      </c>
      <c r="Y7" s="102">
        <f t="shared" si="1"/>
        <v>1.5433339446176415</v>
      </c>
    </row>
    <row r="8" spans="1:25" s="25" customFormat="1" ht="15.95" customHeight="1" x14ac:dyDescent="0.25">
      <c r="A8" s="181"/>
      <c r="B8" s="99">
        <v>43684</v>
      </c>
      <c r="C8" s="100" t="s">
        <v>109</v>
      </c>
      <c r="D8" s="101">
        <f>SUM(I8:I$210)/SUM(G8:G$210)</f>
        <v>0.5611745513866232</v>
      </c>
      <c r="E8" s="100">
        <v>1</v>
      </c>
      <c r="F8" s="100">
        <v>3</v>
      </c>
      <c r="G8" s="100">
        <v>3</v>
      </c>
      <c r="H8" s="27">
        <v>2</v>
      </c>
      <c r="I8" s="27">
        <v>2</v>
      </c>
      <c r="J8" s="100">
        <f t="shared" si="2"/>
        <v>2</v>
      </c>
      <c r="K8" s="100">
        <v>0</v>
      </c>
      <c r="L8" s="100">
        <v>0</v>
      </c>
      <c r="M8" s="100">
        <v>0</v>
      </c>
      <c r="N8" s="100">
        <v>2</v>
      </c>
      <c r="O8" s="100">
        <v>0</v>
      </c>
      <c r="P8" s="100">
        <v>0</v>
      </c>
      <c r="Q8" s="100">
        <v>0</v>
      </c>
      <c r="R8" s="100">
        <v>0</v>
      </c>
      <c r="S8" s="100">
        <v>1</v>
      </c>
      <c r="T8" s="100">
        <v>0</v>
      </c>
      <c r="U8" s="100">
        <v>0</v>
      </c>
      <c r="V8" s="100">
        <v>2</v>
      </c>
      <c r="W8" s="101">
        <f>SUM(I8:I$210,O8:O$210,S8:S$210)/SUM(F8:F$210)</f>
        <v>0.59818731117824775</v>
      </c>
      <c r="X8" s="101">
        <f>SUM(V8:V$210)/SUM(G8:G$210)</f>
        <v>0.94779771615008157</v>
      </c>
      <c r="Y8" s="102">
        <f t="shared" si="1"/>
        <v>1.5459850273283293</v>
      </c>
    </row>
    <row r="9" spans="1:25" s="25" customFormat="1" ht="15.95" customHeight="1" x14ac:dyDescent="0.25">
      <c r="A9" s="181"/>
      <c r="B9" s="99">
        <v>43684</v>
      </c>
      <c r="C9" s="100" t="s">
        <v>109</v>
      </c>
      <c r="D9" s="101">
        <f>SUM(I9:I$210)/SUM(G9:G$210)</f>
        <v>0.56065573770491806</v>
      </c>
      <c r="E9" s="100">
        <v>1</v>
      </c>
      <c r="F9" s="100">
        <v>3</v>
      </c>
      <c r="G9" s="100">
        <v>2</v>
      </c>
      <c r="H9" s="27">
        <v>2</v>
      </c>
      <c r="I9" s="27">
        <v>1</v>
      </c>
      <c r="J9" s="100">
        <f t="shared" si="2"/>
        <v>0</v>
      </c>
      <c r="K9" s="100">
        <v>0</v>
      </c>
      <c r="L9" s="100">
        <v>0</v>
      </c>
      <c r="M9" s="100">
        <v>1</v>
      </c>
      <c r="N9" s="100">
        <v>1</v>
      </c>
      <c r="O9" s="100">
        <v>1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4</v>
      </c>
      <c r="W9" s="101">
        <f>SUM(I9:I$210,O9:O$210,S9:S$210)/SUM(F9:F$210)</f>
        <v>0.59635811836115327</v>
      </c>
      <c r="X9" s="101">
        <f>SUM(V9:V$210)/SUM(G9:G$210)</f>
        <v>0.94918032786885242</v>
      </c>
      <c r="Y9" s="102">
        <f t="shared" si="1"/>
        <v>1.5455384462300057</v>
      </c>
    </row>
    <row r="10" spans="1:25" s="25" customFormat="1" ht="15.95" customHeight="1" x14ac:dyDescent="0.25">
      <c r="A10" s="181"/>
      <c r="B10" s="99">
        <v>43670</v>
      </c>
      <c r="C10" s="100" t="s">
        <v>24</v>
      </c>
      <c r="D10" s="101">
        <f>SUM(I10:I$210)/SUM(G10:G$210)</f>
        <v>0.56085526315789469</v>
      </c>
      <c r="E10" s="100">
        <v>1</v>
      </c>
      <c r="F10" s="100">
        <v>3</v>
      </c>
      <c r="G10" s="100">
        <v>2</v>
      </c>
      <c r="H10" s="27">
        <v>1</v>
      </c>
      <c r="I10" s="27">
        <v>1</v>
      </c>
      <c r="J10" s="100">
        <f t="shared" si="2"/>
        <v>1</v>
      </c>
      <c r="K10" s="100">
        <v>0</v>
      </c>
      <c r="L10" s="100">
        <v>0</v>
      </c>
      <c r="M10" s="100">
        <v>0</v>
      </c>
      <c r="N10" s="100">
        <v>0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2</v>
      </c>
      <c r="V10" s="100">
        <v>1</v>
      </c>
      <c r="W10" s="101">
        <f>SUM(I10:I$210,O10:O$210,S10:S$210)/SUM(F10:F$210)</f>
        <v>0.59603658536585369</v>
      </c>
      <c r="X10" s="101">
        <f>SUM(V10:V$210)/SUM(G10:G$210)</f>
        <v>0.94572368421052633</v>
      </c>
      <c r="Y10" s="102">
        <f t="shared" si="1"/>
        <v>1.5417602695763799</v>
      </c>
    </row>
    <row r="11" spans="1:25" s="25" customFormat="1" ht="15.95" customHeight="1" x14ac:dyDescent="0.25">
      <c r="A11" s="181"/>
      <c r="B11" s="99">
        <v>43670</v>
      </c>
      <c r="C11" s="100" t="s">
        <v>24</v>
      </c>
      <c r="D11" s="101">
        <f>SUM(I11:I$210)/SUM(G11:G$210)</f>
        <v>0.56105610561056107</v>
      </c>
      <c r="E11" s="100">
        <v>1</v>
      </c>
      <c r="F11" s="100">
        <v>3</v>
      </c>
      <c r="G11" s="100">
        <v>2</v>
      </c>
      <c r="H11" s="27">
        <v>1</v>
      </c>
      <c r="I11" s="27">
        <v>1</v>
      </c>
      <c r="J11" s="100">
        <f t="shared" si="2"/>
        <v>1</v>
      </c>
      <c r="K11" s="100">
        <v>0</v>
      </c>
      <c r="L11" s="100">
        <v>0</v>
      </c>
      <c r="M11" s="100">
        <v>0</v>
      </c>
      <c r="N11" s="100">
        <v>1</v>
      </c>
      <c r="O11" s="100">
        <v>0</v>
      </c>
      <c r="P11" s="100">
        <v>0</v>
      </c>
      <c r="Q11" s="100">
        <v>1</v>
      </c>
      <c r="R11" s="100">
        <v>0</v>
      </c>
      <c r="S11" s="100">
        <v>0</v>
      </c>
      <c r="T11" s="100">
        <v>0</v>
      </c>
      <c r="U11" s="100">
        <v>1</v>
      </c>
      <c r="V11" s="100">
        <v>1</v>
      </c>
      <c r="W11" s="101">
        <f>SUM(I11:I$210,O11:O$210,S11:S$210)/SUM(F11:F$210)</f>
        <v>0.59571209800918834</v>
      </c>
      <c r="X11" s="101">
        <f>SUM(V11:V$210)/SUM(G11:G$210)</f>
        <v>0.94719471947194722</v>
      </c>
      <c r="Y11" s="102">
        <f t="shared" si="1"/>
        <v>1.5429068174811356</v>
      </c>
    </row>
    <row r="12" spans="1:25" s="25" customFormat="1" ht="15.95" customHeight="1" x14ac:dyDescent="0.25">
      <c r="A12" s="181"/>
      <c r="B12" s="99">
        <v>43656</v>
      </c>
      <c r="C12" s="100" t="s">
        <v>53</v>
      </c>
      <c r="D12" s="101">
        <f>SUM(I12:I$210)/SUM(G12:G$210)</f>
        <v>0.5612582781456954</v>
      </c>
      <c r="E12" s="100">
        <v>1</v>
      </c>
      <c r="F12" s="100">
        <v>4</v>
      </c>
      <c r="G12" s="100">
        <v>4</v>
      </c>
      <c r="H12" s="27">
        <v>2</v>
      </c>
      <c r="I12" s="27">
        <v>3</v>
      </c>
      <c r="J12" s="100">
        <f t="shared" si="2"/>
        <v>1</v>
      </c>
      <c r="K12" s="100">
        <v>1</v>
      </c>
      <c r="L12" s="100">
        <v>0</v>
      </c>
      <c r="M12" s="100">
        <v>1</v>
      </c>
      <c r="N12" s="100">
        <v>4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7</v>
      </c>
      <c r="W12" s="101">
        <f>SUM(I12:I$210,O12:O$210,S12:S$210)/SUM(F12:F$210)</f>
        <v>0.59692307692307689</v>
      </c>
      <c r="X12" s="101">
        <f>SUM(V12:V$210)/SUM(G12:G$210)</f>
        <v>0.94867549668874174</v>
      </c>
      <c r="Y12" s="102">
        <f t="shared" si="1"/>
        <v>1.5455985736118185</v>
      </c>
    </row>
    <row r="13" spans="1:25" s="25" customFormat="1" ht="15.95" customHeight="1" x14ac:dyDescent="0.25">
      <c r="A13" s="181"/>
      <c r="B13" s="99">
        <v>43656</v>
      </c>
      <c r="C13" s="100" t="s">
        <v>53</v>
      </c>
      <c r="D13" s="101">
        <f>SUM(I13:I$210)/SUM(G13:G$210)</f>
        <v>0.56000000000000005</v>
      </c>
      <c r="E13" s="100">
        <v>1</v>
      </c>
      <c r="F13" s="100">
        <v>3</v>
      </c>
      <c r="G13" s="100">
        <v>3</v>
      </c>
      <c r="H13" s="27">
        <v>2</v>
      </c>
      <c r="I13" s="27">
        <v>3</v>
      </c>
      <c r="J13" s="100">
        <f t="shared" si="2"/>
        <v>0</v>
      </c>
      <c r="K13" s="100">
        <v>2</v>
      </c>
      <c r="L13" s="100">
        <v>1</v>
      </c>
      <c r="M13" s="100">
        <v>0</v>
      </c>
      <c r="N13" s="100">
        <v>4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7</v>
      </c>
      <c r="W13" s="101">
        <f>SUM(I13:I$210,O13:O$210,S13:S$210)/SUM(F13:F$210)</f>
        <v>0.59597523219814241</v>
      </c>
      <c r="X13" s="101">
        <f>SUM(V13:V$210)/SUM(G13:G$210)</f>
        <v>0.94333333333333336</v>
      </c>
      <c r="Y13" s="102">
        <f t="shared" si="1"/>
        <v>1.5393085655314758</v>
      </c>
    </row>
    <row r="14" spans="1:25" s="25" customFormat="1" ht="15.95" customHeight="1" x14ac:dyDescent="0.25">
      <c r="A14" s="181"/>
      <c r="B14" s="99">
        <v>43649</v>
      </c>
      <c r="C14" s="100" t="s">
        <v>23</v>
      </c>
      <c r="D14" s="101">
        <f>SUM(I14:I$210)/SUM(G14:G$210)</f>
        <v>0.55778894472361806</v>
      </c>
      <c r="E14" s="100">
        <v>1</v>
      </c>
      <c r="F14" s="100">
        <v>3</v>
      </c>
      <c r="G14" s="100">
        <v>3</v>
      </c>
      <c r="H14" s="27">
        <v>3</v>
      </c>
      <c r="I14" s="27">
        <v>3</v>
      </c>
      <c r="J14" s="100">
        <f t="shared" si="2"/>
        <v>0</v>
      </c>
      <c r="K14" s="100">
        <v>2</v>
      </c>
      <c r="L14" s="100">
        <v>0</v>
      </c>
      <c r="M14" s="100">
        <v>1</v>
      </c>
      <c r="N14" s="100">
        <v>4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8</v>
      </c>
      <c r="W14" s="101">
        <f>SUM(I14:I$210,O14:O$210,S14:S$210)/SUM(F14:F$210)</f>
        <v>0.59409020217729391</v>
      </c>
      <c r="X14" s="101">
        <f>SUM(V14:V$210)/SUM(G14:G$210)</f>
        <v>0.93634840871021774</v>
      </c>
      <c r="Y14" s="102">
        <f t="shared" si="1"/>
        <v>1.5304386108875117</v>
      </c>
    </row>
    <row r="15" spans="1:25" s="25" customFormat="1" ht="15.95" customHeight="1" x14ac:dyDescent="0.25">
      <c r="A15" s="181"/>
      <c r="B15" s="99">
        <v>43649</v>
      </c>
      <c r="C15" s="100" t="s">
        <v>23</v>
      </c>
      <c r="D15" s="101">
        <f>SUM(I15:I$210)/SUM(G15:G$210)</f>
        <v>0.55555555555555558</v>
      </c>
      <c r="E15" s="100">
        <v>1</v>
      </c>
      <c r="F15" s="100">
        <v>3</v>
      </c>
      <c r="G15" s="100">
        <v>3</v>
      </c>
      <c r="H15" s="27">
        <v>1</v>
      </c>
      <c r="I15" s="27">
        <v>1</v>
      </c>
      <c r="J15" s="100">
        <f t="shared" si="2"/>
        <v>1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1</v>
      </c>
      <c r="V15" s="100">
        <v>1</v>
      </c>
      <c r="W15" s="101">
        <f>SUM(I15:I$210,O15:O$210,S15:S$210)/SUM(F15:F$210)</f>
        <v>0.59218749999999998</v>
      </c>
      <c r="X15" s="101">
        <f>SUM(V15:V$210)/SUM(G15:G$210)</f>
        <v>0.92760942760942766</v>
      </c>
      <c r="Y15" s="102">
        <f t="shared" si="1"/>
        <v>1.5197969276094276</v>
      </c>
    </row>
    <row r="16" spans="1:25" s="25" customFormat="1" ht="15.95" customHeight="1" x14ac:dyDescent="0.25">
      <c r="A16" s="181"/>
      <c r="B16" s="99">
        <v>43642</v>
      </c>
      <c r="C16" s="100" t="s">
        <v>108</v>
      </c>
      <c r="D16" s="101">
        <f>SUM(I16:I$210)/SUM(G16:G$210)</f>
        <v>0.55668358714043997</v>
      </c>
      <c r="E16" s="100">
        <v>1</v>
      </c>
      <c r="F16" s="100">
        <v>3</v>
      </c>
      <c r="G16" s="100">
        <v>2</v>
      </c>
      <c r="H16" s="27">
        <v>1</v>
      </c>
      <c r="I16" s="27">
        <v>1</v>
      </c>
      <c r="J16" s="100">
        <f t="shared" si="2"/>
        <v>1</v>
      </c>
      <c r="K16" s="100">
        <v>0</v>
      </c>
      <c r="L16" s="100">
        <v>0</v>
      </c>
      <c r="M16" s="100">
        <v>0</v>
      </c>
      <c r="N16" s="100">
        <v>1</v>
      </c>
      <c r="O16" s="100">
        <v>0</v>
      </c>
      <c r="P16" s="100">
        <v>0</v>
      </c>
      <c r="Q16" s="100">
        <v>1</v>
      </c>
      <c r="R16" s="100">
        <v>0</v>
      </c>
      <c r="S16" s="100">
        <v>0</v>
      </c>
      <c r="T16" s="100">
        <v>0</v>
      </c>
      <c r="U16" s="100">
        <v>0</v>
      </c>
      <c r="V16" s="100">
        <v>1</v>
      </c>
      <c r="W16" s="101">
        <f>SUM(I16:I$210,O16:O$210,S16:S$210)/SUM(F16:F$210)</f>
        <v>0.59340659340659341</v>
      </c>
      <c r="X16" s="101">
        <f>SUM(V16:V$210)/SUM(G16:G$210)</f>
        <v>0.93062605752961081</v>
      </c>
      <c r="Y16" s="102">
        <f t="shared" si="1"/>
        <v>1.5240326509362041</v>
      </c>
    </row>
    <row r="17" spans="1:25" s="25" customFormat="1" ht="15.95" customHeight="1" x14ac:dyDescent="0.25">
      <c r="A17" s="181"/>
      <c r="B17" s="99">
        <v>43642</v>
      </c>
      <c r="C17" s="100" t="s">
        <v>108</v>
      </c>
      <c r="D17" s="101">
        <f>SUM(I17:I$210)/SUM(G17:G$210)</f>
        <v>0.55687606112054333</v>
      </c>
      <c r="E17" s="100">
        <v>1</v>
      </c>
      <c r="F17" s="100">
        <v>3</v>
      </c>
      <c r="G17" s="100">
        <v>3</v>
      </c>
      <c r="H17" s="27">
        <v>1</v>
      </c>
      <c r="I17" s="27">
        <v>1</v>
      </c>
      <c r="J17" s="100">
        <f t="shared" si="2"/>
        <v>1</v>
      </c>
      <c r="K17" s="100">
        <v>0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2</v>
      </c>
      <c r="V17" s="100">
        <v>1</v>
      </c>
      <c r="W17" s="101">
        <f>SUM(I17:I$210,O17:O$210,S17:S$210)/SUM(F17:F$210)</f>
        <v>0.59463722397476337</v>
      </c>
      <c r="X17" s="101">
        <f>SUM(V17:V$210)/SUM(G17:G$210)</f>
        <v>0.93208828522920206</v>
      </c>
      <c r="Y17" s="102">
        <f t="shared" si="1"/>
        <v>1.5267255092039655</v>
      </c>
    </row>
    <row r="18" spans="1:25" s="25" customFormat="1" ht="15.95" customHeight="1" x14ac:dyDescent="0.25">
      <c r="A18" s="181"/>
      <c r="B18" s="99">
        <v>43635</v>
      </c>
      <c r="C18" s="100" t="s">
        <v>109</v>
      </c>
      <c r="D18" s="101">
        <f>SUM(I18:I$210)/SUM(G18:G$210)</f>
        <v>0.55802047781569963</v>
      </c>
      <c r="E18" s="100">
        <v>1</v>
      </c>
      <c r="F18" s="100">
        <v>3</v>
      </c>
      <c r="G18" s="100">
        <v>2</v>
      </c>
      <c r="H18" s="27">
        <v>3</v>
      </c>
      <c r="I18" s="27">
        <v>2</v>
      </c>
      <c r="J18" s="100">
        <f t="shared" si="2"/>
        <v>0</v>
      </c>
      <c r="K18" s="100">
        <v>2</v>
      </c>
      <c r="L18" s="100">
        <v>0</v>
      </c>
      <c r="M18" s="100">
        <v>0</v>
      </c>
      <c r="N18" s="100">
        <v>1</v>
      </c>
      <c r="O18" s="100">
        <v>1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1">
        <f>SUM(I18:I$210,O18:O$210,S18:S$210)/SUM(F18:F$210)</f>
        <v>0.59587955625990496</v>
      </c>
      <c r="X18" s="101">
        <f>SUM(V18:V$210)/SUM(G18:G$210)</f>
        <v>0.93515358361774747</v>
      </c>
      <c r="Y18" s="102">
        <f t="shared" si="1"/>
        <v>1.5310331398776524</v>
      </c>
    </row>
    <row r="19" spans="1:25" s="25" customFormat="1" ht="15.95" customHeight="1" x14ac:dyDescent="0.25">
      <c r="A19" s="181"/>
      <c r="B19" s="99">
        <v>43635</v>
      </c>
      <c r="C19" s="100" t="s">
        <v>109</v>
      </c>
      <c r="D19" s="101">
        <f>SUM(I19:I$210)/SUM(G19:G$210)</f>
        <v>0.55650684931506844</v>
      </c>
      <c r="E19" s="100">
        <v>1</v>
      </c>
      <c r="F19" s="100">
        <v>3</v>
      </c>
      <c r="G19" s="100">
        <v>3</v>
      </c>
      <c r="H19" s="27">
        <v>1</v>
      </c>
      <c r="I19" s="27">
        <v>3</v>
      </c>
      <c r="J19" s="100">
        <f t="shared" si="2"/>
        <v>2</v>
      </c>
      <c r="K19" s="100">
        <v>0</v>
      </c>
      <c r="L19" s="100">
        <v>0</v>
      </c>
      <c r="M19" s="100">
        <v>1</v>
      </c>
      <c r="N19" s="100">
        <v>4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6</v>
      </c>
      <c r="W19" s="101">
        <f>SUM(I19:I$210,O19:O$210,S19:S$210)/SUM(F19:F$210)</f>
        <v>0.5939490445859873</v>
      </c>
      <c r="X19" s="101">
        <f>SUM(V19:V$210)/SUM(G19:G$210)</f>
        <v>0.93150684931506844</v>
      </c>
      <c r="Y19" s="102">
        <f t="shared" si="1"/>
        <v>1.5254558939010558</v>
      </c>
    </row>
    <row r="20" spans="1:25" s="25" customFormat="1" ht="15.95" customHeight="1" x14ac:dyDescent="0.25">
      <c r="A20" s="181"/>
      <c r="B20" s="99">
        <v>43628</v>
      </c>
      <c r="C20" s="100" t="s">
        <v>110</v>
      </c>
      <c r="D20" s="101">
        <f>SUM(I20:I$210)/SUM(G20:G$210)</f>
        <v>0.55421686746987953</v>
      </c>
      <c r="E20" s="100">
        <v>1</v>
      </c>
      <c r="F20" s="100">
        <v>3</v>
      </c>
      <c r="G20" s="100">
        <v>3</v>
      </c>
      <c r="H20" s="27">
        <v>1</v>
      </c>
      <c r="I20" s="27">
        <v>2</v>
      </c>
      <c r="J20" s="100">
        <f t="shared" si="2"/>
        <v>1</v>
      </c>
      <c r="K20" s="100">
        <v>1</v>
      </c>
      <c r="L20" s="100">
        <v>0</v>
      </c>
      <c r="M20" s="100">
        <v>0</v>
      </c>
      <c r="N20" s="100">
        <v>1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3</v>
      </c>
      <c r="W20" s="101">
        <f>SUM(I20:I$210,O20:O$210,S20:S$210)/SUM(F20:F$210)</f>
        <v>0.59199999999999997</v>
      </c>
      <c r="X20" s="101">
        <f>SUM(V20:V$210)/SUM(G20:G$210)</f>
        <v>0.9259896729776248</v>
      </c>
      <c r="Y20" s="102">
        <f t="shared" si="1"/>
        <v>1.5179896729776248</v>
      </c>
    </row>
    <row r="21" spans="1:25" s="25" customFormat="1" ht="15.95" customHeight="1" x14ac:dyDescent="0.25">
      <c r="A21" s="181"/>
      <c r="B21" s="99">
        <v>43628</v>
      </c>
      <c r="C21" s="100" t="s">
        <v>110</v>
      </c>
      <c r="D21" s="101">
        <f>SUM(I21:I$210)/SUM(G21:G$210)</f>
        <v>0.55363321799307963</v>
      </c>
      <c r="E21" s="100">
        <v>1</v>
      </c>
      <c r="F21" s="100">
        <v>3</v>
      </c>
      <c r="G21" s="100">
        <v>2</v>
      </c>
      <c r="H21" s="27">
        <v>2</v>
      </c>
      <c r="I21" s="27">
        <v>2</v>
      </c>
      <c r="J21" s="100">
        <f t="shared" si="2"/>
        <v>1</v>
      </c>
      <c r="K21" s="100">
        <v>1</v>
      </c>
      <c r="L21" s="100">
        <v>0</v>
      </c>
      <c r="M21" s="100">
        <v>0</v>
      </c>
      <c r="N21" s="100">
        <v>2</v>
      </c>
      <c r="O21" s="100">
        <v>0</v>
      </c>
      <c r="P21" s="100">
        <v>0</v>
      </c>
      <c r="Q21" s="100">
        <v>1</v>
      </c>
      <c r="R21" s="100">
        <v>0</v>
      </c>
      <c r="S21" s="100">
        <v>0</v>
      </c>
      <c r="T21" s="100">
        <v>0</v>
      </c>
      <c r="U21" s="100">
        <v>0</v>
      </c>
      <c r="V21" s="100">
        <v>3</v>
      </c>
      <c r="W21" s="101">
        <f>SUM(I21:I$210,O21:O$210,S21:S$210)/SUM(F21:F$210)</f>
        <v>0.59163987138263663</v>
      </c>
      <c r="X21" s="101">
        <f>SUM(V21:V$210)/SUM(G21:G$210)</f>
        <v>0.9256055363321799</v>
      </c>
      <c r="Y21" s="102">
        <f t="shared" si="1"/>
        <v>1.5172454077148165</v>
      </c>
    </row>
    <row r="22" spans="1:25" s="25" customFormat="1" ht="15.95" customHeight="1" x14ac:dyDescent="0.25">
      <c r="A22" s="181"/>
      <c r="B22" s="99">
        <v>43614</v>
      </c>
      <c r="C22" s="100" t="s">
        <v>58</v>
      </c>
      <c r="D22" s="101">
        <f>SUM(I22:I$210)/SUM(G22:G$210)</f>
        <v>0.55208333333333337</v>
      </c>
      <c r="E22" s="100">
        <v>1</v>
      </c>
      <c r="F22" s="100">
        <v>3</v>
      </c>
      <c r="G22" s="100">
        <v>2</v>
      </c>
      <c r="H22" s="27">
        <v>1</v>
      </c>
      <c r="I22" s="100">
        <v>0</v>
      </c>
      <c r="J22" s="100">
        <f t="shared" si="2"/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1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1</v>
      </c>
      <c r="V22" s="100">
        <v>0</v>
      </c>
      <c r="W22" s="101">
        <f>SUM(I22:I$210,O22:O$210,S22:S$210)/SUM(F22:F$210)</f>
        <v>0.59127625201938616</v>
      </c>
      <c r="X22" s="101">
        <f>SUM(V22:V$210)/SUM(G22:G$210)</f>
        <v>0.92361111111111116</v>
      </c>
      <c r="Y22" s="102">
        <f t="shared" si="1"/>
        <v>1.5148873631304973</v>
      </c>
    </row>
    <row r="23" spans="1:25" s="25" customFormat="1" ht="15.95" customHeight="1" x14ac:dyDescent="0.25">
      <c r="A23" s="181"/>
      <c r="B23" s="99">
        <v>43614</v>
      </c>
      <c r="C23" s="100" t="s">
        <v>58</v>
      </c>
      <c r="D23" s="101">
        <f>SUM(I23:I$210)/SUM(G23:G$210)</f>
        <v>0.55400696864111498</v>
      </c>
      <c r="E23" s="100">
        <v>1</v>
      </c>
      <c r="F23" s="100">
        <v>3</v>
      </c>
      <c r="G23" s="100">
        <v>3</v>
      </c>
      <c r="H23" s="27">
        <v>1</v>
      </c>
      <c r="I23" s="100">
        <v>3</v>
      </c>
      <c r="J23" s="100">
        <f t="shared" si="2"/>
        <v>3</v>
      </c>
      <c r="K23" s="100">
        <v>0</v>
      </c>
      <c r="L23" s="100">
        <v>0</v>
      </c>
      <c r="M23" s="100">
        <v>0</v>
      </c>
      <c r="N23" s="100">
        <v>1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3</v>
      </c>
      <c r="W23" s="101">
        <f>SUM(I23:I$210,O23:O$210,S23:S$210)/SUM(F23:F$210)</f>
        <v>0.59253246753246758</v>
      </c>
      <c r="X23" s="101">
        <f>SUM(V23:V$210)/SUM(G23:G$210)</f>
        <v>0.92682926829268297</v>
      </c>
      <c r="Y23" s="102">
        <f t="shared" si="1"/>
        <v>1.5193617358251506</v>
      </c>
    </row>
    <row r="24" spans="1:25" s="25" customFormat="1" ht="15.95" customHeight="1" x14ac:dyDescent="0.25">
      <c r="A24" s="181"/>
      <c r="B24" s="99">
        <v>43607</v>
      </c>
      <c r="C24" s="100" t="s">
        <v>53</v>
      </c>
      <c r="D24" s="101">
        <f>SUM(I24:I$210)/SUM(G24:G$210)</f>
        <v>0.55166374781085814</v>
      </c>
      <c r="E24" s="100">
        <v>1</v>
      </c>
      <c r="F24" s="100">
        <v>3</v>
      </c>
      <c r="G24" s="100">
        <v>3</v>
      </c>
      <c r="H24" s="27">
        <v>1</v>
      </c>
      <c r="I24" s="100">
        <v>2</v>
      </c>
      <c r="J24" s="100">
        <f t="shared" si="2"/>
        <v>0</v>
      </c>
      <c r="K24" s="100">
        <v>1</v>
      </c>
      <c r="L24" s="100">
        <v>0</v>
      </c>
      <c r="M24" s="100">
        <v>1</v>
      </c>
      <c r="N24" s="100">
        <v>1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6</v>
      </c>
      <c r="W24" s="101">
        <f>SUM(I24:I$210,O24:O$210,S24:S$210)/SUM(F24:F$210)</f>
        <v>0.5905383360522023</v>
      </c>
      <c r="X24" s="101">
        <f>SUM(V24:V$210)/SUM(G24:G$210)</f>
        <v>0.9264448336252189</v>
      </c>
      <c r="Y24" s="102">
        <f t="shared" si="1"/>
        <v>1.5169831696774212</v>
      </c>
    </row>
    <row r="25" spans="1:25" s="25" customFormat="1" ht="15.95" customHeight="1" x14ac:dyDescent="0.25">
      <c r="A25" s="181"/>
      <c r="B25" s="99">
        <v>43607</v>
      </c>
      <c r="C25" s="100" t="s">
        <v>53</v>
      </c>
      <c r="D25" s="101">
        <f>SUM(I25:I$210)/SUM(G25:G$210)</f>
        <v>0.551056338028169</v>
      </c>
      <c r="E25" s="100">
        <v>1</v>
      </c>
      <c r="F25" s="100">
        <v>3</v>
      </c>
      <c r="G25" s="100">
        <v>3</v>
      </c>
      <c r="H25" s="27">
        <v>1</v>
      </c>
      <c r="I25" s="100">
        <v>2</v>
      </c>
      <c r="J25" s="100">
        <f t="shared" si="2"/>
        <v>1</v>
      </c>
      <c r="K25" s="100">
        <v>0</v>
      </c>
      <c r="L25" s="100">
        <v>0</v>
      </c>
      <c r="M25" s="100">
        <v>1</v>
      </c>
      <c r="N25" s="100">
        <v>1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5</v>
      </c>
      <c r="W25" s="101">
        <f>SUM(I25:I$210,O25:O$210,S25:S$210)/SUM(F25:F$210)</f>
        <v>0.5901639344262295</v>
      </c>
      <c r="X25" s="101">
        <f>SUM(V25:V$210)/SUM(G25:G$210)</f>
        <v>0.92077464788732399</v>
      </c>
      <c r="Y25" s="102">
        <f t="shared" si="1"/>
        <v>1.5109385823135535</v>
      </c>
    </row>
    <row r="26" spans="1:25" s="25" customFormat="1" ht="15.95" customHeight="1" x14ac:dyDescent="0.25">
      <c r="A26" s="181"/>
      <c r="B26" s="99">
        <v>43600</v>
      </c>
      <c r="C26" s="100" t="s">
        <v>23</v>
      </c>
      <c r="D26" s="101">
        <f>SUM(I26:I$210)/SUM(G26:G$210)</f>
        <v>0.55044247787610623</v>
      </c>
      <c r="E26" s="100">
        <v>1</v>
      </c>
      <c r="F26" s="100">
        <v>3</v>
      </c>
      <c r="G26" s="100">
        <v>2</v>
      </c>
      <c r="H26" s="27">
        <v>1</v>
      </c>
      <c r="I26" s="100">
        <v>1</v>
      </c>
      <c r="J26" s="100">
        <f t="shared" si="2"/>
        <v>1</v>
      </c>
      <c r="K26" s="100">
        <v>0</v>
      </c>
      <c r="L26" s="100">
        <v>0</v>
      </c>
      <c r="M26" s="100">
        <v>0</v>
      </c>
      <c r="N26" s="100">
        <v>0</v>
      </c>
      <c r="O26" s="100">
        <v>1</v>
      </c>
      <c r="P26" s="100">
        <v>0</v>
      </c>
      <c r="Q26" s="100">
        <v>0</v>
      </c>
      <c r="R26" s="100">
        <v>0</v>
      </c>
      <c r="S26" s="100">
        <v>0</v>
      </c>
      <c r="T26" s="100">
        <v>1</v>
      </c>
      <c r="U26" s="100">
        <v>0</v>
      </c>
      <c r="V26" s="100">
        <v>1</v>
      </c>
      <c r="W26" s="101">
        <f>SUM(I26:I$210,O26:O$210,S26:S$210)/SUM(F26:F$210)</f>
        <v>0.5897858319604613</v>
      </c>
      <c r="X26" s="101">
        <f>SUM(V26:V$210)/SUM(G26:G$210)</f>
        <v>0.91681415929203536</v>
      </c>
      <c r="Y26" s="102">
        <f t="shared" si="1"/>
        <v>1.5065999912524966</v>
      </c>
    </row>
    <row r="27" spans="1:25" s="25" customFormat="1" ht="15.95" customHeight="1" thickBot="1" x14ac:dyDescent="0.3">
      <c r="A27" s="182"/>
      <c r="B27" s="103">
        <v>43600</v>
      </c>
      <c r="C27" s="104" t="s">
        <v>23</v>
      </c>
      <c r="D27" s="105">
        <f>SUM(I27:I$210)/SUM(G27:G$210)</f>
        <v>0.55062166962699821</v>
      </c>
      <c r="E27" s="104">
        <v>1</v>
      </c>
      <c r="F27" s="104">
        <v>3</v>
      </c>
      <c r="G27" s="104">
        <v>2</v>
      </c>
      <c r="H27" s="28">
        <v>1</v>
      </c>
      <c r="I27" s="104">
        <v>1</v>
      </c>
      <c r="J27" s="104">
        <f t="shared" si="2"/>
        <v>1</v>
      </c>
      <c r="K27" s="104">
        <v>0</v>
      </c>
      <c r="L27" s="104">
        <v>0</v>
      </c>
      <c r="M27" s="104">
        <v>0</v>
      </c>
      <c r="N27" s="104">
        <v>2</v>
      </c>
      <c r="O27" s="104">
        <v>1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1</v>
      </c>
      <c r="W27" s="105">
        <f>SUM(I27:I$210,O27:O$210,S27:S$210)/SUM(F27:F$210)</f>
        <v>0.58940397350993379</v>
      </c>
      <c r="X27" s="105">
        <f>SUM(V27:V$210)/SUM(G27:G$210)</f>
        <v>0.91829484902309055</v>
      </c>
      <c r="Y27" s="106">
        <f t="shared" si="1"/>
        <v>1.5076988225330243</v>
      </c>
    </row>
    <row r="28" spans="1:25" ht="15.95" customHeight="1" x14ac:dyDescent="0.25">
      <c r="A28" s="186" t="s">
        <v>26</v>
      </c>
      <c r="B28" s="91">
        <v>43362</v>
      </c>
      <c r="C28" s="92" t="s">
        <v>23</v>
      </c>
      <c r="D28" s="93">
        <f>SUM(I28:I$210)/SUM(G28:G$210)</f>
        <v>0.55080213903743314</v>
      </c>
      <c r="E28" s="92">
        <v>1</v>
      </c>
      <c r="F28" s="92">
        <v>5</v>
      </c>
      <c r="G28" s="92">
        <v>5</v>
      </c>
      <c r="H28" s="130">
        <v>2</v>
      </c>
      <c r="I28" s="92">
        <v>2</v>
      </c>
      <c r="J28" s="92">
        <f t="shared" si="2"/>
        <v>2</v>
      </c>
      <c r="K28" s="92">
        <v>0</v>
      </c>
      <c r="L28" s="92">
        <v>0</v>
      </c>
      <c r="M28" s="92">
        <v>0</v>
      </c>
      <c r="N28" s="92">
        <v>1</v>
      </c>
      <c r="O28" s="92">
        <v>0</v>
      </c>
      <c r="P28" s="92">
        <v>0</v>
      </c>
      <c r="Q28" s="92">
        <v>0</v>
      </c>
      <c r="R28" s="92">
        <v>0</v>
      </c>
      <c r="S28" s="92">
        <v>1</v>
      </c>
      <c r="T28" s="92">
        <v>0</v>
      </c>
      <c r="U28" s="92">
        <v>1</v>
      </c>
      <c r="V28" s="92">
        <v>2</v>
      </c>
      <c r="W28" s="93">
        <f>SUM(I28:I$210,O28:O$210,S28:S$210)/SUM(F28:F$210)</f>
        <v>0.589018302828619</v>
      </c>
      <c r="X28" s="93">
        <f>SUM(V28:V$210)/SUM(G28:G$210)</f>
        <v>0.9197860962566845</v>
      </c>
      <c r="Y28" s="94">
        <f t="shared" ref="Y28:Y33" si="3">SUM(X28+W28)</f>
        <v>1.5088043990853035</v>
      </c>
    </row>
    <row r="29" spans="1:25" ht="15.95" customHeight="1" x14ac:dyDescent="0.25">
      <c r="A29" s="179"/>
      <c r="B29" s="14">
        <v>43362</v>
      </c>
      <c r="C29" s="15" t="s">
        <v>23</v>
      </c>
      <c r="D29" s="45">
        <f>SUM(I29:I$210)/SUM(G29:G$210)</f>
        <v>0.55215827338129497</v>
      </c>
      <c r="E29" s="15">
        <v>1</v>
      </c>
      <c r="F29" s="15">
        <v>4</v>
      </c>
      <c r="G29" s="15">
        <v>2</v>
      </c>
      <c r="H29" s="27">
        <v>1</v>
      </c>
      <c r="I29" s="15">
        <v>0</v>
      </c>
      <c r="J29" s="15">
        <f t="shared" si="2"/>
        <v>0</v>
      </c>
      <c r="K29" s="15">
        <v>0</v>
      </c>
      <c r="L29" s="15">
        <v>0</v>
      </c>
      <c r="M29" s="15">
        <v>0</v>
      </c>
      <c r="N29" s="15">
        <v>1</v>
      </c>
      <c r="O29" s="15">
        <v>1</v>
      </c>
      <c r="P29" s="15">
        <v>0</v>
      </c>
      <c r="Q29" s="15">
        <v>1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45">
        <f>SUM(I29:I$210,O29:O$210,S29:S$210)/SUM(F29:F$210)</f>
        <v>0.58892617449664431</v>
      </c>
      <c r="X29" s="45">
        <f>SUM(V29:V$210)/SUM(G29:G$210)</f>
        <v>0.92446043165467628</v>
      </c>
      <c r="Y29" s="46">
        <f t="shared" si="3"/>
        <v>1.5133866061513206</v>
      </c>
    </row>
    <row r="30" spans="1:25" ht="15.95" customHeight="1" x14ac:dyDescent="0.25">
      <c r="A30" s="179"/>
      <c r="B30" s="14">
        <v>43355</v>
      </c>
      <c r="C30" s="15" t="s">
        <v>23</v>
      </c>
      <c r="D30" s="45">
        <f>SUM(I30:I$210)/SUM(G30:G$210)</f>
        <v>0.55415162454873645</v>
      </c>
      <c r="E30" s="15">
        <v>1</v>
      </c>
      <c r="F30" s="15">
        <v>4</v>
      </c>
      <c r="G30" s="15">
        <v>4</v>
      </c>
      <c r="H30" s="27">
        <v>3</v>
      </c>
      <c r="I30" s="15">
        <v>3</v>
      </c>
      <c r="J30" s="15">
        <f t="shared" si="2"/>
        <v>2</v>
      </c>
      <c r="K30" s="15">
        <v>1</v>
      </c>
      <c r="L30" s="15">
        <v>0</v>
      </c>
      <c r="M30" s="15">
        <v>0</v>
      </c>
      <c r="N30" s="15">
        <v>3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4</v>
      </c>
      <c r="W30" s="45">
        <f>SUM(I30:I$210,O30:O$210,S30:S$210)/SUM(F30:F$210)</f>
        <v>0.59121621621621623</v>
      </c>
      <c r="X30" s="45">
        <f>SUM(V30:V$210)/SUM(G30:G$210)</f>
        <v>0.92779783393501802</v>
      </c>
      <c r="Y30" s="46">
        <f t="shared" si="3"/>
        <v>1.5190140501512341</v>
      </c>
    </row>
    <row r="31" spans="1:25" ht="15.95" customHeight="1" x14ac:dyDescent="0.25">
      <c r="A31" s="179"/>
      <c r="B31" s="14">
        <v>43355</v>
      </c>
      <c r="C31" s="15" t="s">
        <v>23</v>
      </c>
      <c r="D31" s="45">
        <f>SUM(I31:I$210)/SUM(G31:G$210)</f>
        <v>0.55272727272727273</v>
      </c>
      <c r="E31" s="15">
        <v>1</v>
      </c>
      <c r="F31" s="15">
        <v>4</v>
      </c>
      <c r="G31" s="15">
        <v>4</v>
      </c>
      <c r="H31" s="27">
        <v>2</v>
      </c>
      <c r="I31" s="15">
        <v>1</v>
      </c>
      <c r="J31" s="15">
        <f t="shared" si="2"/>
        <v>1</v>
      </c>
      <c r="K31" s="15">
        <v>0</v>
      </c>
      <c r="L31" s="15">
        <v>0</v>
      </c>
      <c r="M31" s="15">
        <v>0</v>
      </c>
      <c r="N31" s="15">
        <v>1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1</v>
      </c>
      <c r="V31" s="15">
        <v>1</v>
      </c>
      <c r="W31" s="45">
        <f>SUM(I31:I$210,O31:O$210,S31:S$210)/SUM(F31:F$210)</f>
        <v>0.58843537414965985</v>
      </c>
      <c r="X31" s="45">
        <f>SUM(V31:V$210)/SUM(G31:G$210)</f>
        <v>0.92727272727272725</v>
      </c>
      <c r="Y31" s="46">
        <f t="shared" si="3"/>
        <v>1.515708101422387</v>
      </c>
    </row>
    <row r="32" spans="1:25" ht="15.95" customHeight="1" x14ac:dyDescent="0.25">
      <c r="A32" s="179"/>
      <c r="B32" s="14">
        <v>43348</v>
      </c>
      <c r="C32" s="15" t="s">
        <v>24</v>
      </c>
      <c r="D32" s="45">
        <f>SUM(I32:I$210)/SUM(G32:G$210)</f>
        <v>0.55494505494505497</v>
      </c>
      <c r="E32" s="15">
        <v>1</v>
      </c>
      <c r="F32" s="15">
        <v>3</v>
      </c>
      <c r="G32" s="15">
        <v>3</v>
      </c>
      <c r="H32" s="27">
        <v>1</v>
      </c>
      <c r="I32" s="15">
        <v>1</v>
      </c>
      <c r="J32" s="15">
        <f t="shared" si="2"/>
        <v>0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2</v>
      </c>
      <c r="W32" s="45">
        <f>SUM(I32:I$210,O32:O$210,S32:S$210)/SUM(F32:F$210)</f>
        <v>0.58904109589041098</v>
      </c>
      <c r="X32" s="45">
        <f>SUM(V32:V$210)/SUM(G32:G$210)</f>
        <v>0.93223443223443225</v>
      </c>
      <c r="Y32" s="46">
        <f t="shared" si="3"/>
        <v>1.5212755281248431</v>
      </c>
    </row>
    <row r="33" spans="1:25" ht="15.95" customHeight="1" x14ac:dyDescent="0.25">
      <c r="A33" s="179"/>
      <c r="B33" s="14">
        <v>43348</v>
      </c>
      <c r="C33" s="15" t="s">
        <v>24</v>
      </c>
      <c r="D33" s="45">
        <f>SUM(I33:I$210)/SUM(G33:G$210)</f>
        <v>0.55616942909760592</v>
      </c>
      <c r="E33" s="15">
        <v>1</v>
      </c>
      <c r="F33" s="15">
        <v>3</v>
      </c>
      <c r="G33" s="15">
        <v>2</v>
      </c>
      <c r="H33" s="15">
        <v>0</v>
      </c>
      <c r="I33" s="15">
        <v>0</v>
      </c>
      <c r="J33" s="15">
        <f t="shared" si="2"/>
        <v>0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15">
        <v>0</v>
      </c>
      <c r="Q33" s="15">
        <v>1</v>
      </c>
      <c r="R33" s="15">
        <v>0</v>
      </c>
      <c r="S33" s="15">
        <v>0</v>
      </c>
      <c r="T33" s="15">
        <v>0</v>
      </c>
      <c r="U33" s="15">
        <v>1</v>
      </c>
      <c r="V33" s="15">
        <v>0</v>
      </c>
      <c r="W33" s="45">
        <f>SUM(I33:I$210,O33:O$210,S33:S$210)/SUM(F33:F$210)</f>
        <v>0.59036144578313254</v>
      </c>
      <c r="X33" s="45">
        <f>SUM(V33:V$210)/SUM(G33:G$210)</f>
        <v>0.93370165745856348</v>
      </c>
      <c r="Y33" s="46">
        <f t="shared" si="3"/>
        <v>1.524063103241696</v>
      </c>
    </row>
    <row r="34" spans="1:25" ht="15.95" customHeight="1" x14ac:dyDescent="0.25">
      <c r="A34" s="179"/>
      <c r="B34" s="14">
        <v>43341</v>
      </c>
      <c r="C34" s="15" t="s">
        <v>24</v>
      </c>
      <c r="D34" s="45">
        <f>SUM(I34:I$210)/SUM(G34:G$210)</f>
        <v>0.55822550831792972</v>
      </c>
      <c r="E34" s="15">
        <v>1</v>
      </c>
      <c r="F34" s="15">
        <v>3</v>
      </c>
      <c r="G34" s="15">
        <v>3</v>
      </c>
      <c r="H34" s="15">
        <v>0</v>
      </c>
      <c r="I34" s="15">
        <v>0</v>
      </c>
      <c r="J34" s="15">
        <f t="shared" si="2"/>
        <v>0</v>
      </c>
      <c r="K34" s="15">
        <v>0</v>
      </c>
      <c r="L34" s="15">
        <v>0</v>
      </c>
      <c r="M34" s="15">
        <v>0</v>
      </c>
      <c r="N34" s="15">
        <v>2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45">
        <f>SUM(I34:I$210,O34:O$210,S34:S$210)/SUM(F34:F$210)</f>
        <v>0.59342560553633217</v>
      </c>
      <c r="X34" s="45">
        <f>SUM(V34:V$210)/SUM(G34:G$210)</f>
        <v>0.93715341959334564</v>
      </c>
      <c r="Y34" s="46">
        <f t="shared" ref="Y34:Y97" si="4">SUM(X34+W34)</f>
        <v>1.5305790251296778</v>
      </c>
    </row>
    <row r="35" spans="1:25" ht="15.95" customHeight="1" x14ac:dyDescent="0.25">
      <c r="A35" s="179"/>
      <c r="B35" s="14">
        <v>43334</v>
      </c>
      <c r="C35" s="15" t="s">
        <v>24</v>
      </c>
      <c r="D35" s="45">
        <f>SUM(I35:I$210)/SUM(G35:G$210)</f>
        <v>0.56133828996282531</v>
      </c>
      <c r="E35" s="15">
        <v>1</v>
      </c>
      <c r="F35" s="15">
        <v>3</v>
      </c>
      <c r="G35" s="15">
        <v>3</v>
      </c>
      <c r="H35" s="15">
        <v>1</v>
      </c>
      <c r="I35" s="15">
        <v>2</v>
      </c>
      <c r="J35" s="15">
        <f t="shared" si="2"/>
        <v>2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1</v>
      </c>
      <c r="V35" s="15">
        <v>2</v>
      </c>
      <c r="W35" s="45">
        <f>SUM(I35:I$210,O35:O$210,S35:S$210)/SUM(F35:F$210)</f>
        <v>0.59478260869565214</v>
      </c>
      <c r="X35" s="45">
        <f>SUM(V35:V$210)/SUM(G35:G$210)</f>
        <v>0.94237918215613381</v>
      </c>
      <c r="Y35" s="46">
        <f t="shared" si="4"/>
        <v>1.5371617908517861</v>
      </c>
    </row>
    <row r="36" spans="1:25" ht="15.95" customHeight="1" thickBot="1" x14ac:dyDescent="0.3">
      <c r="A36" s="187"/>
      <c r="B36" s="16">
        <v>43334</v>
      </c>
      <c r="C36" s="17" t="s">
        <v>24</v>
      </c>
      <c r="D36" s="47">
        <f>SUM(I36:I$210)/SUM(G36:G$210)</f>
        <v>0.56074766355140182</v>
      </c>
      <c r="E36" s="17">
        <v>1</v>
      </c>
      <c r="F36" s="17">
        <v>3</v>
      </c>
      <c r="G36" s="17">
        <v>3</v>
      </c>
      <c r="H36" s="17">
        <v>1</v>
      </c>
      <c r="I36" s="17">
        <v>1</v>
      </c>
      <c r="J36" s="17">
        <f t="shared" si="2"/>
        <v>0</v>
      </c>
      <c r="K36" s="17">
        <v>0</v>
      </c>
      <c r="L36" s="17">
        <v>1</v>
      </c>
      <c r="M36" s="17">
        <v>0</v>
      </c>
      <c r="N36" s="17">
        <v>2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3</v>
      </c>
      <c r="W36" s="47">
        <f>SUM(I36:I$210,O36:O$210,S36:S$210)/SUM(F36:F$210)</f>
        <v>0.59440559440559437</v>
      </c>
      <c r="X36" s="47">
        <f>SUM(V36:V$210)/SUM(G36:G$210)</f>
        <v>0.94392523364485981</v>
      </c>
      <c r="Y36" s="48">
        <f t="shared" si="4"/>
        <v>1.5383308280504542</v>
      </c>
    </row>
    <row r="37" spans="1:25" ht="15.95" customHeight="1" x14ac:dyDescent="0.25">
      <c r="A37" s="183" t="s">
        <v>27</v>
      </c>
      <c r="B37" s="9">
        <v>43320</v>
      </c>
      <c r="C37" s="10" t="s">
        <v>24</v>
      </c>
      <c r="D37" s="1">
        <f>SUM(I37:I$210)/SUM(G37:G$210)</f>
        <v>0.56203007518796988</v>
      </c>
      <c r="E37" s="10">
        <v>1</v>
      </c>
      <c r="F37" s="10">
        <v>4</v>
      </c>
      <c r="G37" s="10">
        <v>4</v>
      </c>
      <c r="H37" s="10">
        <v>2</v>
      </c>
      <c r="I37" s="10">
        <v>1</v>
      </c>
      <c r="J37" s="10">
        <f t="shared" si="2"/>
        <v>0</v>
      </c>
      <c r="K37" s="10">
        <v>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3</v>
      </c>
      <c r="V37" s="10">
        <v>2</v>
      </c>
      <c r="W37" s="1">
        <f>SUM(I37:I$210,O37:O$210,S37:S$210)/SUM(F37:F$210)</f>
        <v>0.59578207381370829</v>
      </c>
      <c r="X37" s="1">
        <f>SUM(V37:V$210)/SUM(G37:G$210)</f>
        <v>0.94360902255639101</v>
      </c>
      <c r="Y37" s="2">
        <f t="shared" si="4"/>
        <v>1.5393910963700992</v>
      </c>
    </row>
    <row r="38" spans="1:25" ht="15.95" customHeight="1" x14ac:dyDescent="0.25">
      <c r="A38" s="184"/>
      <c r="B38" s="4">
        <v>43320</v>
      </c>
      <c r="C38" s="5" t="s">
        <v>24</v>
      </c>
      <c r="D38" s="39">
        <f>SUM(I38:I$210)/SUM(G38:G$210)</f>
        <v>0.56439393939393945</v>
      </c>
      <c r="E38" s="5">
        <v>1</v>
      </c>
      <c r="F38" s="5">
        <v>5</v>
      </c>
      <c r="G38" s="5">
        <v>5</v>
      </c>
      <c r="H38" s="5">
        <v>2</v>
      </c>
      <c r="I38" s="5">
        <v>3</v>
      </c>
      <c r="J38" s="5">
        <f t="shared" si="2"/>
        <v>3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3</v>
      </c>
      <c r="W38" s="39">
        <f>SUM(I38:I$210,O38:O$210,S38:S$210)/SUM(F38:F$210)</f>
        <v>0.59646017699115039</v>
      </c>
      <c r="X38" s="39">
        <f>SUM(V38:V$210)/SUM(G38:G$210)</f>
        <v>0.94696969696969702</v>
      </c>
      <c r="Y38" s="41">
        <f t="shared" si="4"/>
        <v>1.5434298739608474</v>
      </c>
    </row>
    <row r="39" spans="1:25" ht="15.95" customHeight="1" x14ac:dyDescent="0.25">
      <c r="A39" s="184"/>
      <c r="B39" s="4">
        <v>43306</v>
      </c>
      <c r="C39" s="5" t="s">
        <v>23</v>
      </c>
      <c r="D39" s="39">
        <f>SUM(I39:I$210)/SUM(G39:G$210)</f>
        <v>0.56405353728489482</v>
      </c>
      <c r="E39" s="5">
        <v>1</v>
      </c>
      <c r="F39" s="5">
        <v>3</v>
      </c>
      <c r="G39" s="5">
        <v>1</v>
      </c>
      <c r="H39" s="5">
        <v>0</v>
      </c>
      <c r="I39" s="5">
        <v>0</v>
      </c>
      <c r="J39" s="5">
        <f t="shared" si="2"/>
        <v>0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39">
        <f>SUM(I39:I$210,O39:O$210,S39:S$210)/SUM(F39:F$210)</f>
        <v>0.59642857142857142</v>
      </c>
      <c r="X39" s="39">
        <f>SUM(V39:V$210)/SUM(G39:G$210)</f>
        <v>0.9502868068833652</v>
      </c>
      <c r="Y39" s="41">
        <f t="shared" si="4"/>
        <v>1.5467153783119367</v>
      </c>
    </row>
    <row r="40" spans="1:25" ht="15.95" customHeight="1" x14ac:dyDescent="0.25">
      <c r="A40" s="184"/>
      <c r="B40" s="4">
        <v>43306</v>
      </c>
      <c r="C40" s="5" t="s">
        <v>23</v>
      </c>
      <c r="D40" s="39">
        <f>SUM(I40:I$210)/SUM(G40:G$210)</f>
        <v>0.56513409961685823</v>
      </c>
      <c r="E40" s="5">
        <v>1</v>
      </c>
      <c r="F40" s="5">
        <v>3</v>
      </c>
      <c r="G40" s="5">
        <v>3</v>
      </c>
      <c r="H40" s="27">
        <v>1</v>
      </c>
      <c r="I40" s="27">
        <v>2</v>
      </c>
      <c r="J40" s="100">
        <f t="shared" si="2"/>
        <v>1</v>
      </c>
      <c r="K40" s="5">
        <v>0</v>
      </c>
      <c r="L40" s="5">
        <v>0</v>
      </c>
      <c r="M40" s="5">
        <v>1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5</v>
      </c>
      <c r="W40" s="39">
        <f>SUM(I40:I$210,O40:O$210,S40:S$210)/SUM(F40:F$210)</f>
        <v>0.59605026929982041</v>
      </c>
      <c r="X40" s="39">
        <f>SUM(V40:V$210)/SUM(G40:G$210)</f>
        <v>0.95210727969348663</v>
      </c>
      <c r="Y40" s="41">
        <f t="shared" si="4"/>
        <v>1.548157548993307</v>
      </c>
    </row>
    <row r="41" spans="1:25" ht="15.95" customHeight="1" x14ac:dyDescent="0.25">
      <c r="A41" s="184"/>
      <c r="B41" s="4">
        <v>43299</v>
      </c>
      <c r="C41" s="5" t="s">
        <v>24</v>
      </c>
      <c r="D41" s="39">
        <f>SUM(I41:I$210)/SUM(G41:G$210)</f>
        <v>0.56454720616570331</v>
      </c>
      <c r="E41" s="5">
        <v>1</v>
      </c>
      <c r="F41" s="5">
        <v>6</v>
      </c>
      <c r="G41" s="5">
        <v>6</v>
      </c>
      <c r="H41" s="27">
        <v>2</v>
      </c>
      <c r="I41" s="27">
        <v>4</v>
      </c>
      <c r="J41" s="100">
        <f t="shared" si="2"/>
        <v>3</v>
      </c>
      <c r="K41" s="5">
        <v>1</v>
      </c>
      <c r="L41" s="5">
        <v>0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5</v>
      </c>
      <c r="W41" s="39">
        <f>SUM(I41:I$210,O41:O$210,S41:S$210)/SUM(F41:F$210)</f>
        <v>0.59566787003610111</v>
      </c>
      <c r="X41" s="39">
        <f>SUM(V41:V$210)/SUM(G41:G$210)</f>
        <v>0.94797687861271673</v>
      </c>
      <c r="Y41" s="41">
        <f t="shared" si="4"/>
        <v>1.5436447486488178</v>
      </c>
    </row>
    <row r="42" spans="1:25" ht="15.95" customHeight="1" x14ac:dyDescent="0.25">
      <c r="A42" s="184"/>
      <c r="B42" s="4">
        <v>43299</v>
      </c>
      <c r="C42" s="5" t="s">
        <v>24</v>
      </c>
      <c r="D42" s="39">
        <f>SUM(I42:I$210)/SUM(G42:G$210)</f>
        <v>0.56335282651072127</v>
      </c>
      <c r="E42" s="5">
        <v>1</v>
      </c>
      <c r="F42" s="5">
        <v>4</v>
      </c>
      <c r="G42" s="5">
        <v>4</v>
      </c>
      <c r="H42" s="27">
        <v>1</v>
      </c>
      <c r="I42" s="27">
        <v>1</v>
      </c>
      <c r="J42" s="100">
        <f t="shared" si="2"/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2</v>
      </c>
      <c r="W42" s="39">
        <f>SUM(I42:I$210,O42:O$210,S42:S$210)/SUM(F42:F$210)</f>
        <v>0.5948905109489051</v>
      </c>
      <c r="X42" s="39">
        <f>SUM(V42:V$210)/SUM(G42:G$210)</f>
        <v>0.949317738791423</v>
      </c>
      <c r="Y42" s="41">
        <f t="shared" si="4"/>
        <v>1.5442082497403282</v>
      </c>
    </row>
    <row r="43" spans="1:25" ht="15.95" customHeight="1" x14ac:dyDescent="0.25">
      <c r="A43" s="184"/>
      <c r="B43" s="4">
        <v>43292</v>
      </c>
      <c r="C43" s="5" t="s">
        <v>25</v>
      </c>
      <c r="D43" s="39">
        <f>SUM(I43:I$210)/SUM(G43:G$210)</f>
        <v>0.56581532416502944</v>
      </c>
      <c r="E43" s="5">
        <v>1</v>
      </c>
      <c r="F43" s="5">
        <v>4</v>
      </c>
      <c r="G43" s="5">
        <v>4</v>
      </c>
      <c r="H43" s="27">
        <v>2</v>
      </c>
      <c r="I43" s="27">
        <v>1</v>
      </c>
      <c r="J43" s="100">
        <f t="shared" si="2"/>
        <v>0</v>
      </c>
      <c r="K43" s="5">
        <v>1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0</v>
      </c>
      <c r="V43" s="5">
        <v>2</v>
      </c>
      <c r="W43" s="39">
        <f>SUM(I43:I$210,O43:O$210,S43:S$210)/SUM(F43:F$210)</f>
        <v>0.59742647058823528</v>
      </c>
      <c r="X43" s="39">
        <f>SUM(V43:V$210)/SUM(G43:G$210)</f>
        <v>0.95284872298624756</v>
      </c>
      <c r="Y43" s="41">
        <f t="shared" si="4"/>
        <v>1.5502751935744827</v>
      </c>
    </row>
    <row r="44" spans="1:25" ht="15.95" customHeight="1" x14ac:dyDescent="0.25">
      <c r="A44" s="184"/>
      <c r="B44" s="4">
        <v>43292</v>
      </c>
      <c r="C44" s="5" t="s">
        <v>25</v>
      </c>
      <c r="D44" s="39">
        <f>SUM(I44:I$210)/SUM(G44:G$210)</f>
        <v>0.56831683168316827</v>
      </c>
      <c r="E44" s="5">
        <v>1</v>
      </c>
      <c r="F44" s="5">
        <v>4</v>
      </c>
      <c r="G44" s="5">
        <v>3</v>
      </c>
      <c r="H44" s="27">
        <v>2</v>
      </c>
      <c r="I44" s="27">
        <v>2</v>
      </c>
      <c r="J44" s="100">
        <f t="shared" si="2"/>
        <v>2</v>
      </c>
      <c r="K44" s="5">
        <v>0</v>
      </c>
      <c r="L44" s="5">
        <v>0</v>
      </c>
      <c r="M44" s="5">
        <v>0</v>
      </c>
      <c r="N44" s="5">
        <v>2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0</v>
      </c>
      <c r="V44" s="5">
        <v>2</v>
      </c>
      <c r="W44" s="39">
        <f>SUM(I44:I$210,O44:O$210,S44:S$210)/SUM(F44:F$210)</f>
        <v>0.6</v>
      </c>
      <c r="X44" s="39">
        <f>SUM(V44:V$210)/SUM(G44:G$210)</f>
        <v>0.9564356435643564</v>
      </c>
      <c r="Y44" s="41">
        <f t="shared" si="4"/>
        <v>1.5564356435643565</v>
      </c>
    </row>
    <row r="45" spans="1:25" ht="15.95" customHeight="1" x14ac:dyDescent="0.25">
      <c r="A45" s="184"/>
      <c r="B45" s="4">
        <v>43285</v>
      </c>
      <c r="C45" s="5" t="s">
        <v>23</v>
      </c>
      <c r="D45" s="39">
        <f>SUM(I45:I$210)/SUM(G45:G$210)</f>
        <v>0.5677290836653387</v>
      </c>
      <c r="E45" s="5">
        <v>1</v>
      </c>
      <c r="F45" s="5">
        <v>4</v>
      </c>
      <c r="G45" s="5">
        <v>4</v>
      </c>
      <c r="H45" s="27">
        <v>1</v>
      </c>
      <c r="I45" s="27">
        <v>1</v>
      </c>
      <c r="J45" s="100">
        <f t="shared" si="2"/>
        <v>1</v>
      </c>
      <c r="K45" s="5">
        <v>0</v>
      </c>
      <c r="L45" s="5">
        <v>0</v>
      </c>
      <c r="M45" s="5">
        <v>0</v>
      </c>
      <c r="N45" s="5">
        <v>2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1</v>
      </c>
      <c r="V45" s="5">
        <v>1</v>
      </c>
      <c r="W45" s="39">
        <f>SUM(I45:I$210,O45:O$210,S45:S$210)/SUM(F45:F$210)</f>
        <v>0.60074626865671643</v>
      </c>
      <c r="X45" s="39">
        <f>SUM(V45:V$210)/SUM(G45:G$210)</f>
        <v>0.95816733067729087</v>
      </c>
      <c r="Y45" s="41">
        <f t="shared" si="4"/>
        <v>1.5589135993340073</v>
      </c>
    </row>
    <row r="46" spans="1:25" ht="15.95" customHeight="1" x14ac:dyDescent="0.25">
      <c r="A46" s="184"/>
      <c r="B46" s="4">
        <v>43285</v>
      </c>
      <c r="C46" s="5" t="s">
        <v>23</v>
      </c>
      <c r="D46" s="39">
        <f>SUM(I46:I$210)/SUM(G46:G$210)</f>
        <v>0.57028112449799195</v>
      </c>
      <c r="E46" s="5">
        <v>1</v>
      </c>
      <c r="F46" s="5">
        <v>4</v>
      </c>
      <c r="G46" s="5">
        <v>3</v>
      </c>
      <c r="H46" s="27">
        <v>3</v>
      </c>
      <c r="I46" s="27">
        <v>2</v>
      </c>
      <c r="J46" s="100">
        <f t="shared" si="2"/>
        <v>0</v>
      </c>
      <c r="K46" s="5">
        <v>1</v>
      </c>
      <c r="L46" s="5">
        <v>0</v>
      </c>
      <c r="M46" s="5">
        <v>1</v>
      </c>
      <c r="N46" s="5">
        <v>2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6</v>
      </c>
      <c r="W46" s="39">
        <f>SUM(I46:I$210,O46:O$210,S46:S$210)/SUM(F46:F$210)</f>
        <v>0.60338345864661658</v>
      </c>
      <c r="X46" s="39">
        <f>SUM(V46:V$210)/SUM(G46:G$210)</f>
        <v>0.96385542168674698</v>
      </c>
      <c r="Y46" s="41">
        <f t="shared" si="4"/>
        <v>1.5672388803333637</v>
      </c>
    </row>
    <row r="47" spans="1:25" ht="15.95" customHeight="1" x14ac:dyDescent="0.25">
      <c r="A47" s="184"/>
      <c r="B47" s="4">
        <v>43278</v>
      </c>
      <c r="C47" s="5" t="s">
        <v>24</v>
      </c>
      <c r="D47" s="39">
        <f>SUM(I47:I$210)/SUM(G47:G$210)</f>
        <v>0.5696969696969697</v>
      </c>
      <c r="E47" s="5">
        <v>1</v>
      </c>
      <c r="F47" s="5">
        <v>3</v>
      </c>
      <c r="G47" s="5">
        <v>3</v>
      </c>
      <c r="H47" s="27">
        <v>2</v>
      </c>
      <c r="I47" s="27">
        <v>2</v>
      </c>
      <c r="J47" s="100">
        <f t="shared" si="2"/>
        <v>1</v>
      </c>
      <c r="K47" s="5">
        <v>0</v>
      </c>
      <c r="L47" s="5">
        <v>0</v>
      </c>
      <c r="M47" s="5">
        <v>1</v>
      </c>
      <c r="N47" s="5">
        <v>3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5</v>
      </c>
      <c r="W47" s="39">
        <f>SUM(I47:I$210,O47:O$210,S47:S$210)/SUM(F47:F$210)</f>
        <v>0.60227272727272729</v>
      </c>
      <c r="X47" s="39">
        <f>SUM(V47:V$210)/SUM(G47:G$210)</f>
        <v>0.95757575757575752</v>
      </c>
      <c r="Y47" s="41">
        <f t="shared" si="4"/>
        <v>1.5598484848484848</v>
      </c>
    </row>
    <row r="48" spans="1:25" ht="15.95" customHeight="1" x14ac:dyDescent="0.25">
      <c r="A48" s="184"/>
      <c r="B48" s="4">
        <v>43278</v>
      </c>
      <c r="C48" s="5" t="s">
        <v>24</v>
      </c>
      <c r="D48" s="39">
        <f>SUM(I48:I$210)/SUM(G48:G$210)</f>
        <v>0.56910569105691056</v>
      </c>
      <c r="E48" s="5">
        <v>1</v>
      </c>
      <c r="F48" s="5">
        <v>4</v>
      </c>
      <c r="G48" s="5">
        <v>4</v>
      </c>
      <c r="H48" s="27">
        <v>1</v>
      </c>
      <c r="I48" s="27">
        <v>2</v>
      </c>
      <c r="J48" s="100">
        <f t="shared" si="2"/>
        <v>1</v>
      </c>
      <c r="K48" s="5">
        <v>1</v>
      </c>
      <c r="L48" s="5">
        <v>0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3</v>
      </c>
      <c r="W48" s="39">
        <f>SUM(I48:I$210,O48:O$210,S48:S$210)/SUM(F48:F$210)</f>
        <v>0.60190476190476194</v>
      </c>
      <c r="X48" s="39">
        <f>SUM(V48:V$210)/SUM(G48:G$210)</f>
        <v>0.9532520325203252</v>
      </c>
      <c r="Y48" s="41">
        <f t="shared" si="4"/>
        <v>1.5551567944250873</v>
      </c>
    </row>
    <row r="49" spans="1:25" ht="15.95" customHeight="1" x14ac:dyDescent="0.25">
      <c r="A49" s="184"/>
      <c r="B49" s="4">
        <v>43271</v>
      </c>
      <c r="C49" s="5" t="s">
        <v>25</v>
      </c>
      <c r="D49" s="39">
        <f>SUM(I49:I$210)/SUM(G49:G$210)</f>
        <v>0.56967213114754101</v>
      </c>
      <c r="E49" s="5">
        <v>1</v>
      </c>
      <c r="F49" s="5">
        <v>4</v>
      </c>
      <c r="G49" s="5">
        <v>3</v>
      </c>
      <c r="H49" s="27">
        <v>1</v>
      </c>
      <c r="I49" s="27">
        <v>2</v>
      </c>
      <c r="J49" s="100">
        <f t="shared" si="2"/>
        <v>1</v>
      </c>
      <c r="K49" s="5">
        <v>1</v>
      </c>
      <c r="L49" s="5">
        <v>0</v>
      </c>
      <c r="M49" s="5">
        <v>0</v>
      </c>
      <c r="N49" s="5">
        <v>2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3</v>
      </c>
      <c r="W49" s="39">
        <f>SUM(I49:I$210,O49:O$210,S49:S$210)/SUM(F49:F$210)</f>
        <v>0.60268714011516311</v>
      </c>
      <c r="X49" s="39">
        <f>SUM(V49:V$210)/SUM(G49:G$210)</f>
        <v>0.95491803278688525</v>
      </c>
      <c r="Y49" s="41">
        <f t="shared" si="4"/>
        <v>1.5576051729020484</v>
      </c>
    </row>
    <row r="50" spans="1:25" ht="15.95" customHeight="1" x14ac:dyDescent="0.25">
      <c r="A50" s="184"/>
      <c r="B50" s="4">
        <v>43271</v>
      </c>
      <c r="C50" s="5" t="s">
        <v>25</v>
      </c>
      <c r="D50" s="39">
        <f>SUM(I50:I$210)/SUM(G50:G$210)</f>
        <v>0.56907216494845358</v>
      </c>
      <c r="E50" s="5">
        <v>1</v>
      </c>
      <c r="F50" s="5">
        <v>4</v>
      </c>
      <c r="G50" s="5">
        <v>4</v>
      </c>
      <c r="H50" s="27">
        <v>1</v>
      </c>
      <c r="I50" s="27">
        <v>1</v>
      </c>
      <c r="J50" s="100">
        <f t="shared" si="2"/>
        <v>0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1</v>
      </c>
      <c r="T50" s="5">
        <v>0</v>
      </c>
      <c r="U50" s="5">
        <v>0</v>
      </c>
      <c r="V50" s="5">
        <v>2</v>
      </c>
      <c r="W50" s="39">
        <f>SUM(I50:I$210,O50:O$210,S50:S$210)/SUM(F50:F$210)</f>
        <v>0.60348162475822054</v>
      </c>
      <c r="X50" s="39">
        <f>SUM(V50:V$210)/SUM(G50:G$210)</f>
        <v>0.95463917525773201</v>
      </c>
      <c r="Y50" s="41">
        <f t="shared" si="4"/>
        <v>1.5581208000159525</v>
      </c>
    </row>
    <row r="51" spans="1:25" ht="15.95" customHeight="1" x14ac:dyDescent="0.25">
      <c r="A51" s="184"/>
      <c r="B51" s="4">
        <v>43257</v>
      </c>
      <c r="C51" s="5" t="s">
        <v>24</v>
      </c>
      <c r="D51" s="39">
        <f>SUM(I51:I$210)/SUM(G51:G$210)</f>
        <v>0.5717255717255717</v>
      </c>
      <c r="E51" s="5">
        <v>1</v>
      </c>
      <c r="F51" s="5">
        <v>4</v>
      </c>
      <c r="G51" s="5">
        <v>4</v>
      </c>
      <c r="H51" s="27">
        <v>2</v>
      </c>
      <c r="I51" s="27">
        <v>3</v>
      </c>
      <c r="J51" s="100">
        <f t="shared" si="2"/>
        <v>1</v>
      </c>
      <c r="K51" s="5">
        <v>1</v>
      </c>
      <c r="L51" s="5">
        <v>0</v>
      </c>
      <c r="M51" s="5">
        <v>1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7</v>
      </c>
      <c r="W51" s="39">
        <f>SUM(I51:I$210,O51:O$210,S51:S$210)/SUM(F51:F$210)</f>
        <v>0.6042884990253411</v>
      </c>
      <c r="X51" s="39">
        <f>SUM(V51:V$210)/SUM(G51:G$210)</f>
        <v>0.95841995841995842</v>
      </c>
      <c r="Y51" s="41">
        <f t="shared" si="4"/>
        <v>1.5627084574452996</v>
      </c>
    </row>
    <row r="52" spans="1:25" ht="15.95" customHeight="1" x14ac:dyDescent="0.25">
      <c r="A52" s="184"/>
      <c r="B52" s="4">
        <v>43257</v>
      </c>
      <c r="C52" s="5" t="s">
        <v>24</v>
      </c>
      <c r="D52" s="39">
        <f>SUM(I52:I$210)/SUM(G52:G$210)</f>
        <v>0.57023060796645697</v>
      </c>
      <c r="E52" s="5">
        <v>1</v>
      </c>
      <c r="F52" s="5">
        <v>3</v>
      </c>
      <c r="G52" s="5">
        <v>3</v>
      </c>
      <c r="H52" s="27">
        <v>1</v>
      </c>
      <c r="I52" s="27">
        <v>3</v>
      </c>
      <c r="J52" s="100">
        <f t="shared" si="2"/>
        <v>1</v>
      </c>
      <c r="K52" s="5">
        <v>2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5</v>
      </c>
      <c r="W52" s="39">
        <f>SUM(I52:I$210,O52:O$210,S52:S$210)/SUM(F52:F$210)</f>
        <v>0.60314341846758346</v>
      </c>
      <c r="X52" s="39">
        <f>SUM(V52:V$210)/SUM(G52:G$210)</f>
        <v>0.95178197064989523</v>
      </c>
      <c r="Y52" s="41">
        <f t="shared" si="4"/>
        <v>1.5549253891174786</v>
      </c>
    </row>
    <row r="53" spans="1:25" ht="15.95" customHeight="1" x14ac:dyDescent="0.25">
      <c r="A53" s="184"/>
      <c r="B53" s="4">
        <v>43250</v>
      </c>
      <c r="C53" s="5" t="s">
        <v>25</v>
      </c>
      <c r="D53" s="39">
        <f>SUM(I53:I$210)/SUM(G53:G$210)</f>
        <v>0.5675105485232067</v>
      </c>
      <c r="E53" s="5">
        <v>1</v>
      </c>
      <c r="F53" s="5">
        <v>5</v>
      </c>
      <c r="G53" s="5">
        <v>5</v>
      </c>
      <c r="H53" s="27">
        <v>4</v>
      </c>
      <c r="I53" s="27">
        <v>5</v>
      </c>
      <c r="J53" s="100">
        <f t="shared" si="2"/>
        <v>2</v>
      </c>
      <c r="K53" s="5">
        <v>2</v>
      </c>
      <c r="L53" s="5">
        <v>1</v>
      </c>
      <c r="M53" s="5">
        <v>0</v>
      </c>
      <c r="N53" s="5">
        <v>3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9</v>
      </c>
      <c r="W53" s="39">
        <f>SUM(I53:I$210,O53:O$210,S53:S$210)/SUM(F53:F$210)</f>
        <v>0.60079051383399207</v>
      </c>
      <c r="X53" s="39">
        <f>SUM(V53:V$210)/SUM(G53:G$210)</f>
        <v>0.9472573839662447</v>
      </c>
      <c r="Y53" s="41">
        <f t="shared" si="4"/>
        <v>1.5480478978002368</v>
      </c>
    </row>
    <row r="54" spans="1:25" ht="15.95" customHeight="1" x14ac:dyDescent="0.25">
      <c r="A54" s="184"/>
      <c r="B54" s="4">
        <v>43250</v>
      </c>
      <c r="C54" s="5" t="s">
        <v>25</v>
      </c>
      <c r="D54" s="39">
        <f>SUM(I54:I$210)/SUM(G54:G$210)</f>
        <v>0.56289978678038377</v>
      </c>
      <c r="E54" s="5">
        <v>1</v>
      </c>
      <c r="F54" s="5">
        <v>4</v>
      </c>
      <c r="G54" s="5">
        <v>3</v>
      </c>
      <c r="H54" s="27">
        <v>1</v>
      </c>
      <c r="I54" s="27">
        <v>1</v>
      </c>
      <c r="J54" s="100">
        <f t="shared" si="2"/>
        <v>0</v>
      </c>
      <c r="K54" s="5">
        <v>0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1</v>
      </c>
      <c r="V54" s="5">
        <v>3</v>
      </c>
      <c r="W54" s="39">
        <f>SUM(I54:I$210,O54:O$210,S54:S$210)/SUM(F54:F$210)</f>
        <v>0.59680638722554891</v>
      </c>
      <c r="X54" s="39">
        <f>SUM(V54:V$210)/SUM(G54:G$210)</f>
        <v>0.93816631130063965</v>
      </c>
      <c r="Y54" s="41">
        <f t="shared" si="4"/>
        <v>1.5349726985261887</v>
      </c>
    </row>
    <row r="55" spans="1:25" ht="15.95" customHeight="1" x14ac:dyDescent="0.25">
      <c r="A55" s="184"/>
      <c r="B55" s="4">
        <v>43243</v>
      </c>
      <c r="C55" s="5" t="s">
        <v>23</v>
      </c>
      <c r="D55" s="39">
        <f>SUM(I55:I$210)/SUM(G55:G$210)</f>
        <v>0.56437768240343344</v>
      </c>
      <c r="E55" s="5">
        <v>1</v>
      </c>
      <c r="F55" s="5">
        <v>4</v>
      </c>
      <c r="G55" s="5">
        <v>3</v>
      </c>
      <c r="H55" s="27">
        <v>2</v>
      </c>
      <c r="I55" s="27">
        <v>3</v>
      </c>
      <c r="J55" s="100">
        <f t="shared" si="2"/>
        <v>3</v>
      </c>
      <c r="K55" s="5">
        <v>0</v>
      </c>
      <c r="L55" s="5">
        <v>0</v>
      </c>
      <c r="M55" s="5">
        <v>0</v>
      </c>
      <c r="N55" s="5">
        <v>1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3</v>
      </c>
      <c r="W55" s="39">
        <f>SUM(I55:I$210,O55:O$210,S55:S$210)/SUM(F55:F$210)</f>
        <v>0.59959758551307851</v>
      </c>
      <c r="X55" s="39">
        <f>SUM(V55:V$210)/SUM(G55:G$210)</f>
        <v>0.9377682403433476</v>
      </c>
      <c r="Y55" s="41">
        <f t="shared" si="4"/>
        <v>1.5373658258564262</v>
      </c>
    </row>
    <row r="56" spans="1:25" ht="15.95" customHeight="1" x14ac:dyDescent="0.25">
      <c r="A56" s="184"/>
      <c r="B56" s="4">
        <v>43243</v>
      </c>
      <c r="C56" s="5" t="s">
        <v>23</v>
      </c>
      <c r="D56" s="39">
        <f>SUM(I56:I$210)/SUM(G56:G$210)</f>
        <v>0.56155507559395246</v>
      </c>
      <c r="E56" s="5">
        <v>1</v>
      </c>
      <c r="F56" s="5">
        <v>4</v>
      </c>
      <c r="G56" s="5">
        <v>3</v>
      </c>
      <c r="H56" s="27">
        <v>1</v>
      </c>
      <c r="I56" s="5">
        <v>0</v>
      </c>
      <c r="J56" s="100">
        <f t="shared" si="2"/>
        <v>0</v>
      </c>
      <c r="K56" s="5">
        <v>0</v>
      </c>
      <c r="L56" s="5">
        <v>0</v>
      </c>
      <c r="M56" s="5">
        <v>0</v>
      </c>
      <c r="N56" s="5">
        <v>1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39">
        <f>SUM(I56:I$210,O56:O$210,S56:S$210)/SUM(F56:F$210)</f>
        <v>0.59634888438133871</v>
      </c>
      <c r="X56" s="39">
        <f>SUM(V56:V$210)/SUM(G56:G$210)</f>
        <v>0.93736501079913603</v>
      </c>
      <c r="Y56" s="41">
        <f t="shared" si="4"/>
        <v>1.5337138951804747</v>
      </c>
    </row>
    <row r="57" spans="1:25" ht="15.95" customHeight="1" x14ac:dyDescent="0.25">
      <c r="A57" s="184"/>
      <c r="B57" s="4">
        <v>43236</v>
      </c>
      <c r="C57" s="5" t="s">
        <v>24</v>
      </c>
      <c r="D57" s="39">
        <f>SUM(I57:I$210)/SUM(G57:G$210)</f>
        <v>0.56521739130434778</v>
      </c>
      <c r="E57" s="5">
        <v>1</v>
      </c>
      <c r="F57" s="5">
        <v>4</v>
      </c>
      <c r="G57" s="5">
        <v>4</v>
      </c>
      <c r="H57" s="27">
        <v>2</v>
      </c>
      <c r="I57" s="5">
        <v>2</v>
      </c>
      <c r="J57" s="5">
        <f t="shared" si="2"/>
        <v>1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4</v>
      </c>
      <c r="W57" s="39">
        <f>SUM(I57:I$210,O57:O$210,S57:S$210)/SUM(F57:F$210)</f>
        <v>0.59918200408997957</v>
      </c>
      <c r="X57" s="39">
        <f>SUM(V57:V$210)/SUM(G57:G$210)</f>
        <v>0.94347826086956521</v>
      </c>
      <c r="Y57" s="41">
        <f t="shared" si="4"/>
        <v>1.5426602649595447</v>
      </c>
    </row>
    <row r="58" spans="1:25" ht="15.95" customHeight="1" x14ac:dyDescent="0.25">
      <c r="A58" s="184"/>
      <c r="B58" s="4">
        <v>43236</v>
      </c>
      <c r="C58" s="5" t="s">
        <v>24</v>
      </c>
      <c r="D58" s="39">
        <f>SUM(I58:I$210)/SUM(G58:G$210)</f>
        <v>0.56578947368421051</v>
      </c>
      <c r="E58" s="5">
        <v>1</v>
      </c>
      <c r="F58" s="5">
        <v>5</v>
      </c>
      <c r="G58" s="5">
        <v>4</v>
      </c>
      <c r="H58" s="27">
        <v>3</v>
      </c>
      <c r="I58" s="5">
        <v>3</v>
      </c>
      <c r="J58" s="5">
        <f t="shared" si="2"/>
        <v>1</v>
      </c>
      <c r="K58" s="5">
        <v>1</v>
      </c>
      <c r="L58" s="5">
        <v>1</v>
      </c>
      <c r="M58" s="5">
        <v>0</v>
      </c>
      <c r="N58" s="5">
        <v>4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6</v>
      </c>
      <c r="W58" s="39">
        <f>SUM(I58:I$210,O58:O$210,S58:S$210)/SUM(F58:F$210)</f>
        <v>0.6</v>
      </c>
      <c r="X58" s="39">
        <f>SUM(V58:V$210)/SUM(G58:G$210)</f>
        <v>0.94298245614035092</v>
      </c>
      <c r="Y58" s="41">
        <f t="shared" si="4"/>
        <v>1.5429824561403509</v>
      </c>
    </row>
    <row r="59" spans="1:25" ht="15.95" customHeight="1" x14ac:dyDescent="0.25">
      <c r="A59" s="184"/>
      <c r="B59" s="4">
        <v>43229</v>
      </c>
      <c r="C59" s="5" t="s">
        <v>25</v>
      </c>
      <c r="D59" s="39">
        <f>SUM(I59:I$210)/SUM(G59:G$210)</f>
        <v>0.56415929203539827</v>
      </c>
      <c r="E59" s="5">
        <v>1</v>
      </c>
      <c r="F59" s="5">
        <v>3</v>
      </c>
      <c r="G59" s="5">
        <v>3</v>
      </c>
      <c r="H59" s="27">
        <v>3</v>
      </c>
      <c r="I59" s="5">
        <v>3</v>
      </c>
      <c r="J59" s="5">
        <f t="shared" si="2"/>
        <v>2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5</v>
      </c>
      <c r="W59" s="39">
        <f>SUM(I59:I$210,O59:O$210,S59:S$210)/SUM(F59:F$210)</f>
        <v>0.6</v>
      </c>
      <c r="X59" s="39">
        <f>SUM(V59:V$210)/SUM(G59:G$210)</f>
        <v>0.93805309734513276</v>
      </c>
      <c r="Y59" s="41">
        <f t="shared" si="4"/>
        <v>1.5380530973451327</v>
      </c>
    </row>
    <row r="60" spans="1:25" ht="15.95" customHeight="1" thickBot="1" x14ac:dyDescent="0.3">
      <c r="A60" s="185"/>
      <c r="B60" s="7">
        <v>43229</v>
      </c>
      <c r="C60" s="8" t="s">
        <v>25</v>
      </c>
      <c r="D60" s="49">
        <f>SUM(I60:I$210)/SUM(G60:G$210)</f>
        <v>0.56124721603563477</v>
      </c>
      <c r="E60" s="8">
        <v>1</v>
      </c>
      <c r="F60" s="8">
        <v>4</v>
      </c>
      <c r="G60" s="8">
        <v>3</v>
      </c>
      <c r="H60" s="29">
        <v>4</v>
      </c>
      <c r="I60" s="8">
        <v>3</v>
      </c>
      <c r="J60" s="8">
        <f t="shared" si="2"/>
        <v>1</v>
      </c>
      <c r="K60" s="8">
        <v>1</v>
      </c>
      <c r="L60" s="8">
        <v>0</v>
      </c>
      <c r="M60" s="8">
        <v>1</v>
      </c>
      <c r="N60" s="8">
        <v>3</v>
      </c>
      <c r="O60" s="8">
        <v>1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7</v>
      </c>
      <c r="W60" s="49">
        <f>SUM(I60:I$210,O60:O$210,S60:S$210)/SUM(F60:F$210)</f>
        <v>0.59748427672955973</v>
      </c>
      <c r="X60" s="49">
        <f>SUM(V60:V$210)/SUM(G60:G$210)</f>
        <v>0.93318485523385297</v>
      </c>
      <c r="Y60" s="50">
        <f t="shared" si="4"/>
        <v>1.5306691319634127</v>
      </c>
    </row>
    <row r="61" spans="1:25" ht="15.95" customHeight="1" x14ac:dyDescent="0.25">
      <c r="A61" s="178" t="s">
        <v>28</v>
      </c>
      <c r="B61" s="18">
        <v>42970</v>
      </c>
      <c r="C61" s="19" t="s">
        <v>23</v>
      </c>
      <c r="D61" s="43">
        <f>SUM(I61:I$210)/SUM(G61:G$210)</f>
        <v>0.55829596412556048</v>
      </c>
      <c r="E61" s="19">
        <v>1</v>
      </c>
      <c r="F61" s="19">
        <v>3</v>
      </c>
      <c r="G61" s="19">
        <v>3</v>
      </c>
      <c r="H61" s="30">
        <v>1</v>
      </c>
      <c r="I61" s="19">
        <v>2</v>
      </c>
      <c r="J61" s="19">
        <f t="shared" si="2"/>
        <v>1</v>
      </c>
      <c r="K61" s="19">
        <v>1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1</v>
      </c>
      <c r="U61" s="19">
        <v>0</v>
      </c>
      <c r="V61" s="19">
        <v>3</v>
      </c>
      <c r="W61" s="43">
        <f>SUM(I61:I$210,O61:O$210,S61:S$210)/SUM(F61:F$210)</f>
        <v>0.59408033826638473</v>
      </c>
      <c r="X61" s="43">
        <f>SUM(V61:V$210)/SUM(G61:G$210)</f>
        <v>0.92376681614349776</v>
      </c>
      <c r="Y61" s="44">
        <f t="shared" si="4"/>
        <v>1.5178471544098824</v>
      </c>
    </row>
    <row r="62" spans="1:25" ht="15.95" customHeight="1" x14ac:dyDescent="0.25">
      <c r="A62" s="179"/>
      <c r="B62" s="14">
        <v>42970</v>
      </c>
      <c r="C62" s="15" t="s">
        <v>23</v>
      </c>
      <c r="D62" s="45">
        <f>SUM(I62:I$210)/SUM(G62:G$210)</f>
        <v>0.5575620767494357</v>
      </c>
      <c r="E62" s="15">
        <v>1</v>
      </c>
      <c r="F62" s="15">
        <v>3</v>
      </c>
      <c r="G62" s="15">
        <v>2</v>
      </c>
      <c r="H62" s="27">
        <v>2</v>
      </c>
      <c r="I62" s="15">
        <v>2</v>
      </c>
      <c r="J62" s="15">
        <f t="shared" si="2"/>
        <v>2</v>
      </c>
      <c r="K62" s="15">
        <v>0</v>
      </c>
      <c r="L62" s="15">
        <v>0</v>
      </c>
      <c r="M62" s="15">
        <v>0</v>
      </c>
      <c r="N62" s="15">
        <v>0</v>
      </c>
      <c r="O62" s="15">
        <v>1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2</v>
      </c>
      <c r="W62" s="45">
        <f>SUM(I62:I$210,O62:O$210,S62:S$210)/SUM(F62:F$210)</f>
        <v>0.59361702127659577</v>
      </c>
      <c r="X62" s="45">
        <f>SUM(V62:V$210)/SUM(G62:G$210)</f>
        <v>0.92325056433408581</v>
      </c>
      <c r="Y62" s="46">
        <f t="shared" si="4"/>
        <v>1.5168675856106817</v>
      </c>
    </row>
    <row r="63" spans="1:25" ht="15.95" customHeight="1" x14ac:dyDescent="0.25">
      <c r="A63" s="179"/>
      <c r="B63" s="14">
        <v>42963</v>
      </c>
      <c r="C63" s="15" t="s">
        <v>23</v>
      </c>
      <c r="D63" s="45">
        <f>SUM(I63:I$210)/SUM(G63:G$210)</f>
        <v>0.55555555555555558</v>
      </c>
      <c r="E63" s="15">
        <v>1</v>
      </c>
      <c r="F63" s="15">
        <v>3</v>
      </c>
      <c r="G63" s="15">
        <v>3</v>
      </c>
      <c r="H63" s="27">
        <v>1</v>
      </c>
      <c r="I63" s="15">
        <v>1</v>
      </c>
      <c r="J63" s="15">
        <f t="shared" si="2"/>
        <v>1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1</v>
      </c>
      <c r="V63" s="15">
        <v>1</v>
      </c>
      <c r="W63" s="45">
        <f>SUM(I63:I$210,O63:O$210,S63:S$210)/SUM(F63:F$210)</f>
        <v>0.5910064239828694</v>
      </c>
      <c r="X63" s="45">
        <f>SUM(V63:V$210)/SUM(G63:G$210)</f>
        <v>0.92290249433106575</v>
      </c>
      <c r="Y63" s="46">
        <f t="shared" si="4"/>
        <v>1.5139089183139351</v>
      </c>
    </row>
    <row r="64" spans="1:25" ht="15.95" customHeight="1" thickBot="1" x14ac:dyDescent="0.3">
      <c r="A64" s="187"/>
      <c r="B64" s="16">
        <v>42963</v>
      </c>
      <c r="C64" s="17" t="s">
        <v>23</v>
      </c>
      <c r="D64" s="47">
        <f>SUM(I64:I$210)/SUM(G64:G$210)</f>
        <v>0.55707762557077622</v>
      </c>
      <c r="E64" s="17">
        <v>1</v>
      </c>
      <c r="F64" s="17">
        <v>3</v>
      </c>
      <c r="G64" s="17">
        <v>3</v>
      </c>
      <c r="H64" s="29">
        <v>1</v>
      </c>
      <c r="I64" s="17">
        <v>1</v>
      </c>
      <c r="J64" s="17">
        <f t="shared" si="2"/>
        <v>1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1</v>
      </c>
      <c r="W64" s="47">
        <f>SUM(I64:I$210,O64:O$210,S64:S$210)/SUM(F64:F$210)</f>
        <v>0.59267241379310343</v>
      </c>
      <c r="X64" s="47">
        <f>SUM(V64:V$210)/SUM(G64:G$210)</f>
        <v>0.9269406392694064</v>
      </c>
      <c r="Y64" s="48">
        <f t="shared" si="4"/>
        <v>1.5196130530625098</v>
      </c>
    </row>
    <row r="65" spans="1:25" ht="15.95" customHeight="1" x14ac:dyDescent="0.25">
      <c r="A65" s="183" t="s">
        <v>33</v>
      </c>
      <c r="B65" s="9">
        <v>42949</v>
      </c>
      <c r="C65" s="10" t="s">
        <v>24</v>
      </c>
      <c r="D65" s="1">
        <f>SUM(I65:I$210)/SUM(G65:G$210)</f>
        <v>0.55862068965517242</v>
      </c>
      <c r="E65" s="10">
        <v>1</v>
      </c>
      <c r="F65" s="10">
        <v>3</v>
      </c>
      <c r="G65" s="10">
        <v>3</v>
      </c>
      <c r="H65" s="10">
        <v>0</v>
      </c>
      <c r="I65" s="10">
        <v>1</v>
      </c>
      <c r="J65" s="10">
        <f t="shared" si="2"/>
        <v>1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2</v>
      </c>
      <c r="V65" s="10">
        <v>1</v>
      </c>
      <c r="W65" s="1">
        <f>SUM(I65:I$210,O65:O$210,S65:S$210)/SUM(F65:F$210)</f>
        <v>0.59436008676789587</v>
      </c>
      <c r="X65" s="1">
        <f>SUM(V65:V$210)/SUM(G65:G$210)</f>
        <v>0.93103448275862066</v>
      </c>
      <c r="Y65" s="2">
        <f t="shared" si="4"/>
        <v>1.5253945695265165</v>
      </c>
    </row>
    <row r="66" spans="1:25" ht="15.95" customHeight="1" x14ac:dyDescent="0.25">
      <c r="A66" s="184"/>
      <c r="B66" s="4">
        <v>42949</v>
      </c>
      <c r="C66" s="5" t="s">
        <v>24</v>
      </c>
      <c r="D66" s="39">
        <f>SUM(I66:I$210)/SUM(G66:G$210)</f>
        <v>0.56018518518518523</v>
      </c>
      <c r="E66" s="5">
        <v>1</v>
      </c>
      <c r="F66" s="5">
        <v>2</v>
      </c>
      <c r="G66" s="5">
        <v>1</v>
      </c>
      <c r="H66" s="5">
        <v>0</v>
      </c>
      <c r="I66" s="5">
        <v>0</v>
      </c>
      <c r="J66" s="5">
        <f t="shared" si="2"/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39">
        <f>SUM(I66:I$210,O66:O$210,S66:S$210)/SUM(F66:F$210)</f>
        <v>0.59606986899563319</v>
      </c>
      <c r="X66" s="39">
        <f>SUM(V66:V$210)/SUM(G66:G$210)</f>
        <v>0.93518518518518523</v>
      </c>
      <c r="Y66" s="41">
        <f t="shared" si="4"/>
        <v>1.5312550541808183</v>
      </c>
    </row>
    <row r="67" spans="1:25" ht="15.95" customHeight="1" x14ac:dyDescent="0.25">
      <c r="A67" s="184"/>
      <c r="B67" s="4">
        <v>42942</v>
      </c>
      <c r="C67" s="5" t="s">
        <v>29</v>
      </c>
      <c r="D67" s="39">
        <f>SUM(I67:I$210)/SUM(G67:G$210)</f>
        <v>0.56148491879350348</v>
      </c>
      <c r="E67" s="5">
        <v>1</v>
      </c>
      <c r="F67" s="5">
        <v>3</v>
      </c>
      <c r="G67" s="5">
        <v>3</v>
      </c>
      <c r="H67" s="27">
        <v>3</v>
      </c>
      <c r="I67" s="27">
        <v>3</v>
      </c>
      <c r="J67" s="100">
        <f t="shared" si="2"/>
        <v>1</v>
      </c>
      <c r="K67" s="5">
        <v>0</v>
      </c>
      <c r="L67" s="5">
        <v>2</v>
      </c>
      <c r="M67" s="5">
        <v>0</v>
      </c>
      <c r="N67" s="5">
        <v>3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7</v>
      </c>
      <c r="W67" s="39">
        <f>SUM(I67:I$210,O67:O$210,S67:S$210)/SUM(F67:F$210)</f>
        <v>0.59868421052631582</v>
      </c>
      <c r="X67" s="39">
        <f>SUM(V67:V$210)/SUM(G67:G$210)</f>
        <v>0.93735498839907194</v>
      </c>
      <c r="Y67" s="41">
        <f t="shared" si="4"/>
        <v>1.5360391989253879</v>
      </c>
    </row>
    <row r="68" spans="1:25" ht="15.95" customHeight="1" x14ac:dyDescent="0.25">
      <c r="A68" s="184"/>
      <c r="B68" s="4">
        <v>42942</v>
      </c>
      <c r="C68" s="5" t="s">
        <v>29</v>
      </c>
      <c r="D68" s="39">
        <f>SUM(I68:I$210)/SUM(G68:G$210)</f>
        <v>0.55841121495327106</v>
      </c>
      <c r="E68" s="5">
        <v>1</v>
      </c>
      <c r="F68" s="5">
        <v>4</v>
      </c>
      <c r="G68" s="5">
        <v>4</v>
      </c>
      <c r="H68" s="27">
        <v>3</v>
      </c>
      <c r="I68" s="27">
        <v>4</v>
      </c>
      <c r="J68" s="100">
        <f t="shared" si="2"/>
        <v>2</v>
      </c>
      <c r="K68" s="5">
        <v>2</v>
      </c>
      <c r="L68" s="5">
        <v>0</v>
      </c>
      <c r="M68" s="5">
        <v>0</v>
      </c>
      <c r="N68" s="5">
        <v>4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6</v>
      </c>
      <c r="W68" s="39">
        <f>SUM(I68:I$210,O68:O$210,S68:S$210)/SUM(F68:F$210)</f>
        <v>0.59602649006622521</v>
      </c>
      <c r="X68" s="39">
        <f>SUM(V68:V$210)/SUM(G68:G$210)</f>
        <v>0.92757009345794394</v>
      </c>
      <c r="Y68" s="41">
        <f t="shared" si="4"/>
        <v>1.5235965835241692</v>
      </c>
    </row>
    <row r="69" spans="1:25" ht="15.95" customHeight="1" x14ac:dyDescent="0.25">
      <c r="A69" s="184"/>
      <c r="B69" s="4">
        <v>42935</v>
      </c>
      <c r="C69" s="5" t="s">
        <v>25</v>
      </c>
      <c r="D69" s="39">
        <f>SUM(I69:I$210)/SUM(G69:G$210)</f>
        <v>0.55424528301886788</v>
      </c>
      <c r="E69" s="5">
        <v>1</v>
      </c>
      <c r="F69" s="5">
        <v>3</v>
      </c>
      <c r="G69" s="5">
        <v>3</v>
      </c>
      <c r="H69" s="27">
        <v>3</v>
      </c>
      <c r="I69" s="27">
        <v>3</v>
      </c>
      <c r="J69" s="100">
        <f t="shared" si="2"/>
        <v>2</v>
      </c>
      <c r="K69" s="5">
        <v>0</v>
      </c>
      <c r="L69" s="5">
        <v>1</v>
      </c>
      <c r="M69" s="5">
        <v>0</v>
      </c>
      <c r="N69" s="5">
        <v>2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5</v>
      </c>
      <c r="W69" s="39">
        <f>SUM(I69:I$210,O69:O$210,S69:S$210)/SUM(F69:F$210)</f>
        <v>0.59242761692650336</v>
      </c>
      <c r="X69" s="39">
        <f>SUM(V69:V$210)/SUM(G69:G$210)</f>
        <v>0.92216981132075471</v>
      </c>
      <c r="Y69" s="41">
        <f t="shared" si="4"/>
        <v>1.5145974282472581</v>
      </c>
    </row>
    <row r="70" spans="1:25" ht="15.95" customHeight="1" x14ac:dyDescent="0.25">
      <c r="A70" s="184"/>
      <c r="B70" s="4">
        <v>42935</v>
      </c>
      <c r="C70" s="5" t="s">
        <v>25</v>
      </c>
      <c r="D70" s="39">
        <f>SUM(I70:I$210)/SUM(G70:G$210)</f>
        <v>0.55106888361045125</v>
      </c>
      <c r="E70" s="5">
        <v>1</v>
      </c>
      <c r="F70" s="5">
        <v>3</v>
      </c>
      <c r="G70" s="5">
        <v>3</v>
      </c>
      <c r="H70" s="27">
        <v>2</v>
      </c>
      <c r="I70" s="27">
        <v>2</v>
      </c>
      <c r="J70" s="100">
        <f t="shared" si="2"/>
        <v>0</v>
      </c>
      <c r="K70" s="5">
        <v>1</v>
      </c>
      <c r="L70" s="5">
        <v>1</v>
      </c>
      <c r="M70" s="5">
        <v>0</v>
      </c>
      <c r="N70" s="5">
        <v>1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0</v>
      </c>
      <c r="V70" s="5">
        <v>5</v>
      </c>
      <c r="W70" s="39">
        <f>SUM(I70:I$210,O70:O$210,S70:S$210)/SUM(F70:F$210)</f>
        <v>0.58968609865470856</v>
      </c>
      <c r="X70" s="39">
        <f>SUM(V70:V$210)/SUM(G70:G$210)</f>
        <v>0.91686460807600945</v>
      </c>
      <c r="Y70" s="41">
        <f t="shared" si="4"/>
        <v>1.506550706730718</v>
      </c>
    </row>
    <row r="71" spans="1:25" ht="15.95" customHeight="1" x14ac:dyDescent="0.25">
      <c r="A71" s="184"/>
      <c r="B71" s="4">
        <v>42928</v>
      </c>
      <c r="C71" s="5" t="s">
        <v>30</v>
      </c>
      <c r="D71" s="39">
        <f>SUM(I71:I$210)/SUM(G71:G$210)</f>
        <v>0.55023923444976075</v>
      </c>
      <c r="E71" s="5">
        <v>1</v>
      </c>
      <c r="F71" s="5">
        <v>3</v>
      </c>
      <c r="G71" s="5">
        <v>1</v>
      </c>
      <c r="H71" s="27">
        <v>1</v>
      </c>
      <c r="I71" s="27">
        <v>1</v>
      </c>
      <c r="J71" s="100">
        <f t="shared" ref="J71:J134" si="5">SUM(I71)-SUM(K71:M71)</f>
        <v>0</v>
      </c>
      <c r="K71" s="5">
        <v>0</v>
      </c>
      <c r="L71" s="5">
        <v>1</v>
      </c>
      <c r="M71" s="5">
        <v>0</v>
      </c>
      <c r="N71" s="5">
        <v>2</v>
      </c>
      <c r="O71" s="5">
        <v>1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0</v>
      </c>
      <c r="V71" s="5">
        <v>3</v>
      </c>
      <c r="W71" s="39">
        <f>SUM(I71:I$210,O71:O$210,S71:S$210)/SUM(F71:F$210)</f>
        <v>0.58916478555304741</v>
      </c>
      <c r="X71" s="39">
        <f>SUM(V71:V$210)/SUM(G71:G$210)</f>
        <v>0.91148325358851678</v>
      </c>
      <c r="Y71" s="41">
        <f t="shared" si="4"/>
        <v>1.5006480391415642</v>
      </c>
    </row>
    <row r="72" spans="1:25" ht="15.95" customHeight="1" x14ac:dyDescent="0.25">
      <c r="A72" s="184"/>
      <c r="B72" s="4">
        <v>42928</v>
      </c>
      <c r="C72" s="5" t="s">
        <v>30</v>
      </c>
      <c r="D72" s="39">
        <f>SUM(I72:I$210)/SUM(G72:G$210)</f>
        <v>0.54916067146282976</v>
      </c>
      <c r="E72" s="5">
        <v>1</v>
      </c>
      <c r="F72" s="5">
        <v>3</v>
      </c>
      <c r="G72" s="5">
        <v>2</v>
      </c>
      <c r="H72" s="27">
        <v>2</v>
      </c>
      <c r="I72" s="27">
        <v>2</v>
      </c>
      <c r="J72" s="100">
        <f t="shared" si="5"/>
        <v>0</v>
      </c>
      <c r="K72" s="5">
        <v>2</v>
      </c>
      <c r="L72" s="5">
        <v>0</v>
      </c>
      <c r="M72" s="5">
        <v>0</v>
      </c>
      <c r="N72" s="5">
        <v>0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4</v>
      </c>
      <c r="W72" s="39">
        <f>SUM(I72:I$210,O72:O$210,S72:S$210)/SUM(F72:F$210)</f>
        <v>0.58863636363636362</v>
      </c>
      <c r="X72" s="39">
        <f>SUM(V72:V$210)/SUM(G72:G$210)</f>
        <v>0.90647482014388492</v>
      </c>
      <c r="Y72" s="41">
        <f t="shared" si="4"/>
        <v>1.4951111837802484</v>
      </c>
    </row>
    <row r="73" spans="1:25" ht="15.95" customHeight="1" x14ac:dyDescent="0.25">
      <c r="A73" s="184"/>
      <c r="B73" s="4">
        <v>42921</v>
      </c>
      <c r="C73" s="5" t="s">
        <v>31</v>
      </c>
      <c r="D73" s="39">
        <f>SUM(I73:I$210)/SUM(G73:G$210)</f>
        <v>0.54698795180722892</v>
      </c>
      <c r="E73" s="5">
        <v>1</v>
      </c>
      <c r="F73" s="5">
        <v>3</v>
      </c>
      <c r="G73" s="5">
        <v>3</v>
      </c>
      <c r="H73" s="27">
        <v>2</v>
      </c>
      <c r="I73" s="27">
        <v>2</v>
      </c>
      <c r="J73" s="100">
        <f t="shared" si="5"/>
        <v>2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2</v>
      </c>
      <c r="W73" s="39">
        <f>SUM(I73:I$210,O73:O$210,S73:S$210)/SUM(F73:F$210)</f>
        <v>0.58581235697940504</v>
      </c>
      <c r="X73" s="39">
        <f>SUM(V73:V$210)/SUM(G73:G$210)</f>
        <v>0.90120481927710838</v>
      </c>
      <c r="Y73" s="41">
        <f t="shared" si="4"/>
        <v>1.4870171762565134</v>
      </c>
    </row>
    <row r="74" spans="1:25" ht="15.95" customHeight="1" x14ac:dyDescent="0.25">
      <c r="A74" s="184"/>
      <c r="B74" s="4">
        <v>42921</v>
      </c>
      <c r="C74" s="5" t="s">
        <v>31</v>
      </c>
      <c r="D74" s="39">
        <f>SUM(I74:I$210)/SUM(G74:G$210)</f>
        <v>0.54611650485436891</v>
      </c>
      <c r="E74" s="5">
        <v>1</v>
      </c>
      <c r="F74" s="5">
        <v>3</v>
      </c>
      <c r="G74" s="5">
        <v>3</v>
      </c>
      <c r="H74" s="27">
        <v>3</v>
      </c>
      <c r="I74" s="27">
        <v>3</v>
      </c>
      <c r="J74" s="100">
        <f t="shared" si="5"/>
        <v>0</v>
      </c>
      <c r="K74" s="5">
        <v>2</v>
      </c>
      <c r="L74" s="5">
        <v>1</v>
      </c>
      <c r="M74" s="5">
        <v>0</v>
      </c>
      <c r="N74" s="5">
        <v>2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7</v>
      </c>
      <c r="W74" s="39">
        <f>SUM(I74:I$210,O74:O$210,S74:S$210)/SUM(F74:F$210)</f>
        <v>0.58525345622119818</v>
      </c>
      <c r="X74" s="39">
        <f>SUM(V74:V$210)/SUM(G74:G$210)</f>
        <v>0.90291262135922334</v>
      </c>
      <c r="Y74" s="41">
        <f t="shared" si="4"/>
        <v>1.4881660775804215</v>
      </c>
    </row>
    <row r="75" spans="1:25" ht="15.95" customHeight="1" x14ac:dyDescent="0.25">
      <c r="A75" s="184"/>
      <c r="B75" s="4">
        <v>42907</v>
      </c>
      <c r="C75" s="5" t="s">
        <v>29</v>
      </c>
      <c r="D75" s="39">
        <f>SUM(I75:I$210)/SUM(G75:G$210)</f>
        <v>0.54278728606356963</v>
      </c>
      <c r="E75" s="5">
        <v>1</v>
      </c>
      <c r="F75" s="5">
        <v>4</v>
      </c>
      <c r="G75" s="5">
        <v>4</v>
      </c>
      <c r="H75" s="27">
        <v>1</v>
      </c>
      <c r="I75" s="27">
        <v>1</v>
      </c>
      <c r="J75" s="100">
        <f t="shared" si="5"/>
        <v>1</v>
      </c>
      <c r="K75" s="5">
        <v>0</v>
      </c>
      <c r="L75" s="5">
        <v>0</v>
      </c>
      <c r="M75" s="5">
        <v>0</v>
      </c>
      <c r="N75" s="5">
        <v>2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</v>
      </c>
      <c r="U75" s="5">
        <v>0</v>
      </c>
      <c r="V75" s="5">
        <v>1</v>
      </c>
      <c r="W75" s="39">
        <f>SUM(I75:I$210,O75:O$210,S75:S$210)/SUM(F75:F$210)</f>
        <v>0.58236658932714613</v>
      </c>
      <c r="X75" s="39">
        <f>SUM(V75:V$210)/SUM(G75:G$210)</f>
        <v>0.89242053789731046</v>
      </c>
      <c r="Y75" s="41">
        <f t="shared" si="4"/>
        <v>1.4747871272244566</v>
      </c>
    </row>
    <row r="76" spans="1:25" ht="15.95" customHeight="1" x14ac:dyDescent="0.25">
      <c r="A76" s="184"/>
      <c r="B76" s="4">
        <v>42907</v>
      </c>
      <c r="C76" s="5" t="s">
        <v>29</v>
      </c>
      <c r="D76" s="39">
        <f>SUM(I76:I$210)/SUM(G76:G$210)</f>
        <v>0.54567901234567906</v>
      </c>
      <c r="E76" s="5">
        <v>1</v>
      </c>
      <c r="F76" s="5">
        <v>3</v>
      </c>
      <c r="G76" s="5">
        <v>3</v>
      </c>
      <c r="H76" s="27">
        <v>1</v>
      </c>
      <c r="I76" s="27">
        <v>1</v>
      </c>
      <c r="J76" s="100">
        <f t="shared" si="5"/>
        <v>0</v>
      </c>
      <c r="K76" s="5">
        <v>1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2</v>
      </c>
      <c r="U76" s="5">
        <v>3</v>
      </c>
      <c r="V76" s="5">
        <v>2</v>
      </c>
      <c r="W76" s="39">
        <f>SUM(I76:I$210,O76:O$210,S76:S$210)/SUM(F76:F$210)</f>
        <v>0.58548009367681497</v>
      </c>
      <c r="X76" s="39">
        <f>SUM(V76:V$210)/SUM(G76:G$210)</f>
        <v>0.89876543209876547</v>
      </c>
      <c r="Y76" s="41">
        <f t="shared" si="4"/>
        <v>1.4842455257755804</v>
      </c>
    </row>
    <row r="77" spans="1:25" ht="15.95" customHeight="1" x14ac:dyDescent="0.25">
      <c r="A77" s="184"/>
      <c r="B77" s="4">
        <v>42900</v>
      </c>
      <c r="C77" s="5" t="s">
        <v>25</v>
      </c>
      <c r="D77" s="39">
        <f>SUM(I77:I$210)/SUM(G77:G$210)</f>
        <v>0.54726368159203975</v>
      </c>
      <c r="E77" s="5">
        <v>1</v>
      </c>
      <c r="F77" s="5">
        <v>4</v>
      </c>
      <c r="G77" s="5">
        <v>4</v>
      </c>
      <c r="H77" s="27">
        <v>2</v>
      </c>
      <c r="I77" s="27">
        <v>3</v>
      </c>
      <c r="J77" s="100">
        <f t="shared" si="5"/>
        <v>2</v>
      </c>
      <c r="K77" s="5">
        <v>1</v>
      </c>
      <c r="L77" s="5">
        <v>0</v>
      </c>
      <c r="M77" s="5">
        <v>0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4</v>
      </c>
      <c r="W77" s="39">
        <f>SUM(I77:I$210,O77:O$210,S77:S$210)/SUM(F77:F$210)</f>
        <v>0.58726415094339623</v>
      </c>
      <c r="X77" s="39">
        <f>SUM(V77:V$210)/SUM(G77:G$210)</f>
        <v>0.90049751243781095</v>
      </c>
      <c r="Y77" s="41">
        <f t="shared" si="4"/>
        <v>1.4877616633812072</v>
      </c>
    </row>
    <row r="78" spans="1:25" ht="15.95" customHeight="1" x14ac:dyDescent="0.25">
      <c r="A78" s="184"/>
      <c r="B78" s="4">
        <v>42900</v>
      </c>
      <c r="C78" s="5" t="s">
        <v>25</v>
      </c>
      <c r="D78" s="39">
        <f>SUM(I78:I$210)/SUM(G78:G$210)</f>
        <v>0.54522613065326631</v>
      </c>
      <c r="E78" s="5">
        <v>1</v>
      </c>
      <c r="F78" s="5">
        <v>3</v>
      </c>
      <c r="G78" s="5">
        <v>3</v>
      </c>
      <c r="H78" s="27">
        <v>3</v>
      </c>
      <c r="I78" s="27">
        <v>2</v>
      </c>
      <c r="J78" s="100">
        <f t="shared" si="5"/>
        <v>0</v>
      </c>
      <c r="K78" s="5">
        <v>2</v>
      </c>
      <c r="L78" s="5">
        <v>0</v>
      </c>
      <c r="M78" s="5">
        <v>0</v>
      </c>
      <c r="N78" s="5">
        <v>2</v>
      </c>
      <c r="O78" s="5">
        <v>0</v>
      </c>
      <c r="P78" s="5">
        <v>0</v>
      </c>
      <c r="Q78" s="5">
        <v>0</v>
      </c>
      <c r="R78" s="5">
        <v>0</v>
      </c>
      <c r="S78" s="5">
        <v>1</v>
      </c>
      <c r="T78" s="5">
        <v>0</v>
      </c>
      <c r="U78" s="5">
        <v>0</v>
      </c>
      <c r="V78" s="5">
        <v>4</v>
      </c>
      <c r="W78" s="39">
        <f>SUM(I78:I$210,O78:O$210,S78:S$210)/SUM(F78:F$210)</f>
        <v>0.58571428571428574</v>
      </c>
      <c r="X78" s="39">
        <f>SUM(V78:V$210)/SUM(G78:G$210)</f>
        <v>0.89949748743718594</v>
      </c>
      <c r="Y78" s="41">
        <f t="shared" si="4"/>
        <v>1.4852117731514718</v>
      </c>
    </row>
    <row r="79" spans="1:25" ht="15.95" customHeight="1" x14ac:dyDescent="0.25">
      <c r="A79" s="184"/>
      <c r="B79" s="4">
        <v>42893</v>
      </c>
      <c r="C79" s="5" t="s">
        <v>32</v>
      </c>
      <c r="D79" s="39">
        <f>SUM(I79:I$210)/SUM(G79:G$210)</f>
        <v>0.54430379746835444</v>
      </c>
      <c r="E79" s="5">
        <v>1</v>
      </c>
      <c r="F79" s="5">
        <v>2</v>
      </c>
      <c r="G79" s="5">
        <v>2</v>
      </c>
      <c r="H79" s="5">
        <v>0</v>
      </c>
      <c r="I79" s="5">
        <v>0</v>
      </c>
      <c r="J79" s="5">
        <f t="shared" si="5"/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39">
        <f>SUM(I79:I$210,O79:O$210,S79:S$210)/SUM(F79:F$210)</f>
        <v>0.58273381294964033</v>
      </c>
      <c r="X79" s="39">
        <f>SUM(V79:V$210)/SUM(G79:G$210)</f>
        <v>0.89620253164556962</v>
      </c>
      <c r="Y79" s="41">
        <f t="shared" si="4"/>
        <v>1.47893634459521</v>
      </c>
    </row>
    <row r="80" spans="1:25" ht="15.95" customHeight="1" x14ac:dyDescent="0.25">
      <c r="A80" s="184"/>
      <c r="B80" s="4">
        <v>42893</v>
      </c>
      <c r="C80" s="5" t="s">
        <v>32</v>
      </c>
      <c r="D80" s="39">
        <f>SUM(I80:I$210)/SUM(G80:G$210)</f>
        <v>0.54707379134860046</v>
      </c>
      <c r="E80" s="5">
        <v>1</v>
      </c>
      <c r="F80" s="5">
        <v>2</v>
      </c>
      <c r="G80" s="5">
        <v>2</v>
      </c>
      <c r="H80" s="5">
        <v>0</v>
      </c>
      <c r="I80" s="5">
        <v>1</v>
      </c>
      <c r="J80" s="5">
        <f t="shared" si="5"/>
        <v>0</v>
      </c>
      <c r="K80" s="5">
        <v>1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2</v>
      </c>
      <c r="W80" s="39">
        <f>SUM(I80:I$210,O80:O$210,S80:S$210)/SUM(F80:F$210)</f>
        <v>0.58554216867469877</v>
      </c>
      <c r="X80" s="39">
        <f>SUM(V80:V$210)/SUM(G80:G$210)</f>
        <v>0.9007633587786259</v>
      </c>
      <c r="Y80" s="41">
        <f t="shared" si="4"/>
        <v>1.4863055274533248</v>
      </c>
    </row>
    <row r="81" spans="1:25" ht="15.95" customHeight="1" x14ac:dyDescent="0.25">
      <c r="A81" s="184"/>
      <c r="B81" s="4">
        <v>42886</v>
      </c>
      <c r="C81" s="5" t="s">
        <v>24</v>
      </c>
      <c r="D81" s="39">
        <f>SUM(I81:I$210)/SUM(G81:G$210)</f>
        <v>0.54731457800511507</v>
      </c>
      <c r="E81" s="5">
        <v>1</v>
      </c>
      <c r="F81" s="5">
        <v>3</v>
      </c>
      <c r="G81" s="5">
        <v>3</v>
      </c>
      <c r="H81" s="5">
        <v>0</v>
      </c>
      <c r="I81" s="5">
        <v>0</v>
      </c>
      <c r="J81" s="5">
        <f t="shared" si="5"/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39">
        <f>SUM(I81:I$210,O81:O$210,S81:S$210)/SUM(F81:F$210)</f>
        <v>0.58595641646489105</v>
      </c>
      <c r="X81" s="39">
        <f>SUM(V81:V$210)/SUM(G81:G$210)</f>
        <v>0.90025575447570327</v>
      </c>
      <c r="Y81" s="41">
        <f t="shared" si="4"/>
        <v>1.4862121709405942</v>
      </c>
    </row>
    <row r="82" spans="1:25" ht="15.95" customHeight="1" x14ac:dyDescent="0.25">
      <c r="A82" s="184"/>
      <c r="B82" s="4">
        <v>42886</v>
      </c>
      <c r="C82" s="5" t="s">
        <v>24</v>
      </c>
      <c r="D82" s="39">
        <f>SUM(I82:I$210)/SUM(G82:G$210)</f>
        <v>0.55154639175257736</v>
      </c>
      <c r="E82" s="5">
        <v>1</v>
      </c>
      <c r="F82" s="5">
        <v>3</v>
      </c>
      <c r="G82" s="5">
        <v>3</v>
      </c>
      <c r="H82" s="5">
        <v>1</v>
      </c>
      <c r="I82" s="5">
        <v>2</v>
      </c>
      <c r="J82" s="5">
        <f t="shared" si="5"/>
        <v>0</v>
      </c>
      <c r="K82" s="5">
        <v>2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4</v>
      </c>
      <c r="W82" s="39">
        <f>SUM(I82:I$210,O82:O$210,S82:S$210)/SUM(F82:F$210)</f>
        <v>0.59024390243902436</v>
      </c>
      <c r="X82" s="39">
        <f>SUM(V82:V$210)/SUM(G82:G$210)</f>
        <v>0.90721649484536082</v>
      </c>
      <c r="Y82" s="41">
        <f t="shared" si="4"/>
        <v>1.4974603972843852</v>
      </c>
    </row>
    <row r="83" spans="1:25" ht="15.95" customHeight="1" x14ac:dyDescent="0.25">
      <c r="A83" s="184"/>
      <c r="B83" s="4">
        <v>42879</v>
      </c>
      <c r="C83" s="5" t="s">
        <v>30</v>
      </c>
      <c r="D83" s="39">
        <f>SUM(I83:I$210)/SUM(G83:G$210)</f>
        <v>0.55064935064935061</v>
      </c>
      <c r="E83" s="5">
        <v>1</v>
      </c>
      <c r="F83" s="5">
        <v>3</v>
      </c>
      <c r="G83" s="5">
        <v>3</v>
      </c>
      <c r="H83" s="5">
        <v>1</v>
      </c>
      <c r="I83" s="5">
        <v>1</v>
      </c>
      <c r="J83" s="5">
        <f t="shared" si="5"/>
        <v>0</v>
      </c>
      <c r="K83" s="5">
        <v>0</v>
      </c>
      <c r="L83" s="5">
        <v>0</v>
      </c>
      <c r="M83" s="5">
        <v>1</v>
      </c>
      <c r="N83" s="5">
        <v>3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4</v>
      </c>
      <c r="W83" s="39">
        <f>SUM(I83:I$210,O83:O$210,S83:S$210)/SUM(F83:F$210)</f>
        <v>0.58968058968058967</v>
      </c>
      <c r="X83" s="39">
        <f>SUM(V83:V$210)/SUM(G83:G$210)</f>
        <v>0.90389610389610386</v>
      </c>
      <c r="Y83" s="41">
        <f t="shared" si="4"/>
        <v>1.4935766935766934</v>
      </c>
    </row>
    <row r="84" spans="1:25" ht="15.95" customHeight="1" x14ac:dyDescent="0.25">
      <c r="A84" s="184"/>
      <c r="B84" s="4">
        <v>42879</v>
      </c>
      <c r="C84" s="5" t="s">
        <v>30</v>
      </c>
      <c r="D84" s="39">
        <f>SUM(I84:I$210)/SUM(G84:G$210)</f>
        <v>0.55235602094240843</v>
      </c>
      <c r="E84" s="5">
        <v>1</v>
      </c>
      <c r="F84" s="5">
        <v>3</v>
      </c>
      <c r="G84" s="5">
        <v>3</v>
      </c>
      <c r="H84" s="5">
        <v>2</v>
      </c>
      <c r="I84" s="5">
        <v>2</v>
      </c>
      <c r="J84" s="5">
        <f t="shared" si="5"/>
        <v>0</v>
      </c>
      <c r="K84" s="5">
        <v>0</v>
      </c>
      <c r="L84" s="5">
        <v>1</v>
      </c>
      <c r="M84" s="5">
        <v>1</v>
      </c>
      <c r="N84" s="5">
        <v>3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7</v>
      </c>
      <c r="W84" s="39">
        <f>SUM(I84:I$210,O84:O$210,S84:S$210)/SUM(F84:F$210)</f>
        <v>0.59158415841584155</v>
      </c>
      <c r="X84" s="39">
        <f>SUM(V84:V$210)/SUM(G84:G$210)</f>
        <v>0.90052356020942403</v>
      </c>
      <c r="Y84" s="41">
        <f t="shared" si="4"/>
        <v>1.4921077186252656</v>
      </c>
    </row>
    <row r="85" spans="1:25" ht="15.95" customHeight="1" x14ac:dyDescent="0.25">
      <c r="A85" s="184"/>
      <c r="B85" s="4">
        <v>42872</v>
      </c>
      <c r="C85" s="5" t="s">
        <v>31</v>
      </c>
      <c r="D85" s="39">
        <f>SUM(I85:I$210)/SUM(G85:G$210)</f>
        <v>0.55145118733509235</v>
      </c>
      <c r="E85" s="5">
        <v>1</v>
      </c>
      <c r="F85" s="5">
        <v>4</v>
      </c>
      <c r="G85" s="5">
        <v>4</v>
      </c>
      <c r="H85" s="5">
        <v>4</v>
      </c>
      <c r="I85" s="5">
        <v>4</v>
      </c>
      <c r="J85" s="5">
        <f t="shared" si="5"/>
        <v>1</v>
      </c>
      <c r="K85" s="5">
        <v>2</v>
      </c>
      <c r="L85" s="5">
        <v>1</v>
      </c>
      <c r="M85" s="5">
        <v>0</v>
      </c>
      <c r="N85" s="5">
        <v>6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8</v>
      </c>
      <c r="W85" s="39">
        <f>SUM(I85:I$210,O85:O$210,S85:S$210)/SUM(F85:F$210)</f>
        <v>0.59102244389027436</v>
      </c>
      <c r="X85" s="39">
        <f>SUM(V85:V$210)/SUM(G85:G$210)</f>
        <v>0.8891820580474934</v>
      </c>
      <c r="Y85" s="41">
        <f t="shared" si="4"/>
        <v>1.4802045019377679</v>
      </c>
    </row>
    <row r="86" spans="1:25" ht="15.95" customHeight="1" x14ac:dyDescent="0.25">
      <c r="A86" s="184"/>
      <c r="B86" s="4">
        <v>42872</v>
      </c>
      <c r="C86" s="5" t="s">
        <v>31</v>
      </c>
      <c r="D86" s="39">
        <f>SUM(I86:I$210)/SUM(G86:G$210)</f>
        <v>0.54666666666666663</v>
      </c>
      <c r="E86" s="5">
        <v>1</v>
      </c>
      <c r="F86" s="5">
        <v>3</v>
      </c>
      <c r="G86" s="5">
        <v>3</v>
      </c>
      <c r="H86" s="5">
        <v>1</v>
      </c>
      <c r="I86" s="5">
        <v>0</v>
      </c>
      <c r="J86" s="5">
        <f t="shared" si="5"/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3</v>
      </c>
      <c r="V86" s="5">
        <v>0</v>
      </c>
      <c r="W86" s="39">
        <f>SUM(I86:I$210,O86:O$210,S86:S$210)/SUM(F86:F$210)</f>
        <v>0.58690176322418131</v>
      </c>
      <c r="X86" s="39">
        <f>SUM(V86:V$210)/SUM(G86:G$210)</f>
        <v>0.8773333333333333</v>
      </c>
      <c r="Y86" s="41">
        <f t="shared" si="4"/>
        <v>1.4642350965575146</v>
      </c>
    </row>
    <row r="87" spans="1:25" ht="15.95" customHeight="1" x14ac:dyDescent="0.25">
      <c r="A87" s="184"/>
      <c r="B87" s="4">
        <v>42865</v>
      </c>
      <c r="C87" s="5" t="s">
        <v>23</v>
      </c>
      <c r="D87" s="39">
        <f>SUM(I87:I$210)/SUM(G87:G$210)</f>
        <v>0.55107526881720426</v>
      </c>
      <c r="E87" s="5">
        <v>1</v>
      </c>
      <c r="F87" s="5">
        <v>2</v>
      </c>
      <c r="G87" s="5">
        <v>2</v>
      </c>
      <c r="H87" s="5">
        <v>0</v>
      </c>
      <c r="I87" s="5">
        <v>1</v>
      </c>
      <c r="J87" s="5">
        <f t="shared" si="5"/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1</v>
      </c>
      <c r="W87" s="39">
        <f>SUM(I87:I$210,O87:O$210,S87:S$210)/SUM(F87:F$210)</f>
        <v>0.59137055837563457</v>
      </c>
      <c r="X87" s="39">
        <f>SUM(V87:V$210)/SUM(G87:G$210)</f>
        <v>0.88440860215053763</v>
      </c>
      <c r="Y87" s="41">
        <f t="shared" si="4"/>
        <v>1.4757791605261721</v>
      </c>
    </row>
    <row r="88" spans="1:25" ht="15.95" customHeight="1" thickBot="1" x14ac:dyDescent="0.3">
      <c r="A88" s="185"/>
      <c r="B88" s="7">
        <v>42865</v>
      </c>
      <c r="C88" s="8" t="s">
        <v>23</v>
      </c>
      <c r="D88" s="49">
        <f>SUM(I88:I$210)/SUM(G88:G$210)</f>
        <v>0.55135135135135138</v>
      </c>
      <c r="E88" s="8">
        <v>1</v>
      </c>
      <c r="F88" s="8">
        <v>3</v>
      </c>
      <c r="G88" s="8">
        <v>3</v>
      </c>
      <c r="H88" s="8">
        <v>0</v>
      </c>
      <c r="I88" s="8">
        <v>0</v>
      </c>
      <c r="J88" s="8">
        <f t="shared" si="5"/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1</v>
      </c>
      <c r="U88" s="8">
        <v>2</v>
      </c>
      <c r="V88" s="8">
        <v>0</v>
      </c>
      <c r="W88" s="49">
        <f>SUM(I88:I$210,O88:O$210,S88:S$210)/SUM(F88:F$210)</f>
        <v>0.59183673469387754</v>
      </c>
      <c r="X88" s="49">
        <f>SUM(V88:V$210)/SUM(G88:G$210)</f>
        <v>0.88648648648648654</v>
      </c>
      <c r="Y88" s="50">
        <f t="shared" si="4"/>
        <v>1.4783232211803641</v>
      </c>
    </row>
    <row r="89" spans="1:25" ht="15.95" customHeight="1" x14ac:dyDescent="0.25">
      <c r="A89" s="178" t="s">
        <v>35</v>
      </c>
      <c r="B89" s="18">
        <v>42634</v>
      </c>
      <c r="C89" s="19" t="s">
        <v>34</v>
      </c>
      <c r="D89" s="43">
        <f>SUM(I89:I$210)/SUM(G89:G$210)</f>
        <v>0.55585831062670299</v>
      </c>
      <c r="E89" s="19">
        <v>1</v>
      </c>
      <c r="F89" s="19">
        <v>2</v>
      </c>
      <c r="G89" s="19">
        <v>1</v>
      </c>
      <c r="H89" s="30">
        <v>1</v>
      </c>
      <c r="I89" s="19">
        <v>0</v>
      </c>
      <c r="J89" s="19">
        <f t="shared" si="5"/>
        <v>0</v>
      </c>
      <c r="K89" s="19">
        <v>0</v>
      </c>
      <c r="L89" s="19">
        <v>0</v>
      </c>
      <c r="M89" s="19">
        <v>0</v>
      </c>
      <c r="N89" s="19">
        <v>2</v>
      </c>
      <c r="O89" s="19">
        <v>0</v>
      </c>
      <c r="P89" s="19">
        <v>0</v>
      </c>
      <c r="Q89" s="19">
        <v>1</v>
      </c>
      <c r="R89" s="19">
        <v>0</v>
      </c>
      <c r="S89" s="19">
        <v>1</v>
      </c>
      <c r="T89" s="19">
        <v>0</v>
      </c>
      <c r="U89" s="19">
        <v>0</v>
      </c>
      <c r="V89" s="19">
        <v>0</v>
      </c>
      <c r="W89" s="43">
        <f>SUM(I89:I$210,O89:O$210,S89:S$210)/SUM(F89:F$210)</f>
        <v>0.59640102827763497</v>
      </c>
      <c r="X89" s="43">
        <f>SUM(V89:V$210)/SUM(G89:G$210)</f>
        <v>0.89373297002724794</v>
      </c>
      <c r="Y89" s="44">
        <f t="shared" si="4"/>
        <v>1.4901339983048829</v>
      </c>
    </row>
    <row r="90" spans="1:25" ht="15.95" customHeight="1" x14ac:dyDescent="0.25">
      <c r="A90" s="179"/>
      <c r="B90" s="14">
        <v>42634</v>
      </c>
      <c r="C90" s="15" t="s">
        <v>34</v>
      </c>
      <c r="D90" s="45">
        <f>SUM(I90:I$210)/SUM(G90:G$210)</f>
        <v>0.55737704918032782</v>
      </c>
      <c r="E90" s="15">
        <v>1</v>
      </c>
      <c r="F90" s="15">
        <v>4</v>
      </c>
      <c r="G90" s="15">
        <v>4</v>
      </c>
      <c r="H90" s="27">
        <v>1</v>
      </c>
      <c r="I90" s="15">
        <v>2</v>
      </c>
      <c r="J90" s="15">
        <f t="shared" si="5"/>
        <v>1</v>
      </c>
      <c r="K90" s="15">
        <v>0</v>
      </c>
      <c r="L90" s="15">
        <v>1</v>
      </c>
      <c r="M90" s="15">
        <v>0</v>
      </c>
      <c r="N90" s="15">
        <v>1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4</v>
      </c>
      <c r="W90" s="45">
        <f>SUM(I90:I$210,O90:O$210,S90:S$210)/SUM(F90:F$210)</f>
        <v>0.5968992248062015</v>
      </c>
      <c r="X90" s="45">
        <f>SUM(V90:V$210)/SUM(G90:G$210)</f>
        <v>0.89617486338797814</v>
      </c>
      <c r="Y90" s="46">
        <f t="shared" si="4"/>
        <v>1.4930740881941795</v>
      </c>
    </row>
    <row r="91" spans="1:25" ht="15.95" customHeight="1" x14ac:dyDescent="0.25">
      <c r="A91" s="179"/>
      <c r="B91" s="14">
        <v>42627</v>
      </c>
      <c r="C91" s="15" t="s">
        <v>34</v>
      </c>
      <c r="D91" s="45">
        <f>SUM(I91:I$210)/SUM(G91:G$210)</f>
        <v>0.55801104972375692</v>
      </c>
      <c r="E91" s="15">
        <v>1</v>
      </c>
      <c r="F91" s="15">
        <v>4</v>
      </c>
      <c r="G91" s="15">
        <v>4</v>
      </c>
      <c r="H91" s="27">
        <v>2</v>
      </c>
      <c r="I91" s="15">
        <v>2</v>
      </c>
      <c r="J91" s="15">
        <f t="shared" si="5"/>
        <v>1</v>
      </c>
      <c r="K91" s="15">
        <v>0</v>
      </c>
      <c r="L91" s="15">
        <v>1</v>
      </c>
      <c r="M91" s="15">
        <v>0</v>
      </c>
      <c r="N91" s="15">
        <v>1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4</v>
      </c>
      <c r="W91" s="45">
        <f>SUM(I91:I$210,O91:O$210,S91:S$210)/SUM(F91:F$210)</f>
        <v>0.59791122715404699</v>
      </c>
      <c r="X91" s="45">
        <f>SUM(V91:V$210)/SUM(G91:G$210)</f>
        <v>0.89502762430939231</v>
      </c>
      <c r="Y91" s="46">
        <f t="shared" si="4"/>
        <v>1.4929388514634394</v>
      </c>
    </row>
    <row r="92" spans="1:25" ht="15.95" customHeight="1" x14ac:dyDescent="0.25">
      <c r="A92" s="179"/>
      <c r="B92" s="14">
        <v>42627</v>
      </c>
      <c r="C92" s="15" t="s">
        <v>34</v>
      </c>
      <c r="D92" s="45">
        <f>SUM(I92:I$210)/SUM(G92:G$210)</f>
        <v>0.55865921787709494</v>
      </c>
      <c r="E92" s="15">
        <v>1</v>
      </c>
      <c r="F92" s="15">
        <v>5</v>
      </c>
      <c r="G92" s="15">
        <v>5</v>
      </c>
      <c r="H92" s="27">
        <v>3</v>
      </c>
      <c r="I92" s="15">
        <v>3</v>
      </c>
      <c r="J92" s="15">
        <f t="shared" si="5"/>
        <v>3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1</v>
      </c>
      <c r="T92" s="15">
        <v>0</v>
      </c>
      <c r="U92" s="15">
        <v>0</v>
      </c>
      <c r="V92" s="15">
        <v>3</v>
      </c>
      <c r="W92" s="45">
        <f>SUM(I92:I$210,O92:O$210,S92:S$210)/SUM(F92:F$210)</f>
        <v>0.59894459102902375</v>
      </c>
      <c r="X92" s="45">
        <f>SUM(V92:V$210)/SUM(G92:G$210)</f>
        <v>0.8938547486033519</v>
      </c>
      <c r="Y92" s="46">
        <f t="shared" si="4"/>
        <v>1.4927993396323758</v>
      </c>
    </row>
    <row r="93" spans="1:25" ht="15.95" customHeight="1" x14ac:dyDescent="0.25">
      <c r="A93" s="179"/>
      <c r="B93" s="14">
        <v>42620</v>
      </c>
      <c r="C93" s="15" t="s">
        <v>25</v>
      </c>
      <c r="D93" s="45">
        <f>SUM(I93:I$210)/SUM(G93:G$210)</f>
        <v>0.55807365439093481</v>
      </c>
      <c r="E93" s="15">
        <v>1</v>
      </c>
      <c r="F93" s="15">
        <v>3</v>
      </c>
      <c r="G93" s="15">
        <v>3</v>
      </c>
      <c r="H93" s="27">
        <v>1</v>
      </c>
      <c r="I93" s="15">
        <v>1</v>
      </c>
      <c r="J93" s="15">
        <f t="shared" si="5"/>
        <v>0</v>
      </c>
      <c r="K93" s="15">
        <v>1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1</v>
      </c>
      <c r="T93" s="15">
        <v>0</v>
      </c>
      <c r="U93" s="15">
        <v>0</v>
      </c>
      <c r="V93" s="15">
        <v>2</v>
      </c>
      <c r="W93" s="45">
        <f>SUM(I93:I$210,O93:O$210,S93:S$210)/SUM(F93:F$210)</f>
        <v>0.59625668449197866</v>
      </c>
      <c r="X93" s="45">
        <f>SUM(V93:V$210)/SUM(G93:G$210)</f>
        <v>0.89801699716713879</v>
      </c>
      <c r="Y93" s="46">
        <f t="shared" si="4"/>
        <v>1.4942736816591173</v>
      </c>
    </row>
    <row r="94" spans="1:25" ht="15.95" customHeight="1" x14ac:dyDescent="0.25">
      <c r="A94" s="179"/>
      <c r="B94" s="14">
        <v>42620</v>
      </c>
      <c r="C94" s="15" t="s">
        <v>25</v>
      </c>
      <c r="D94" s="45">
        <f>SUM(I94:I$210)/SUM(G94:G$210)</f>
        <v>0.56000000000000005</v>
      </c>
      <c r="E94" s="15">
        <v>1</v>
      </c>
      <c r="F94" s="15">
        <v>4</v>
      </c>
      <c r="G94" s="15">
        <v>4</v>
      </c>
      <c r="H94" s="27">
        <v>3</v>
      </c>
      <c r="I94" s="15">
        <v>4</v>
      </c>
      <c r="J94" s="15">
        <f t="shared" si="5"/>
        <v>2</v>
      </c>
      <c r="K94" s="15">
        <v>2</v>
      </c>
      <c r="L94" s="15">
        <v>0</v>
      </c>
      <c r="M94" s="15">
        <v>0</v>
      </c>
      <c r="N94" s="15">
        <v>2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6</v>
      </c>
      <c r="W94" s="45">
        <f>SUM(I94:I$210,O94:O$210,S94:S$210)/SUM(F94:F$210)</f>
        <v>0.59568733153638809</v>
      </c>
      <c r="X94" s="45">
        <f>SUM(V94:V$210)/SUM(G94:G$210)</f>
        <v>0.9</v>
      </c>
      <c r="Y94" s="46">
        <f t="shared" si="4"/>
        <v>1.4956873315363881</v>
      </c>
    </row>
    <row r="95" spans="1:25" ht="15.95" customHeight="1" x14ac:dyDescent="0.25">
      <c r="A95" s="179"/>
      <c r="B95" s="14">
        <v>42620</v>
      </c>
      <c r="C95" s="15" t="s">
        <v>25</v>
      </c>
      <c r="D95" s="45">
        <f>SUM(I95:I$210)/SUM(G95:G$210)</f>
        <v>0.55491329479768781</v>
      </c>
      <c r="E95" s="15">
        <v>1</v>
      </c>
      <c r="F95" s="15">
        <v>3</v>
      </c>
      <c r="G95" s="15">
        <v>3</v>
      </c>
      <c r="H95" s="27">
        <v>2</v>
      </c>
      <c r="I95" s="15">
        <v>2</v>
      </c>
      <c r="J95" s="15">
        <f t="shared" si="5"/>
        <v>0</v>
      </c>
      <c r="K95" s="15">
        <v>2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4</v>
      </c>
      <c r="W95" s="45">
        <f>SUM(I95:I$210,O95:O$210,S95:S$210)/SUM(F95:F$210)</f>
        <v>0.59128065395095364</v>
      </c>
      <c r="X95" s="45">
        <f>SUM(V95:V$210)/SUM(G95:G$210)</f>
        <v>0.89306358381502893</v>
      </c>
      <c r="Y95" s="46">
        <f t="shared" si="4"/>
        <v>1.4843442377659826</v>
      </c>
    </row>
    <row r="96" spans="1:25" ht="15.95" customHeight="1" x14ac:dyDescent="0.25">
      <c r="A96" s="179"/>
      <c r="B96" s="14">
        <v>42613</v>
      </c>
      <c r="C96" s="15" t="s">
        <v>25</v>
      </c>
      <c r="D96" s="45">
        <f>SUM(I96:I$210)/SUM(G96:G$210)</f>
        <v>0.55393586005830908</v>
      </c>
      <c r="E96" s="15">
        <v>1</v>
      </c>
      <c r="F96" s="15">
        <v>5</v>
      </c>
      <c r="G96" s="15">
        <v>4</v>
      </c>
      <c r="H96" s="27">
        <v>1</v>
      </c>
      <c r="I96" s="15">
        <v>2</v>
      </c>
      <c r="J96" s="15">
        <f t="shared" si="5"/>
        <v>2</v>
      </c>
      <c r="K96" s="15">
        <v>0</v>
      </c>
      <c r="L96" s="15">
        <v>0</v>
      </c>
      <c r="M96" s="15">
        <v>0</v>
      </c>
      <c r="N96" s="15">
        <v>2</v>
      </c>
      <c r="O96" s="15">
        <v>1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2</v>
      </c>
      <c r="W96" s="45">
        <f>SUM(I96:I$210,O96:O$210,S96:S$210)/SUM(F96:F$210)</f>
        <v>0.59065934065934067</v>
      </c>
      <c r="X96" s="45">
        <f>SUM(V96:V$210)/SUM(G96:G$210)</f>
        <v>0.88921282798833823</v>
      </c>
      <c r="Y96" s="46">
        <f t="shared" si="4"/>
        <v>1.4798721686476788</v>
      </c>
    </row>
    <row r="97" spans="1:25" ht="15.95" customHeight="1" thickBot="1" x14ac:dyDescent="0.3">
      <c r="A97" s="187"/>
      <c r="B97" s="16">
        <v>42613</v>
      </c>
      <c r="C97" s="17" t="s">
        <v>25</v>
      </c>
      <c r="D97" s="47">
        <f>SUM(I97:I$210)/SUM(G97:G$210)</f>
        <v>0.55457227138643073</v>
      </c>
      <c r="E97" s="17">
        <v>1</v>
      </c>
      <c r="F97" s="17">
        <v>3</v>
      </c>
      <c r="G97" s="17">
        <v>2</v>
      </c>
      <c r="H97" s="29">
        <v>1</v>
      </c>
      <c r="I97" s="17">
        <v>0</v>
      </c>
      <c r="J97" s="17">
        <f t="shared" si="5"/>
        <v>0</v>
      </c>
      <c r="K97" s="17">
        <v>0</v>
      </c>
      <c r="L97" s="17">
        <v>0</v>
      </c>
      <c r="M97" s="17">
        <v>0</v>
      </c>
      <c r="N97" s="17">
        <v>2</v>
      </c>
      <c r="O97" s="17">
        <v>0</v>
      </c>
      <c r="P97" s="17">
        <v>0</v>
      </c>
      <c r="Q97" s="17">
        <v>1</v>
      </c>
      <c r="R97" s="17">
        <v>0</v>
      </c>
      <c r="S97" s="17">
        <v>1</v>
      </c>
      <c r="T97" s="17">
        <v>1</v>
      </c>
      <c r="U97" s="17">
        <v>1</v>
      </c>
      <c r="V97" s="17">
        <v>0</v>
      </c>
      <c r="W97" s="47">
        <f>SUM(I97:I$210,O97:O$210,S97:S$210)/SUM(F97:F$210)</f>
        <v>0.59052924791086348</v>
      </c>
      <c r="X97" s="47">
        <f>SUM(V97:V$210)/SUM(G97:G$210)</f>
        <v>0.89380530973451322</v>
      </c>
      <c r="Y97" s="48">
        <f t="shared" si="4"/>
        <v>1.4843345576453766</v>
      </c>
    </row>
    <row r="98" spans="1:25" ht="15.95" customHeight="1" x14ac:dyDescent="0.25">
      <c r="A98" s="183" t="s">
        <v>40</v>
      </c>
      <c r="B98" s="9">
        <v>42599</v>
      </c>
      <c r="C98" s="10" t="s">
        <v>36</v>
      </c>
      <c r="D98" s="1">
        <f>SUM(I98:I$210)/SUM(G98:G$210)</f>
        <v>0.55786350148367958</v>
      </c>
      <c r="E98" s="10">
        <v>1</v>
      </c>
      <c r="F98" s="10">
        <v>3</v>
      </c>
      <c r="G98" s="10">
        <v>3</v>
      </c>
      <c r="H98" s="30">
        <v>2</v>
      </c>
      <c r="I98" s="30">
        <v>2</v>
      </c>
      <c r="J98" s="96">
        <f t="shared" si="5"/>
        <v>1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3</v>
      </c>
      <c r="W98" s="1">
        <f>SUM(I98:I$210,O98:O$210,S98:S$210)/SUM(F98:F$210)</f>
        <v>0.59269662921348309</v>
      </c>
      <c r="X98" s="1">
        <f>SUM(V98:V$210)/SUM(G98:G$210)</f>
        <v>0.89910979228486643</v>
      </c>
      <c r="Y98" s="2">
        <f t="shared" ref="Y98:Y161" si="6">SUM(X98+W98)</f>
        <v>1.4918064214983495</v>
      </c>
    </row>
    <row r="99" spans="1:25" ht="15.95" customHeight="1" x14ac:dyDescent="0.25">
      <c r="A99" s="184"/>
      <c r="B99" s="4">
        <v>42599</v>
      </c>
      <c r="C99" s="5" t="s">
        <v>36</v>
      </c>
      <c r="D99" s="39">
        <f>SUM(I99:I$210)/SUM(G99:G$210)</f>
        <v>0.55688622754491013</v>
      </c>
      <c r="E99" s="5">
        <v>1</v>
      </c>
      <c r="F99" s="5">
        <v>3</v>
      </c>
      <c r="G99" s="5">
        <v>3</v>
      </c>
      <c r="H99" s="27">
        <v>1</v>
      </c>
      <c r="I99" s="27">
        <v>1</v>
      </c>
      <c r="J99" s="100">
        <f t="shared" si="5"/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1</v>
      </c>
      <c r="W99" s="39">
        <f>SUM(I99:I$210,O99:O$210,S99:S$210)/SUM(F99:F$210)</f>
        <v>0.59206798866855526</v>
      </c>
      <c r="X99" s="39">
        <f>SUM(V99:V$210)/SUM(G99:G$210)</f>
        <v>0.89820359281437123</v>
      </c>
      <c r="Y99" s="41">
        <f t="shared" si="6"/>
        <v>1.4902715814829266</v>
      </c>
    </row>
    <row r="100" spans="1:25" ht="15.95" customHeight="1" x14ac:dyDescent="0.25">
      <c r="A100" s="184"/>
      <c r="B100" s="4">
        <v>42585</v>
      </c>
      <c r="C100" s="5" t="s">
        <v>37</v>
      </c>
      <c r="D100" s="39">
        <f>SUM(I100:I$210)/SUM(G100:G$210)</f>
        <v>0.55891238670694865</v>
      </c>
      <c r="E100" s="5">
        <v>1</v>
      </c>
      <c r="F100" s="5">
        <v>3</v>
      </c>
      <c r="G100" s="5">
        <v>3</v>
      </c>
      <c r="H100" s="27">
        <v>2</v>
      </c>
      <c r="I100" s="27">
        <v>2</v>
      </c>
      <c r="J100" s="100">
        <f t="shared" si="5"/>
        <v>2</v>
      </c>
      <c r="K100" s="5">
        <v>0</v>
      </c>
      <c r="L100" s="5">
        <v>0</v>
      </c>
      <c r="M100" s="5">
        <v>0</v>
      </c>
      <c r="N100" s="5">
        <v>2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2</v>
      </c>
      <c r="W100" s="39">
        <f>SUM(I100:I$210,O100:O$210,S100:S$210)/SUM(F100:F$210)</f>
        <v>0.59428571428571431</v>
      </c>
      <c r="X100" s="39">
        <f>SUM(V100:V$210)/SUM(G100:G$210)</f>
        <v>0.90332326283987918</v>
      </c>
      <c r="Y100" s="41">
        <f t="shared" si="6"/>
        <v>1.4976089771255934</v>
      </c>
    </row>
    <row r="101" spans="1:25" ht="15.95" customHeight="1" x14ac:dyDescent="0.25">
      <c r="A101" s="184"/>
      <c r="B101" s="4">
        <v>42585</v>
      </c>
      <c r="C101" s="5" t="s">
        <v>37</v>
      </c>
      <c r="D101" s="39">
        <f>SUM(I101:I$210)/SUM(G101:G$210)</f>
        <v>0.55792682926829273</v>
      </c>
      <c r="E101" s="5">
        <v>1</v>
      </c>
      <c r="F101" s="5">
        <v>4</v>
      </c>
      <c r="G101" s="5">
        <v>4</v>
      </c>
      <c r="H101" s="27">
        <v>2</v>
      </c>
      <c r="I101" s="27">
        <v>4</v>
      </c>
      <c r="J101" s="100">
        <f t="shared" si="5"/>
        <v>3</v>
      </c>
      <c r="K101" s="5">
        <v>1</v>
      </c>
      <c r="L101" s="5">
        <v>0</v>
      </c>
      <c r="M101" s="5">
        <v>0</v>
      </c>
      <c r="N101" s="5">
        <v>4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5</v>
      </c>
      <c r="W101" s="39">
        <f>SUM(I101:I$210,O101:O$210,S101:S$210)/SUM(F101:F$210)</f>
        <v>0.59365994236311237</v>
      </c>
      <c r="X101" s="39">
        <f>SUM(V101:V$210)/SUM(G101:G$210)</f>
        <v>0.90548780487804881</v>
      </c>
      <c r="Y101" s="41">
        <f t="shared" si="6"/>
        <v>1.4991477472411612</v>
      </c>
    </row>
    <row r="102" spans="1:25" ht="15.95" customHeight="1" x14ac:dyDescent="0.25">
      <c r="A102" s="184"/>
      <c r="B102" s="4">
        <v>42578</v>
      </c>
      <c r="C102" s="5" t="s">
        <v>25</v>
      </c>
      <c r="D102" s="39">
        <f>SUM(I102:I$210)/SUM(G102:G$210)</f>
        <v>0.55246913580246915</v>
      </c>
      <c r="E102" s="5">
        <v>1</v>
      </c>
      <c r="F102" s="5">
        <v>4</v>
      </c>
      <c r="G102" s="5">
        <v>4</v>
      </c>
      <c r="H102" s="5">
        <v>0</v>
      </c>
      <c r="I102" s="27">
        <v>1</v>
      </c>
      <c r="J102" s="100">
        <f t="shared" si="5"/>
        <v>0</v>
      </c>
      <c r="K102" s="5">
        <v>1</v>
      </c>
      <c r="L102" s="5">
        <v>0</v>
      </c>
      <c r="M102" s="5">
        <v>0</v>
      </c>
      <c r="N102" s="5">
        <v>2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2</v>
      </c>
      <c r="W102" s="39">
        <f>SUM(I102:I$210,O102:O$210,S102:S$210)/SUM(F102:F$210)</f>
        <v>0.58892128279883382</v>
      </c>
      <c r="X102" s="39">
        <f>SUM(V102:V$210)/SUM(G102:G$210)</f>
        <v>0.90123456790123457</v>
      </c>
      <c r="Y102" s="41">
        <f t="shared" si="6"/>
        <v>1.4901558507000683</v>
      </c>
    </row>
    <row r="103" spans="1:25" ht="15.95" customHeight="1" x14ac:dyDescent="0.25">
      <c r="A103" s="184"/>
      <c r="B103" s="4">
        <v>42578</v>
      </c>
      <c r="C103" s="5" t="s">
        <v>25</v>
      </c>
      <c r="D103" s="39">
        <f>SUM(I103:I$210)/SUM(G103:G$210)</f>
        <v>0.55625000000000002</v>
      </c>
      <c r="E103" s="5">
        <v>1</v>
      </c>
      <c r="F103" s="5">
        <v>3</v>
      </c>
      <c r="G103" s="5">
        <v>3</v>
      </c>
      <c r="H103" s="5">
        <v>1</v>
      </c>
      <c r="I103" s="27">
        <v>2</v>
      </c>
      <c r="J103" s="100">
        <f t="shared" si="5"/>
        <v>2</v>
      </c>
      <c r="K103" s="5">
        <v>0</v>
      </c>
      <c r="L103" s="5">
        <v>0</v>
      </c>
      <c r="M103" s="5">
        <v>0</v>
      </c>
      <c r="N103" s="5">
        <v>1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2</v>
      </c>
      <c r="W103" s="39">
        <f>SUM(I103:I$210,O103:O$210,S103:S$210)/SUM(F103:F$210)</f>
        <v>0.59292035398230092</v>
      </c>
      <c r="X103" s="39">
        <f>SUM(V103:V$210)/SUM(G103:G$210)</f>
        <v>0.90625</v>
      </c>
      <c r="Y103" s="41">
        <f t="shared" si="6"/>
        <v>1.4991703539823009</v>
      </c>
    </row>
    <row r="104" spans="1:25" ht="15.95" customHeight="1" x14ac:dyDescent="0.25">
      <c r="A104" s="184"/>
      <c r="B104" s="4">
        <v>42571</v>
      </c>
      <c r="C104" s="5" t="s">
        <v>23</v>
      </c>
      <c r="D104" s="39">
        <f>SUM(I104:I$210)/SUM(G104:G$210)</f>
        <v>0.55520504731861198</v>
      </c>
      <c r="E104" s="5">
        <v>1</v>
      </c>
      <c r="F104" s="5">
        <v>4</v>
      </c>
      <c r="G104" s="5">
        <v>3</v>
      </c>
      <c r="H104" s="5">
        <v>2</v>
      </c>
      <c r="I104" s="27">
        <v>1</v>
      </c>
      <c r="J104" s="100">
        <f t="shared" si="5"/>
        <v>0</v>
      </c>
      <c r="K104" s="5">
        <v>1</v>
      </c>
      <c r="L104" s="5">
        <v>0</v>
      </c>
      <c r="M104" s="5">
        <v>0</v>
      </c>
      <c r="N104" s="5">
        <v>2</v>
      </c>
      <c r="O104" s="5">
        <v>1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2</v>
      </c>
      <c r="W104" s="39">
        <f>SUM(I104:I$210,O104:O$210,S104:S$210)/SUM(F104:F$210)</f>
        <v>0.59226190476190477</v>
      </c>
      <c r="X104" s="39">
        <f>SUM(V104:V$210)/SUM(G104:G$210)</f>
        <v>0.90851735015772872</v>
      </c>
      <c r="Y104" s="41">
        <f t="shared" si="6"/>
        <v>1.5007792549196335</v>
      </c>
    </row>
    <row r="105" spans="1:25" ht="15.95" customHeight="1" x14ac:dyDescent="0.25">
      <c r="A105" s="184"/>
      <c r="B105" s="4">
        <v>42571</v>
      </c>
      <c r="C105" s="5" t="s">
        <v>23</v>
      </c>
      <c r="D105" s="39">
        <f>SUM(I105:I$210)/SUM(G105:G$210)</f>
        <v>0.5573248407643312</v>
      </c>
      <c r="E105" s="5">
        <v>1</v>
      </c>
      <c r="F105" s="5">
        <v>3</v>
      </c>
      <c r="G105" s="5">
        <v>2</v>
      </c>
      <c r="H105" s="5">
        <v>1</v>
      </c>
      <c r="I105" s="27">
        <v>1</v>
      </c>
      <c r="J105" s="100">
        <f t="shared" si="5"/>
        <v>0</v>
      </c>
      <c r="K105" s="5">
        <v>1</v>
      </c>
      <c r="L105" s="5">
        <v>0</v>
      </c>
      <c r="M105" s="5">
        <v>0</v>
      </c>
      <c r="N105" s="5">
        <v>1</v>
      </c>
      <c r="O105" s="5">
        <v>1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2</v>
      </c>
      <c r="W105" s="39">
        <f>SUM(I105:I$210,O105:O$210,S105:S$210)/SUM(F105:F$210)</f>
        <v>0.59337349397590367</v>
      </c>
      <c r="X105" s="39">
        <f>SUM(V105:V$210)/SUM(G105:G$210)</f>
        <v>0.91082802547770703</v>
      </c>
      <c r="Y105" s="41">
        <f t="shared" si="6"/>
        <v>1.5042015194536107</v>
      </c>
    </row>
    <row r="106" spans="1:25" ht="15.95" customHeight="1" x14ac:dyDescent="0.25">
      <c r="A106" s="184"/>
      <c r="B106" s="4">
        <v>42564</v>
      </c>
      <c r="C106" s="5" t="s">
        <v>29</v>
      </c>
      <c r="D106" s="39">
        <f>SUM(I106:I$210)/SUM(G106:G$210)</f>
        <v>0.55769230769230771</v>
      </c>
      <c r="E106" s="5">
        <v>1</v>
      </c>
      <c r="F106" s="5">
        <v>3</v>
      </c>
      <c r="G106" s="5">
        <v>3</v>
      </c>
      <c r="H106" s="5">
        <v>2</v>
      </c>
      <c r="I106" s="27">
        <v>2</v>
      </c>
      <c r="J106" s="100">
        <f t="shared" si="5"/>
        <v>1</v>
      </c>
      <c r="K106" s="5">
        <v>1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3</v>
      </c>
      <c r="W106" s="39">
        <f>SUM(I106:I$210,O106:O$210,S106:S$210)/SUM(F106:F$210)</f>
        <v>0.59270516717325228</v>
      </c>
      <c r="X106" s="39">
        <f>SUM(V106:V$210)/SUM(G106:G$210)</f>
        <v>0.91025641025641024</v>
      </c>
      <c r="Y106" s="41">
        <f t="shared" si="6"/>
        <v>1.5029615774296625</v>
      </c>
    </row>
    <row r="107" spans="1:25" ht="15.95" customHeight="1" x14ac:dyDescent="0.25">
      <c r="A107" s="184"/>
      <c r="B107" s="4">
        <v>42564</v>
      </c>
      <c r="C107" s="5" t="s">
        <v>29</v>
      </c>
      <c r="D107" s="39">
        <f>SUM(I107:I$210)/SUM(G107:G$210)</f>
        <v>0.55663430420711979</v>
      </c>
      <c r="E107" s="5">
        <v>1</v>
      </c>
      <c r="F107" s="5">
        <v>4</v>
      </c>
      <c r="G107" s="5">
        <v>4</v>
      </c>
      <c r="H107" s="5">
        <v>2</v>
      </c>
      <c r="I107" s="27">
        <v>2</v>
      </c>
      <c r="J107" s="100">
        <f t="shared" si="5"/>
        <v>1</v>
      </c>
      <c r="K107" s="5">
        <v>0</v>
      </c>
      <c r="L107" s="5">
        <v>0</v>
      </c>
      <c r="M107" s="5">
        <v>1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39">
        <f>SUM(I107:I$210,O107:O$210,S107:S$210)/SUM(F107:F$210)</f>
        <v>0.59202453987730064</v>
      </c>
      <c r="X107" s="39">
        <f>SUM(V107:V$210)/SUM(G107:G$210)</f>
        <v>0.90938511326860838</v>
      </c>
      <c r="Y107" s="41">
        <f t="shared" si="6"/>
        <v>1.5014096531459091</v>
      </c>
    </row>
    <row r="108" spans="1:25" ht="15.95" customHeight="1" x14ac:dyDescent="0.25">
      <c r="A108" s="184"/>
      <c r="B108" s="4">
        <v>42557</v>
      </c>
      <c r="C108" s="5" t="s">
        <v>38</v>
      </c>
      <c r="D108" s="39">
        <f>SUM(I108:I$210)/SUM(G108:G$210)</f>
        <v>0.55737704918032782</v>
      </c>
      <c r="E108" s="5">
        <v>1</v>
      </c>
      <c r="F108" s="5">
        <v>3</v>
      </c>
      <c r="G108" s="5">
        <v>3</v>
      </c>
      <c r="H108" s="5">
        <v>0</v>
      </c>
      <c r="I108" s="27">
        <v>1</v>
      </c>
      <c r="J108" s="100">
        <f t="shared" si="5"/>
        <v>0</v>
      </c>
      <c r="K108" s="5">
        <v>1</v>
      </c>
      <c r="L108" s="5">
        <v>0</v>
      </c>
      <c r="M108" s="5">
        <v>0</v>
      </c>
      <c r="N108" s="5">
        <v>1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2</v>
      </c>
      <c r="W108" s="39">
        <f>SUM(I108:I$210,O108:O$210,S108:S$210)/SUM(F108:F$210)</f>
        <v>0.59316770186335399</v>
      </c>
      <c r="X108" s="39">
        <f>SUM(V108:V$210)/SUM(G108:G$210)</f>
        <v>0.90491803278688521</v>
      </c>
      <c r="Y108" s="41">
        <f t="shared" si="6"/>
        <v>1.4980857346502392</v>
      </c>
    </row>
    <row r="109" spans="1:25" ht="15.95" customHeight="1" x14ac:dyDescent="0.25">
      <c r="A109" s="184"/>
      <c r="B109" s="4">
        <v>42557</v>
      </c>
      <c r="C109" s="5" t="s">
        <v>38</v>
      </c>
      <c r="D109" s="39">
        <f>SUM(I109:I$210)/SUM(G109:G$210)</f>
        <v>0.55960264900662249</v>
      </c>
      <c r="E109" s="5">
        <v>1</v>
      </c>
      <c r="F109" s="5">
        <v>4</v>
      </c>
      <c r="G109" s="5">
        <v>3</v>
      </c>
      <c r="H109" s="5">
        <v>2</v>
      </c>
      <c r="I109" s="27">
        <v>3</v>
      </c>
      <c r="J109" s="100">
        <f t="shared" si="5"/>
        <v>1</v>
      </c>
      <c r="K109" s="5">
        <v>1</v>
      </c>
      <c r="L109" s="5">
        <v>1</v>
      </c>
      <c r="M109" s="5">
        <v>0</v>
      </c>
      <c r="N109" s="5">
        <v>5</v>
      </c>
      <c r="O109" s="5">
        <v>1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6</v>
      </c>
      <c r="W109" s="39">
        <f>SUM(I109:I$210,O109:O$210,S109:S$210)/SUM(F109:F$210)</f>
        <v>0.59561128526645768</v>
      </c>
      <c r="X109" s="39">
        <f>SUM(V109:V$210)/SUM(G109:G$210)</f>
        <v>0.9072847682119205</v>
      </c>
      <c r="Y109" s="41">
        <f t="shared" si="6"/>
        <v>1.5028960534783782</v>
      </c>
    </row>
    <row r="110" spans="1:25" ht="15.95" customHeight="1" x14ac:dyDescent="0.25">
      <c r="A110" s="184"/>
      <c r="B110" s="4">
        <v>42543</v>
      </c>
      <c r="C110" s="5" t="s">
        <v>34</v>
      </c>
      <c r="D110" s="39">
        <f>SUM(I110:I$210)/SUM(G110:G$210)</f>
        <v>0.55518394648829428</v>
      </c>
      <c r="E110" s="5">
        <v>1</v>
      </c>
      <c r="F110" s="5">
        <v>3</v>
      </c>
      <c r="G110" s="5">
        <v>3</v>
      </c>
      <c r="H110" s="5">
        <v>1</v>
      </c>
      <c r="I110" s="27">
        <v>3</v>
      </c>
      <c r="J110" s="100">
        <f t="shared" si="5"/>
        <v>3</v>
      </c>
      <c r="K110" s="5">
        <v>0</v>
      </c>
      <c r="L110" s="5">
        <v>0</v>
      </c>
      <c r="M110" s="5">
        <v>0</v>
      </c>
      <c r="N110" s="5">
        <v>1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3</v>
      </c>
      <c r="W110" s="39">
        <f>SUM(I110:I$210,O110:O$210,S110:S$210)/SUM(F110:F$210)</f>
        <v>0.59047619047619049</v>
      </c>
      <c r="X110" s="39">
        <f>SUM(V110:V$210)/SUM(G110:G$210)</f>
        <v>0.89632107023411367</v>
      </c>
      <c r="Y110" s="41">
        <f t="shared" si="6"/>
        <v>1.4867972607103042</v>
      </c>
    </row>
    <row r="111" spans="1:25" ht="15.95" customHeight="1" x14ac:dyDescent="0.25">
      <c r="A111" s="184"/>
      <c r="B111" s="4">
        <v>42543</v>
      </c>
      <c r="C111" s="5" t="s">
        <v>34</v>
      </c>
      <c r="D111" s="39">
        <f>SUM(I111:I$210)/SUM(G111:G$210)</f>
        <v>0.55067567567567566</v>
      </c>
      <c r="E111" s="5">
        <v>1</v>
      </c>
      <c r="F111" s="5">
        <v>3</v>
      </c>
      <c r="G111" s="5">
        <v>3</v>
      </c>
      <c r="H111" s="5">
        <v>0</v>
      </c>
      <c r="I111" s="27">
        <v>2</v>
      </c>
      <c r="J111" s="100">
        <f t="shared" si="5"/>
        <v>2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2</v>
      </c>
      <c r="W111" s="39">
        <f>SUM(I111:I$210,O111:O$210,S111:S$210)/SUM(F111:F$210)</f>
        <v>0.58653846153846156</v>
      </c>
      <c r="X111" s="39">
        <f>SUM(V111:V$210)/SUM(G111:G$210)</f>
        <v>0.89527027027027029</v>
      </c>
      <c r="Y111" s="41">
        <f t="shared" si="6"/>
        <v>1.4818087318087318</v>
      </c>
    </row>
    <row r="112" spans="1:25" ht="15.95" customHeight="1" x14ac:dyDescent="0.25">
      <c r="A112" s="184"/>
      <c r="B112" s="4">
        <v>42536</v>
      </c>
      <c r="C112" s="5" t="s">
        <v>39</v>
      </c>
      <c r="D112" s="39">
        <f>SUM(I112:I$210)/SUM(G112:G$210)</f>
        <v>0.54948805460750849</v>
      </c>
      <c r="E112" s="5">
        <v>1</v>
      </c>
      <c r="F112" s="5">
        <v>3</v>
      </c>
      <c r="G112" s="5">
        <v>2</v>
      </c>
      <c r="H112" s="5">
        <v>1</v>
      </c>
      <c r="I112" s="27">
        <v>1</v>
      </c>
      <c r="J112" s="100">
        <f t="shared" si="5"/>
        <v>1</v>
      </c>
      <c r="K112" s="5">
        <v>0</v>
      </c>
      <c r="L112" s="5">
        <v>0</v>
      </c>
      <c r="M112" s="5">
        <v>0</v>
      </c>
      <c r="N112" s="5">
        <v>2</v>
      </c>
      <c r="O112" s="5">
        <v>1</v>
      </c>
      <c r="P112" s="5">
        <v>0</v>
      </c>
      <c r="Q112" s="5">
        <v>0</v>
      </c>
      <c r="R112" s="5">
        <v>0</v>
      </c>
      <c r="S112" s="5">
        <v>1</v>
      </c>
      <c r="T112" s="5">
        <v>0</v>
      </c>
      <c r="U112" s="5">
        <v>0</v>
      </c>
      <c r="V112" s="5">
        <v>1</v>
      </c>
      <c r="W112" s="39">
        <f>SUM(I112:I$210,O112:O$210,S112:S$210)/SUM(F112:F$210)</f>
        <v>0.58576051779935279</v>
      </c>
      <c r="X112" s="39">
        <f>SUM(V112:V$210)/SUM(G112:G$210)</f>
        <v>0.89761092150170652</v>
      </c>
      <c r="Y112" s="41">
        <f t="shared" si="6"/>
        <v>1.4833714393010593</v>
      </c>
    </row>
    <row r="113" spans="1:25" ht="15.95" customHeight="1" x14ac:dyDescent="0.25">
      <c r="A113" s="184"/>
      <c r="B113" s="4">
        <v>42536</v>
      </c>
      <c r="C113" s="5" t="s">
        <v>39</v>
      </c>
      <c r="D113" s="39">
        <f>SUM(I113:I$210)/SUM(G113:G$210)</f>
        <v>0.54982817869415812</v>
      </c>
      <c r="E113" s="5">
        <v>1</v>
      </c>
      <c r="F113" s="5">
        <v>3</v>
      </c>
      <c r="G113" s="5">
        <v>3</v>
      </c>
      <c r="H113" s="5">
        <v>2</v>
      </c>
      <c r="I113" s="27">
        <v>3</v>
      </c>
      <c r="J113" s="100">
        <f t="shared" si="5"/>
        <v>3</v>
      </c>
      <c r="K113" s="5">
        <v>0</v>
      </c>
      <c r="L113" s="5">
        <v>0</v>
      </c>
      <c r="M113" s="5">
        <v>0</v>
      </c>
      <c r="N113" s="5">
        <v>1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3</v>
      </c>
      <c r="W113" s="39">
        <f>SUM(I113:I$210,O113:O$210,S113:S$210)/SUM(F113:F$210)</f>
        <v>0.5816993464052288</v>
      </c>
      <c r="X113" s="39">
        <f>SUM(V113:V$210)/SUM(G113:G$210)</f>
        <v>0.90034364261168387</v>
      </c>
      <c r="Y113" s="41">
        <f t="shared" si="6"/>
        <v>1.4820429890169127</v>
      </c>
    </row>
    <row r="114" spans="1:25" ht="15.95" customHeight="1" x14ac:dyDescent="0.25">
      <c r="A114" s="184"/>
      <c r="B114" s="4">
        <v>42522</v>
      </c>
      <c r="C114" s="5" t="s">
        <v>37</v>
      </c>
      <c r="D114" s="39">
        <f>SUM(I114:I$210)/SUM(G114:G$210)</f>
        <v>0.54513888888888884</v>
      </c>
      <c r="E114" s="5">
        <v>1</v>
      </c>
      <c r="F114" s="5">
        <v>3</v>
      </c>
      <c r="G114" s="5">
        <v>3</v>
      </c>
      <c r="H114" s="5">
        <v>0</v>
      </c>
      <c r="I114" s="5">
        <v>0</v>
      </c>
      <c r="J114" s="100">
        <f t="shared" si="5"/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1</v>
      </c>
      <c r="T114" s="5">
        <v>0</v>
      </c>
      <c r="U114" s="5">
        <v>0</v>
      </c>
      <c r="V114" s="5">
        <v>0</v>
      </c>
      <c r="W114" s="39">
        <f>SUM(I114:I$210,O114:O$210,S114:S$210)/SUM(F114:F$210)</f>
        <v>0.57755775577557755</v>
      </c>
      <c r="X114" s="39">
        <f>SUM(V114:V$210)/SUM(G114:G$210)</f>
        <v>0.89930555555555558</v>
      </c>
      <c r="Y114" s="41">
        <f t="shared" si="6"/>
        <v>1.4768633113311331</v>
      </c>
    </row>
    <row r="115" spans="1:25" ht="15.95" customHeight="1" x14ac:dyDescent="0.25">
      <c r="A115" s="184"/>
      <c r="B115" s="4">
        <v>42522</v>
      </c>
      <c r="C115" s="5" t="s">
        <v>37</v>
      </c>
      <c r="D115" s="39">
        <f>SUM(I115:I$210)/SUM(G115:G$210)</f>
        <v>0.55087719298245619</v>
      </c>
      <c r="E115" s="5">
        <v>1</v>
      </c>
      <c r="F115" s="5">
        <v>4</v>
      </c>
      <c r="G115" s="5">
        <v>4</v>
      </c>
      <c r="H115" s="5">
        <v>2</v>
      </c>
      <c r="I115" s="5">
        <v>2</v>
      </c>
      <c r="J115" s="5">
        <f t="shared" si="5"/>
        <v>2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2</v>
      </c>
      <c r="U115" s="5">
        <v>3</v>
      </c>
      <c r="V115" s="5">
        <v>2</v>
      </c>
      <c r="W115" s="39">
        <f>SUM(I115:I$210,O115:O$210,S115:S$210)/SUM(F115:F$210)</f>
        <v>0.57999999999999996</v>
      </c>
      <c r="X115" s="39">
        <f>SUM(V115:V$210)/SUM(G115:G$210)</f>
        <v>0.90877192982456145</v>
      </c>
      <c r="Y115" s="41">
        <f t="shared" si="6"/>
        <v>1.4887719298245614</v>
      </c>
    </row>
    <row r="116" spans="1:25" ht="15.95" customHeight="1" x14ac:dyDescent="0.25">
      <c r="A116" s="184"/>
      <c r="B116" s="4">
        <v>42515</v>
      </c>
      <c r="C116" s="5" t="s">
        <v>25</v>
      </c>
      <c r="D116" s="39">
        <f>SUM(I116:I$210)/SUM(G116:G$210)</f>
        <v>0.55160142348754448</v>
      </c>
      <c r="E116" s="5">
        <v>1</v>
      </c>
      <c r="F116" s="5">
        <v>3</v>
      </c>
      <c r="G116" s="5">
        <v>3</v>
      </c>
      <c r="H116" s="5">
        <v>1</v>
      </c>
      <c r="I116" s="5">
        <v>2</v>
      </c>
      <c r="J116" s="5">
        <f t="shared" si="5"/>
        <v>2</v>
      </c>
      <c r="K116" s="5">
        <v>0</v>
      </c>
      <c r="L116" s="5">
        <v>0</v>
      </c>
      <c r="M116" s="5">
        <v>0</v>
      </c>
      <c r="N116" s="5">
        <v>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2</v>
      </c>
      <c r="W116" s="39">
        <f>SUM(I116:I$210,O116:O$210,S116:S$210)/SUM(F116:F$210)</f>
        <v>0.58108108108108103</v>
      </c>
      <c r="X116" s="39">
        <f>SUM(V116:V$210)/SUM(G116:G$210)</f>
        <v>0.91459074733096091</v>
      </c>
      <c r="Y116" s="41">
        <f t="shared" si="6"/>
        <v>1.4956718284120418</v>
      </c>
    </row>
    <row r="117" spans="1:25" ht="15.95" customHeight="1" x14ac:dyDescent="0.25">
      <c r="A117" s="184"/>
      <c r="B117" s="4">
        <v>42515</v>
      </c>
      <c r="C117" s="5" t="s">
        <v>25</v>
      </c>
      <c r="D117" s="39">
        <f>SUM(I117:I$210)/SUM(G117:G$210)</f>
        <v>0.55035971223021585</v>
      </c>
      <c r="E117" s="5">
        <v>1</v>
      </c>
      <c r="F117" s="5">
        <v>3</v>
      </c>
      <c r="G117" s="5">
        <v>3</v>
      </c>
      <c r="H117" s="5">
        <v>0</v>
      </c>
      <c r="I117" s="5">
        <v>1</v>
      </c>
      <c r="J117" s="5">
        <f t="shared" si="5"/>
        <v>0</v>
      </c>
      <c r="K117" s="5">
        <v>1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2</v>
      </c>
      <c r="W117" s="39">
        <f>SUM(I117:I$210,O117:O$210,S117:S$210)/SUM(F117:F$210)</f>
        <v>0.58020477815699656</v>
      </c>
      <c r="X117" s="39">
        <f>SUM(V117:V$210)/SUM(G117:G$210)</f>
        <v>0.91726618705035967</v>
      </c>
      <c r="Y117" s="41">
        <f t="shared" si="6"/>
        <v>1.4974709652073561</v>
      </c>
    </row>
    <row r="118" spans="1:25" ht="15.95" customHeight="1" x14ac:dyDescent="0.25">
      <c r="A118" s="184"/>
      <c r="B118" s="4">
        <v>42508</v>
      </c>
      <c r="C118" s="5" t="s">
        <v>23</v>
      </c>
      <c r="D118" s="39">
        <f>SUM(I118:I$210)/SUM(G118:G$210)</f>
        <v>0.55272727272727273</v>
      </c>
      <c r="E118" s="5">
        <v>1</v>
      </c>
      <c r="F118" s="5">
        <v>3</v>
      </c>
      <c r="G118" s="5">
        <v>3</v>
      </c>
      <c r="H118" s="5">
        <v>1</v>
      </c>
      <c r="I118" s="5">
        <v>1</v>
      </c>
      <c r="J118" s="5">
        <f t="shared" si="5"/>
        <v>1</v>
      </c>
      <c r="K118" s="5">
        <v>0</v>
      </c>
      <c r="L118" s="5">
        <v>0</v>
      </c>
      <c r="M118" s="5">
        <v>0</v>
      </c>
      <c r="N118" s="5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</v>
      </c>
      <c r="V118" s="5">
        <v>1</v>
      </c>
      <c r="W118" s="39">
        <f>SUM(I118:I$210,O118:O$210,S118:S$210)/SUM(F118:F$210)</f>
        <v>0.58275862068965523</v>
      </c>
      <c r="X118" s="39">
        <f>SUM(V118:V$210)/SUM(G118:G$210)</f>
        <v>0.92</v>
      </c>
      <c r="Y118" s="41">
        <f t="shared" si="6"/>
        <v>1.5027586206896553</v>
      </c>
    </row>
    <row r="119" spans="1:25" ht="15.95" customHeight="1" x14ac:dyDescent="0.25">
      <c r="A119" s="184"/>
      <c r="B119" s="4">
        <v>42508</v>
      </c>
      <c r="C119" s="5" t="s">
        <v>23</v>
      </c>
      <c r="D119" s="39">
        <f>SUM(I119:I$210)/SUM(G119:G$210)</f>
        <v>0.55514705882352944</v>
      </c>
      <c r="E119" s="5">
        <v>1</v>
      </c>
      <c r="F119" s="5">
        <v>4</v>
      </c>
      <c r="G119" s="5">
        <v>3</v>
      </c>
      <c r="H119" s="5">
        <v>3</v>
      </c>
      <c r="I119" s="5">
        <v>3</v>
      </c>
      <c r="J119" s="5">
        <f t="shared" si="5"/>
        <v>1</v>
      </c>
      <c r="K119" s="5">
        <v>1</v>
      </c>
      <c r="L119" s="5">
        <v>1</v>
      </c>
      <c r="M119" s="5">
        <v>0</v>
      </c>
      <c r="N119" s="5">
        <v>3</v>
      </c>
      <c r="O119" s="5">
        <v>0</v>
      </c>
      <c r="P119" s="5">
        <v>0</v>
      </c>
      <c r="Q119" s="5">
        <v>1</v>
      </c>
      <c r="R119" s="5">
        <v>0</v>
      </c>
      <c r="S119" s="5">
        <v>0</v>
      </c>
      <c r="T119" s="5">
        <v>0</v>
      </c>
      <c r="U119" s="5">
        <v>0</v>
      </c>
      <c r="V119" s="5">
        <v>6</v>
      </c>
      <c r="W119" s="39">
        <f>SUM(I119:I$210,O119:O$210,S119:S$210)/SUM(F119:F$210)</f>
        <v>0.58536585365853655</v>
      </c>
      <c r="X119" s="39">
        <f>SUM(V119:V$210)/SUM(G119:G$210)</f>
        <v>0.92647058823529416</v>
      </c>
      <c r="Y119" s="41">
        <f t="shared" si="6"/>
        <v>1.5118364418938306</v>
      </c>
    </row>
    <row r="120" spans="1:25" ht="15.95" customHeight="1" x14ac:dyDescent="0.25">
      <c r="A120" s="184"/>
      <c r="B120" s="4">
        <v>42501</v>
      </c>
      <c r="C120" s="5" t="s">
        <v>29</v>
      </c>
      <c r="D120" s="39">
        <f>SUM(I120:I$210)/SUM(G120:G$210)</f>
        <v>0.55018587360594795</v>
      </c>
      <c r="E120" s="5">
        <v>1</v>
      </c>
      <c r="F120" s="5">
        <v>3</v>
      </c>
      <c r="G120" s="5">
        <v>3</v>
      </c>
      <c r="H120" s="5">
        <v>1</v>
      </c>
      <c r="I120" s="5">
        <v>1</v>
      </c>
      <c r="J120" s="5">
        <f t="shared" si="5"/>
        <v>1</v>
      </c>
      <c r="K120" s="5">
        <v>0</v>
      </c>
      <c r="L120" s="5">
        <v>0</v>
      </c>
      <c r="M120" s="5">
        <v>0</v>
      </c>
      <c r="N120" s="5">
        <v>2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1</v>
      </c>
      <c r="W120" s="39">
        <f>SUM(I120:I$210,O120:O$210,S120:S$210)/SUM(F120:F$210)</f>
        <v>0.58303886925795056</v>
      </c>
      <c r="X120" s="39">
        <f>SUM(V120:V$210)/SUM(G120:G$210)</f>
        <v>0.91449814126394047</v>
      </c>
      <c r="Y120" s="41">
        <f t="shared" si="6"/>
        <v>1.497537010521891</v>
      </c>
    </row>
    <row r="121" spans="1:25" ht="15.95" customHeight="1" thickBot="1" x14ac:dyDescent="0.3">
      <c r="A121" s="185"/>
      <c r="B121" s="7">
        <v>42501</v>
      </c>
      <c r="C121" s="8" t="s">
        <v>29</v>
      </c>
      <c r="D121" s="49">
        <f>SUM(I121:I$210)/SUM(G121:G$210)</f>
        <v>0.55263157894736847</v>
      </c>
      <c r="E121" s="8">
        <v>1</v>
      </c>
      <c r="F121" s="8">
        <v>3</v>
      </c>
      <c r="G121" s="8">
        <v>3</v>
      </c>
      <c r="H121" s="8">
        <v>0</v>
      </c>
      <c r="I121" s="8">
        <v>1</v>
      </c>
      <c r="J121" s="8">
        <f t="shared" si="5"/>
        <v>1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1</v>
      </c>
      <c r="W121" s="49">
        <f>SUM(I121:I$210,O121:O$210,S121:S$210)/SUM(F121:F$210)</f>
        <v>0.58571428571428574</v>
      </c>
      <c r="X121" s="49">
        <f>SUM(V121:V$210)/SUM(G121:G$210)</f>
        <v>0.92105263157894735</v>
      </c>
      <c r="Y121" s="50">
        <f t="shared" si="6"/>
        <v>1.5067669172932332</v>
      </c>
    </row>
    <row r="122" spans="1:25" ht="15.95" customHeight="1" x14ac:dyDescent="0.25">
      <c r="A122" s="178" t="s">
        <v>42</v>
      </c>
      <c r="B122" s="18">
        <v>42248</v>
      </c>
      <c r="C122" s="19" t="s">
        <v>41</v>
      </c>
      <c r="D122" s="43">
        <f>SUM(I122:I$210)/SUM(G122:G$210)</f>
        <v>0.55513307984790872</v>
      </c>
      <c r="E122" s="19">
        <v>1</v>
      </c>
      <c r="F122" s="19">
        <v>3</v>
      </c>
      <c r="G122" s="19">
        <v>3</v>
      </c>
      <c r="H122" s="19">
        <v>1</v>
      </c>
      <c r="I122" s="19">
        <v>2</v>
      </c>
      <c r="J122" s="19">
        <f t="shared" si="5"/>
        <v>0</v>
      </c>
      <c r="K122" s="19">
        <v>2</v>
      </c>
      <c r="L122" s="19">
        <v>0</v>
      </c>
      <c r="M122" s="19">
        <v>0</v>
      </c>
      <c r="N122" s="19">
        <v>4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4</v>
      </c>
      <c r="W122" s="43">
        <f>SUM(I122:I$210,O122:O$210,S122:S$210)/SUM(F122:F$210)</f>
        <v>0.58844765342960292</v>
      </c>
      <c r="X122" s="43">
        <f>SUM(V122:V$210)/SUM(G122:G$210)</f>
        <v>0.92775665399239549</v>
      </c>
      <c r="Y122" s="44">
        <f t="shared" si="6"/>
        <v>1.5162043074219984</v>
      </c>
    </row>
    <row r="123" spans="1:25" ht="15.95" customHeight="1" x14ac:dyDescent="0.25">
      <c r="A123" s="179"/>
      <c r="B123" s="14">
        <v>42241</v>
      </c>
      <c r="C123" s="15" t="s">
        <v>41</v>
      </c>
      <c r="D123" s="45">
        <f>SUM(I123:I$210)/SUM(G123:G$210)</f>
        <v>0.55384615384615388</v>
      </c>
      <c r="E123" s="15">
        <v>1</v>
      </c>
      <c r="F123" s="15">
        <v>3</v>
      </c>
      <c r="G123" s="15">
        <v>3</v>
      </c>
      <c r="H123" s="15">
        <v>0</v>
      </c>
      <c r="I123" s="15">
        <v>0</v>
      </c>
      <c r="J123" s="15">
        <f t="shared" si="5"/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1</v>
      </c>
      <c r="U123" s="15">
        <v>2</v>
      </c>
      <c r="V123" s="15">
        <v>0</v>
      </c>
      <c r="W123" s="45">
        <f>SUM(I123:I$210,O123:O$210,S123:S$210)/SUM(F123:F$210)</f>
        <v>0.58759124087591241</v>
      </c>
      <c r="X123" s="45">
        <f>SUM(V123:V$210)/SUM(G123:G$210)</f>
        <v>0.92307692307692313</v>
      </c>
      <c r="Y123" s="46">
        <f t="shared" si="6"/>
        <v>1.5106681639528357</v>
      </c>
    </row>
    <row r="124" spans="1:25" ht="15.95" customHeight="1" x14ac:dyDescent="0.25">
      <c r="A124" s="179"/>
      <c r="B124" s="14">
        <v>42241</v>
      </c>
      <c r="C124" s="15" t="s">
        <v>41</v>
      </c>
      <c r="D124" s="45">
        <f>SUM(I124:I$210)/SUM(G124:G$210)</f>
        <v>0.56031128404669261</v>
      </c>
      <c r="E124" s="15">
        <v>1</v>
      </c>
      <c r="F124" s="15">
        <v>4</v>
      </c>
      <c r="G124" s="15">
        <v>4</v>
      </c>
      <c r="H124" s="15">
        <v>1</v>
      </c>
      <c r="I124" s="15">
        <v>2</v>
      </c>
      <c r="J124" s="15">
        <f t="shared" si="5"/>
        <v>2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1</v>
      </c>
      <c r="V124" s="15">
        <v>2</v>
      </c>
      <c r="W124" s="45">
        <f>SUM(I124:I$210,O124:O$210,S124:S$210)/SUM(F124:F$210)</f>
        <v>0.59409594095940954</v>
      </c>
      <c r="X124" s="45">
        <f>SUM(V124:V$210)/SUM(G124:G$210)</f>
        <v>0.93385214007782102</v>
      </c>
      <c r="Y124" s="46">
        <f t="shared" si="6"/>
        <v>1.5279480810372306</v>
      </c>
    </row>
    <row r="125" spans="1:25" ht="15.95" customHeight="1" x14ac:dyDescent="0.25">
      <c r="A125" s="179"/>
      <c r="B125" s="14">
        <v>42234</v>
      </c>
      <c r="C125" s="15" t="s">
        <v>41</v>
      </c>
      <c r="D125" s="45">
        <f>SUM(I125:I$210)/SUM(G125:G$210)</f>
        <v>0.56126482213438733</v>
      </c>
      <c r="E125" s="15">
        <v>1</v>
      </c>
      <c r="F125" s="15">
        <v>2</v>
      </c>
      <c r="G125" s="15">
        <v>2</v>
      </c>
      <c r="H125" s="15">
        <v>1</v>
      </c>
      <c r="I125" s="15">
        <v>1</v>
      </c>
      <c r="J125" s="15">
        <f t="shared" si="5"/>
        <v>0</v>
      </c>
      <c r="K125" s="15">
        <v>1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2</v>
      </c>
      <c r="W125" s="45">
        <f>SUM(I125:I$210,O125:O$210,S125:S$210)/SUM(F125:F$210)</f>
        <v>0.5955056179775281</v>
      </c>
      <c r="X125" s="45">
        <f>SUM(V125:V$210)/SUM(G125:G$210)</f>
        <v>0.94071146245059289</v>
      </c>
      <c r="Y125" s="46">
        <f t="shared" si="6"/>
        <v>1.536217080428121</v>
      </c>
    </row>
    <row r="126" spans="1:25" ht="15.95" customHeight="1" thickBot="1" x14ac:dyDescent="0.3">
      <c r="A126" s="187"/>
      <c r="B126" s="16">
        <v>42234</v>
      </c>
      <c r="C126" s="17" t="s">
        <v>41</v>
      </c>
      <c r="D126" s="47">
        <f>SUM(I126:I$210)/SUM(G126:G$210)</f>
        <v>0.56175298804780871</v>
      </c>
      <c r="E126" s="17">
        <v>1</v>
      </c>
      <c r="F126" s="17">
        <v>3</v>
      </c>
      <c r="G126" s="17">
        <v>3</v>
      </c>
      <c r="H126" s="17">
        <v>1</v>
      </c>
      <c r="I126" s="17">
        <v>3</v>
      </c>
      <c r="J126" s="17">
        <f t="shared" si="5"/>
        <v>2</v>
      </c>
      <c r="K126" s="17">
        <v>0</v>
      </c>
      <c r="L126" s="17">
        <v>1</v>
      </c>
      <c r="M126" s="17">
        <v>0</v>
      </c>
      <c r="N126" s="17">
        <v>2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5</v>
      </c>
      <c r="W126" s="47">
        <f>SUM(I126:I$210,O126:O$210,S126:S$210)/SUM(F126:F$210)</f>
        <v>0.5962264150943396</v>
      </c>
      <c r="X126" s="47">
        <f>SUM(V126:V$210)/SUM(G126:G$210)</f>
        <v>0.94023904382470125</v>
      </c>
      <c r="Y126" s="48">
        <f t="shared" si="6"/>
        <v>1.5364654589190407</v>
      </c>
    </row>
    <row r="127" spans="1:25" ht="15.95" customHeight="1" x14ac:dyDescent="0.25">
      <c r="A127" s="183" t="s">
        <v>49</v>
      </c>
      <c r="B127" s="9">
        <v>42227</v>
      </c>
      <c r="C127" s="10" t="s">
        <v>43</v>
      </c>
      <c r="D127" s="1">
        <f>SUM(I127:I$210)/SUM(G127:G$210)</f>
        <v>0.55645161290322576</v>
      </c>
      <c r="E127" s="10">
        <v>1</v>
      </c>
      <c r="F127" s="10">
        <v>3</v>
      </c>
      <c r="G127" s="10">
        <v>3</v>
      </c>
      <c r="H127" s="10">
        <v>1</v>
      </c>
      <c r="I127" s="10">
        <v>1</v>
      </c>
      <c r="J127" s="10">
        <f t="shared" si="5"/>
        <v>1</v>
      </c>
      <c r="K127" s="10">
        <v>0</v>
      </c>
      <c r="L127" s="10">
        <v>0</v>
      </c>
      <c r="M127" s="10">
        <v>0</v>
      </c>
      <c r="N127" s="10">
        <v>2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">
        <f>SUM(I127:I$210,O127:O$210,S127:S$210)/SUM(F127:F$210)</f>
        <v>0.59160305343511455</v>
      </c>
      <c r="X127" s="1">
        <f>SUM(V127:V$210)/SUM(G127:G$210)</f>
        <v>0.93145161290322576</v>
      </c>
      <c r="Y127" s="2">
        <f t="shared" si="6"/>
        <v>1.5230546663383402</v>
      </c>
    </row>
    <row r="128" spans="1:25" ht="15.95" customHeight="1" x14ac:dyDescent="0.25">
      <c r="A128" s="184"/>
      <c r="B128" s="4">
        <v>42227</v>
      </c>
      <c r="C128" s="5" t="s">
        <v>43</v>
      </c>
      <c r="D128" s="39">
        <f>SUM(I128:I$210)/SUM(G128:G$210)</f>
        <v>0.5591836734693878</v>
      </c>
      <c r="E128" s="5">
        <v>1</v>
      </c>
      <c r="F128" s="5">
        <v>2</v>
      </c>
      <c r="G128" s="5">
        <v>2</v>
      </c>
      <c r="H128" s="5">
        <v>0</v>
      </c>
      <c r="I128" s="5">
        <v>1</v>
      </c>
      <c r="J128" s="5">
        <f t="shared" si="5"/>
        <v>0</v>
      </c>
      <c r="K128" s="5">
        <v>1</v>
      </c>
      <c r="L128" s="5">
        <v>0</v>
      </c>
      <c r="M128" s="5">
        <v>0</v>
      </c>
      <c r="N128" s="5">
        <v>1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</v>
      </c>
      <c r="V128" s="5">
        <v>2</v>
      </c>
      <c r="W128" s="39">
        <f>SUM(I128:I$210,O128:O$210,S128:S$210)/SUM(F128:F$210)</f>
        <v>0.59459459459459463</v>
      </c>
      <c r="X128" s="39">
        <f>SUM(V128:V$210)/SUM(G128:G$210)</f>
        <v>0.93877551020408168</v>
      </c>
      <c r="Y128" s="41">
        <f t="shared" si="6"/>
        <v>1.5333701047986763</v>
      </c>
    </row>
    <row r="129" spans="1:25" ht="15.95" customHeight="1" x14ac:dyDescent="0.25">
      <c r="A129" s="184"/>
      <c r="B129" s="4">
        <v>42220</v>
      </c>
      <c r="C129" s="5" t="s">
        <v>44</v>
      </c>
      <c r="D129" s="39">
        <f>SUM(I129:I$210)/SUM(G129:G$210)</f>
        <v>0.55967078189300412</v>
      </c>
      <c r="E129" s="5">
        <v>1</v>
      </c>
      <c r="F129" s="5">
        <v>3</v>
      </c>
      <c r="G129" s="5">
        <v>3</v>
      </c>
      <c r="H129" s="5">
        <v>2</v>
      </c>
      <c r="I129" s="5">
        <v>2</v>
      </c>
      <c r="J129" s="5">
        <f t="shared" si="5"/>
        <v>0</v>
      </c>
      <c r="K129" s="5">
        <v>1</v>
      </c>
      <c r="L129" s="5">
        <v>0</v>
      </c>
      <c r="M129" s="5">
        <v>1</v>
      </c>
      <c r="N129" s="5">
        <v>2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6</v>
      </c>
      <c r="W129" s="39">
        <f>SUM(I129:I$210,O129:O$210,S129:S$210)/SUM(F129:F$210)</f>
        <v>0.59533073929961089</v>
      </c>
      <c r="X129" s="39">
        <f>SUM(V129:V$210)/SUM(G129:G$210)</f>
        <v>0.93827160493827155</v>
      </c>
      <c r="Y129" s="41">
        <f t="shared" si="6"/>
        <v>1.5336023442378823</v>
      </c>
    </row>
    <row r="130" spans="1:25" ht="15.95" customHeight="1" x14ac:dyDescent="0.25">
      <c r="A130" s="184"/>
      <c r="B130" s="4">
        <v>42220</v>
      </c>
      <c r="C130" s="5" t="s">
        <v>44</v>
      </c>
      <c r="D130" s="39">
        <f>SUM(I130:I$210)/SUM(G130:G$210)</f>
        <v>0.55833333333333335</v>
      </c>
      <c r="E130" s="5">
        <v>1</v>
      </c>
      <c r="F130" s="5">
        <v>2</v>
      </c>
      <c r="G130" s="5">
        <v>2</v>
      </c>
      <c r="H130" s="5">
        <v>1</v>
      </c>
      <c r="I130" s="5">
        <v>2</v>
      </c>
      <c r="J130" s="5">
        <f t="shared" si="5"/>
        <v>1</v>
      </c>
      <c r="K130" s="5">
        <v>0</v>
      </c>
      <c r="L130" s="5">
        <v>1</v>
      </c>
      <c r="M130" s="5">
        <v>0</v>
      </c>
      <c r="N130" s="5">
        <v>4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4</v>
      </c>
      <c r="W130" s="39">
        <f>SUM(I130:I$210,O130:O$210,S130:S$210)/SUM(F130:F$210)</f>
        <v>0.59448818897637801</v>
      </c>
      <c r="X130" s="39">
        <f>SUM(V130:V$210)/SUM(G130:G$210)</f>
        <v>0.92500000000000004</v>
      </c>
      <c r="Y130" s="41">
        <f t="shared" si="6"/>
        <v>1.5194881889763781</v>
      </c>
    </row>
    <row r="131" spans="1:25" ht="15.95" customHeight="1" x14ac:dyDescent="0.25">
      <c r="A131" s="184"/>
      <c r="B131" s="4">
        <v>42213</v>
      </c>
      <c r="C131" s="5" t="s">
        <v>41</v>
      </c>
      <c r="D131" s="39">
        <f>SUM(I131:I$210)/SUM(G131:G$210)</f>
        <v>0.55462184873949583</v>
      </c>
      <c r="E131" s="5">
        <v>1</v>
      </c>
      <c r="F131" s="5">
        <v>3</v>
      </c>
      <c r="G131" s="5">
        <v>2</v>
      </c>
      <c r="H131" s="5">
        <v>1</v>
      </c>
      <c r="I131" s="5">
        <v>0</v>
      </c>
      <c r="J131" s="5">
        <f t="shared" si="5"/>
        <v>0</v>
      </c>
      <c r="K131" s="5">
        <v>0</v>
      </c>
      <c r="L131" s="5">
        <v>0</v>
      </c>
      <c r="M131" s="5">
        <v>0</v>
      </c>
      <c r="N131" s="5">
        <v>0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39">
        <f>SUM(I131:I$210,O131:O$210,S131:S$210)/SUM(F131:F$210)</f>
        <v>0.59126984126984128</v>
      </c>
      <c r="X131" s="39">
        <f>SUM(V131:V$210)/SUM(G131:G$210)</f>
        <v>0.91596638655462181</v>
      </c>
      <c r="Y131" s="41">
        <f t="shared" si="6"/>
        <v>1.5072362278244631</v>
      </c>
    </row>
    <row r="132" spans="1:25" ht="15.95" customHeight="1" x14ac:dyDescent="0.25">
      <c r="A132" s="184"/>
      <c r="B132" s="4">
        <v>42213</v>
      </c>
      <c r="C132" s="5" t="s">
        <v>41</v>
      </c>
      <c r="D132" s="39">
        <f>SUM(I132:I$210)/SUM(G132:G$210)</f>
        <v>0.55932203389830504</v>
      </c>
      <c r="E132" s="5">
        <v>1</v>
      </c>
      <c r="F132" s="5">
        <v>2</v>
      </c>
      <c r="G132" s="5">
        <v>2</v>
      </c>
      <c r="H132" s="5">
        <v>0</v>
      </c>
      <c r="I132" s="5">
        <v>0</v>
      </c>
      <c r="J132" s="5">
        <f t="shared" si="5"/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39">
        <f>SUM(I132:I$210,O132:O$210,S132:S$210)/SUM(F132:F$210)</f>
        <v>0.59437751004016059</v>
      </c>
      <c r="X132" s="39">
        <f>SUM(V132:V$210)/SUM(G132:G$210)</f>
        <v>0.92372881355932202</v>
      </c>
      <c r="Y132" s="41">
        <f t="shared" si="6"/>
        <v>1.5181063235994827</v>
      </c>
    </row>
    <row r="133" spans="1:25" ht="15.95" customHeight="1" x14ac:dyDescent="0.25">
      <c r="A133" s="184"/>
      <c r="B133" s="4">
        <v>42206</v>
      </c>
      <c r="C133" s="5" t="s">
        <v>45</v>
      </c>
      <c r="D133" s="39">
        <f>SUM(I133:I$210)/SUM(G133:G$210)</f>
        <v>0.5641025641025641</v>
      </c>
      <c r="E133" s="5">
        <v>1</v>
      </c>
      <c r="F133" s="5">
        <v>3</v>
      </c>
      <c r="G133" s="5">
        <v>3</v>
      </c>
      <c r="H133" s="5">
        <v>1</v>
      </c>
      <c r="I133" s="5">
        <v>2</v>
      </c>
      <c r="J133" s="5">
        <f t="shared" si="5"/>
        <v>1</v>
      </c>
      <c r="K133" s="5">
        <v>1</v>
      </c>
      <c r="L133" s="5">
        <v>0</v>
      </c>
      <c r="M133" s="5">
        <v>0</v>
      </c>
      <c r="N133" s="5">
        <v>1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3</v>
      </c>
      <c r="W133" s="39">
        <f>SUM(I133:I$210,O133:O$210,S133:S$210)/SUM(F133:F$210)</f>
        <v>0.59919028340080971</v>
      </c>
      <c r="X133" s="39">
        <f>SUM(V133:V$210)/SUM(G133:G$210)</f>
        <v>0.93162393162393164</v>
      </c>
      <c r="Y133" s="41">
        <f t="shared" si="6"/>
        <v>1.5308142150247415</v>
      </c>
    </row>
    <row r="134" spans="1:25" ht="15.95" customHeight="1" x14ac:dyDescent="0.25">
      <c r="A134" s="184"/>
      <c r="B134" s="4">
        <v>42206</v>
      </c>
      <c r="C134" s="5" t="s">
        <v>45</v>
      </c>
      <c r="D134" s="39">
        <f>SUM(I134:I$210)/SUM(G134:G$210)</f>
        <v>0.56277056277056281</v>
      </c>
      <c r="E134" s="5">
        <v>1</v>
      </c>
      <c r="F134" s="5">
        <v>2</v>
      </c>
      <c r="G134" s="5">
        <v>2</v>
      </c>
      <c r="H134" s="5">
        <v>1</v>
      </c>
      <c r="I134" s="5">
        <v>2</v>
      </c>
      <c r="J134" s="5">
        <f t="shared" si="5"/>
        <v>2</v>
      </c>
      <c r="K134" s="5">
        <v>0</v>
      </c>
      <c r="L134" s="5">
        <v>0</v>
      </c>
      <c r="M134" s="5">
        <v>0</v>
      </c>
      <c r="N134" s="5">
        <v>1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2</v>
      </c>
      <c r="W134" s="39">
        <f>SUM(I134:I$210,O134:O$210,S134:S$210)/SUM(F134:F$210)</f>
        <v>0.59836065573770492</v>
      </c>
      <c r="X134" s="39">
        <f>SUM(V134:V$210)/SUM(G134:G$210)</f>
        <v>0.93073593073593075</v>
      </c>
      <c r="Y134" s="41">
        <f t="shared" si="6"/>
        <v>1.5290965864736357</v>
      </c>
    </row>
    <row r="135" spans="1:25" ht="15.95" customHeight="1" x14ac:dyDescent="0.25">
      <c r="A135" s="184"/>
      <c r="B135" s="4">
        <v>42199</v>
      </c>
      <c r="C135" s="5" t="s">
        <v>46</v>
      </c>
      <c r="D135" s="39">
        <f>SUM(I135:I$210)/SUM(G135:G$210)</f>
        <v>0.55895196506550215</v>
      </c>
      <c r="E135" s="5">
        <v>1</v>
      </c>
      <c r="F135" s="5">
        <v>3</v>
      </c>
      <c r="G135" s="5">
        <v>3</v>
      </c>
      <c r="H135" s="5">
        <v>1</v>
      </c>
      <c r="I135" s="5">
        <v>2</v>
      </c>
      <c r="J135" s="5">
        <f t="shared" ref="J135:J198" si="7">SUM(I135)-SUM(K135:M135)</f>
        <v>0</v>
      </c>
      <c r="K135" s="5">
        <v>1</v>
      </c>
      <c r="L135" s="5">
        <v>1</v>
      </c>
      <c r="M135" s="5">
        <v>0</v>
      </c>
      <c r="N135" s="5">
        <v>1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</v>
      </c>
      <c r="U135" s="5">
        <v>2</v>
      </c>
      <c r="V135" s="5">
        <v>5</v>
      </c>
      <c r="W135" s="39">
        <f>SUM(I135:I$210,O135:O$210,S135:S$210)/SUM(F135:F$210)</f>
        <v>0.5950413223140496</v>
      </c>
      <c r="X135" s="39">
        <f>SUM(V135:V$210)/SUM(G135:G$210)</f>
        <v>0.93013100436681218</v>
      </c>
      <c r="Y135" s="41">
        <f t="shared" si="6"/>
        <v>1.5251723266808619</v>
      </c>
    </row>
    <row r="136" spans="1:25" ht="15.95" customHeight="1" x14ac:dyDescent="0.25">
      <c r="A136" s="184"/>
      <c r="B136" s="4">
        <v>42199</v>
      </c>
      <c r="C136" s="5" t="s">
        <v>46</v>
      </c>
      <c r="D136" s="39">
        <f>SUM(I136:I$210)/SUM(G136:G$210)</f>
        <v>0.55752212389380529</v>
      </c>
      <c r="E136" s="5">
        <v>1</v>
      </c>
      <c r="F136" s="5">
        <v>3</v>
      </c>
      <c r="G136" s="5">
        <v>2</v>
      </c>
      <c r="H136" s="5">
        <v>1</v>
      </c>
      <c r="I136" s="5">
        <v>2</v>
      </c>
      <c r="J136" s="5">
        <f t="shared" si="7"/>
        <v>1</v>
      </c>
      <c r="K136" s="5">
        <v>1</v>
      </c>
      <c r="L136" s="5">
        <v>0</v>
      </c>
      <c r="M136" s="5">
        <v>0</v>
      </c>
      <c r="N136" s="5">
        <v>3</v>
      </c>
      <c r="O136" s="5">
        <v>1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3</v>
      </c>
      <c r="W136" s="39">
        <f>SUM(I136:I$210,O136:O$210,S136:S$210)/SUM(F136:F$210)</f>
        <v>0.59414225941422594</v>
      </c>
      <c r="X136" s="39">
        <f>SUM(V136:V$210)/SUM(G136:G$210)</f>
        <v>0.92035398230088494</v>
      </c>
      <c r="Y136" s="41">
        <f t="shared" si="6"/>
        <v>1.5144962417151109</v>
      </c>
    </row>
    <row r="137" spans="1:25" ht="15.95" customHeight="1" x14ac:dyDescent="0.25">
      <c r="A137" s="184"/>
      <c r="B137" s="4">
        <v>42192</v>
      </c>
      <c r="C137" s="5" t="s">
        <v>47</v>
      </c>
      <c r="D137" s="39">
        <f>SUM(I137:I$210)/SUM(G137:G$210)</f>
        <v>0.5535714285714286</v>
      </c>
      <c r="E137" s="5">
        <v>1</v>
      </c>
      <c r="F137" s="5">
        <v>2</v>
      </c>
      <c r="G137" s="5">
        <v>2</v>
      </c>
      <c r="H137" s="5">
        <v>0</v>
      </c>
      <c r="I137" s="5">
        <v>1</v>
      </c>
      <c r="J137" s="5">
        <f t="shared" si="7"/>
        <v>1</v>
      </c>
      <c r="K137" s="5">
        <v>0</v>
      </c>
      <c r="L137" s="5">
        <v>0</v>
      </c>
      <c r="M137" s="5">
        <v>0</v>
      </c>
      <c r="N137" s="5">
        <v>2</v>
      </c>
      <c r="O137" s="5">
        <v>0</v>
      </c>
      <c r="P137" s="5">
        <v>0</v>
      </c>
      <c r="Q137" s="5">
        <v>0</v>
      </c>
      <c r="R137" s="5">
        <v>0</v>
      </c>
      <c r="S137" s="5">
        <v>1</v>
      </c>
      <c r="T137" s="5">
        <v>0</v>
      </c>
      <c r="U137" s="5">
        <v>0</v>
      </c>
      <c r="V137" s="5">
        <v>1</v>
      </c>
      <c r="W137" s="39">
        <f>SUM(I137:I$210,O137:O$210,S137:S$210)/SUM(F137:F$210)</f>
        <v>0.58898305084745761</v>
      </c>
      <c r="X137" s="39">
        <f>SUM(V137:V$210)/SUM(G137:G$210)</f>
        <v>0.9151785714285714</v>
      </c>
      <c r="Y137" s="41">
        <f t="shared" si="6"/>
        <v>1.504161622276029</v>
      </c>
    </row>
    <row r="138" spans="1:25" ht="15.95" customHeight="1" x14ac:dyDescent="0.25">
      <c r="A138" s="184"/>
      <c r="B138" s="4">
        <v>42192</v>
      </c>
      <c r="C138" s="5" t="s">
        <v>47</v>
      </c>
      <c r="D138" s="39">
        <f>SUM(I138:I$210)/SUM(G138:G$210)</f>
        <v>0.55405405405405406</v>
      </c>
      <c r="E138" s="5">
        <v>1</v>
      </c>
      <c r="F138" s="5">
        <v>1</v>
      </c>
      <c r="G138" s="5">
        <v>1</v>
      </c>
      <c r="H138" s="5">
        <v>0</v>
      </c>
      <c r="I138" s="5">
        <v>0</v>
      </c>
      <c r="J138" s="5">
        <f t="shared" si="7"/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2</v>
      </c>
      <c r="V138" s="5">
        <v>0</v>
      </c>
      <c r="W138" s="39">
        <f>SUM(I138:I$210,O138:O$210,S138:S$210)/SUM(F138:F$210)</f>
        <v>0.5854700854700855</v>
      </c>
      <c r="X138" s="39">
        <f>SUM(V138:V$210)/SUM(G138:G$210)</f>
        <v>0.91891891891891897</v>
      </c>
      <c r="Y138" s="41">
        <f t="shared" si="6"/>
        <v>1.5043890043890045</v>
      </c>
    </row>
    <row r="139" spans="1:25" ht="15.95" customHeight="1" x14ac:dyDescent="0.25">
      <c r="A139" s="184"/>
      <c r="B139" s="4">
        <v>42171</v>
      </c>
      <c r="C139" s="5" t="s">
        <v>45</v>
      </c>
      <c r="D139" s="39">
        <f>SUM(I139:I$210)/SUM(G139:G$210)</f>
        <v>0.5565610859728507</v>
      </c>
      <c r="E139" s="5">
        <v>1</v>
      </c>
      <c r="F139" s="5">
        <v>2</v>
      </c>
      <c r="G139" s="5">
        <v>2</v>
      </c>
      <c r="H139" s="5">
        <v>1</v>
      </c>
      <c r="I139" s="5">
        <v>2</v>
      </c>
      <c r="J139" s="5">
        <f t="shared" si="7"/>
        <v>2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2</v>
      </c>
      <c r="W139" s="39">
        <f>SUM(I139:I$210,O139:O$210,S139:S$210)/SUM(F139:F$210)</f>
        <v>0.58798283261802575</v>
      </c>
      <c r="X139" s="39">
        <f>SUM(V139:V$210)/SUM(G139:G$210)</f>
        <v>0.92307692307692313</v>
      </c>
      <c r="Y139" s="41">
        <f t="shared" si="6"/>
        <v>1.5110597556949488</v>
      </c>
    </row>
    <row r="140" spans="1:25" ht="15.95" customHeight="1" x14ac:dyDescent="0.25">
      <c r="A140" s="184"/>
      <c r="B140" s="4">
        <v>42171</v>
      </c>
      <c r="C140" s="5" t="s">
        <v>45</v>
      </c>
      <c r="D140" s="39">
        <f>SUM(I140:I$210)/SUM(G140:G$210)</f>
        <v>0.55251141552511418</v>
      </c>
      <c r="E140" s="5">
        <v>1</v>
      </c>
      <c r="F140" s="5">
        <v>2</v>
      </c>
      <c r="G140" s="5">
        <v>2</v>
      </c>
      <c r="H140" s="5">
        <v>1</v>
      </c>
      <c r="I140" s="5">
        <v>2</v>
      </c>
      <c r="J140" s="5">
        <f t="shared" si="7"/>
        <v>2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2</v>
      </c>
      <c r="W140" s="39">
        <f>SUM(I140:I$210,O140:O$210,S140:S$210)/SUM(F140:F$210)</f>
        <v>0.58441558441558439</v>
      </c>
      <c r="X140" s="39">
        <f>SUM(V140:V$210)/SUM(G140:G$210)</f>
        <v>0.92237442922374424</v>
      </c>
      <c r="Y140" s="41">
        <f t="shared" si="6"/>
        <v>1.5067900136393286</v>
      </c>
    </row>
    <row r="141" spans="1:25" ht="15.95" customHeight="1" x14ac:dyDescent="0.25">
      <c r="A141" s="184"/>
      <c r="B141" s="4">
        <v>42157</v>
      </c>
      <c r="C141" s="5" t="s">
        <v>44</v>
      </c>
      <c r="D141" s="39">
        <f>SUM(I141:I$210)/SUM(G141:G$210)</f>
        <v>0.54838709677419351</v>
      </c>
      <c r="E141" s="5">
        <v>1</v>
      </c>
      <c r="F141" s="5">
        <v>3</v>
      </c>
      <c r="G141" s="5">
        <v>2</v>
      </c>
      <c r="H141" s="5">
        <v>2</v>
      </c>
      <c r="I141" s="5">
        <v>0</v>
      </c>
      <c r="J141" s="5">
        <f t="shared" si="7"/>
        <v>0</v>
      </c>
      <c r="K141" s="5">
        <v>0</v>
      </c>
      <c r="L141" s="5">
        <v>0</v>
      </c>
      <c r="M141" s="5">
        <v>0</v>
      </c>
      <c r="N141" s="5">
        <v>0</v>
      </c>
      <c r="O141" s="5">
        <v>1</v>
      </c>
      <c r="P141" s="5">
        <v>0</v>
      </c>
      <c r="Q141" s="5">
        <v>0</v>
      </c>
      <c r="R141" s="5">
        <v>0</v>
      </c>
      <c r="S141" s="5">
        <v>0</v>
      </c>
      <c r="T141" s="5">
        <v>1</v>
      </c>
      <c r="U141" s="5">
        <v>0</v>
      </c>
      <c r="V141" s="5">
        <v>0</v>
      </c>
      <c r="W141" s="39">
        <f>SUM(I141:I$210,O141:O$210,S141:S$210)/SUM(F141:F$210)</f>
        <v>0.58078602620087338</v>
      </c>
      <c r="X141" s="39">
        <f>SUM(V141:V$210)/SUM(G141:G$210)</f>
        <v>0.92165898617511521</v>
      </c>
      <c r="Y141" s="41">
        <f t="shared" si="6"/>
        <v>1.5024450123759885</v>
      </c>
    </row>
    <row r="142" spans="1:25" ht="15.95" customHeight="1" thickBot="1" x14ac:dyDescent="0.3">
      <c r="A142" s="185"/>
      <c r="B142" s="7">
        <v>42157</v>
      </c>
      <c r="C142" s="8" t="s">
        <v>44</v>
      </c>
      <c r="D142" s="49">
        <f>SUM(I142:I$210)/SUM(G142:G$210)</f>
        <v>0.55348837209302326</v>
      </c>
      <c r="E142" s="8">
        <v>1</v>
      </c>
      <c r="F142" s="8">
        <v>3</v>
      </c>
      <c r="G142" s="8">
        <v>3</v>
      </c>
      <c r="H142" s="8">
        <v>1</v>
      </c>
      <c r="I142" s="8">
        <v>2</v>
      </c>
      <c r="J142" s="8">
        <f t="shared" si="7"/>
        <v>1</v>
      </c>
      <c r="K142" s="8">
        <v>0</v>
      </c>
      <c r="L142" s="8">
        <v>0</v>
      </c>
      <c r="M142" s="8">
        <v>1</v>
      </c>
      <c r="N142" s="8">
        <v>2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2</v>
      </c>
      <c r="V142" s="8">
        <v>5</v>
      </c>
      <c r="W142" s="49">
        <f>SUM(I142:I$210,O142:O$210,S142:S$210)/SUM(F142:F$210)</f>
        <v>0.58407079646017701</v>
      </c>
      <c r="X142" s="49">
        <f>SUM(V142:V$210)/SUM(G142:G$210)</f>
        <v>0.93023255813953487</v>
      </c>
      <c r="Y142" s="50">
        <f t="shared" si="6"/>
        <v>1.5143033545997118</v>
      </c>
    </row>
    <row r="143" spans="1:25" ht="15.95" customHeight="1" x14ac:dyDescent="0.25">
      <c r="A143" s="183" t="s">
        <v>48</v>
      </c>
      <c r="B143" s="9">
        <v>41856</v>
      </c>
      <c r="C143" s="10" t="s">
        <v>44</v>
      </c>
      <c r="D143" s="1">
        <f>SUM(I143:I$210)/SUM(G143:G$210)</f>
        <v>0.55188679245283023</v>
      </c>
      <c r="E143" s="10">
        <v>1</v>
      </c>
      <c r="F143" s="10">
        <v>3</v>
      </c>
      <c r="G143" s="10">
        <v>3</v>
      </c>
      <c r="H143" s="10">
        <v>0</v>
      </c>
      <c r="I143" s="10">
        <v>2</v>
      </c>
      <c r="J143" s="10">
        <f t="shared" si="7"/>
        <v>1</v>
      </c>
      <c r="K143" s="10">
        <v>1</v>
      </c>
      <c r="L143" s="10">
        <v>0</v>
      </c>
      <c r="M143" s="10">
        <v>0</v>
      </c>
      <c r="N143" s="10">
        <v>3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3</v>
      </c>
      <c r="W143" s="1">
        <f>SUM(I143:I$210,O143:O$210,S143:S$210)/SUM(F143:F$210)</f>
        <v>0.5829596412556054</v>
      </c>
      <c r="X143" s="1">
        <f>SUM(V143:V$210)/SUM(G143:G$210)</f>
        <v>0.91981132075471694</v>
      </c>
      <c r="Y143" s="2">
        <f t="shared" si="6"/>
        <v>1.5027709620103225</v>
      </c>
    </row>
    <row r="144" spans="1:25" ht="15.95" customHeight="1" x14ac:dyDescent="0.25">
      <c r="A144" s="184"/>
      <c r="B144" s="4">
        <v>41856</v>
      </c>
      <c r="C144" s="5" t="s">
        <v>44</v>
      </c>
      <c r="D144" s="39">
        <f>SUM(I144:I$210)/SUM(G144:G$210)</f>
        <v>0.55023923444976075</v>
      </c>
      <c r="E144" s="5">
        <v>1</v>
      </c>
      <c r="F144" s="5">
        <v>2</v>
      </c>
      <c r="G144" s="5">
        <v>2</v>
      </c>
      <c r="H144" s="5">
        <v>1</v>
      </c>
      <c r="I144" s="5">
        <v>2</v>
      </c>
      <c r="J144" s="5">
        <f t="shared" si="7"/>
        <v>2</v>
      </c>
      <c r="K144" s="5">
        <v>0</v>
      </c>
      <c r="L144" s="5">
        <v>0</v>
      </c>
      <c r="M144" s="5">
        <v>0</v>
      </c>
      <c r="N144" s="5">
        <v>2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2</v>
      </c>
      <c r="W144" s="39">
        <f>SUM(I144:I$210,O144:O$210,S144:S$210)/SUM(F144:F$210)</f>
        <v>0.58181818181818179</v>
      </c>
      <c r="X144" s="39">
        <f>SUM(V144:V$210)/SUM(G144:G$210)</f>
        <v>0.91866028708133973</v>
      </c>
      <c r="Y144" s="41">
        <f t="shared" si="6"/>
        <v>1.5004784688995216</v>
      </c>
    </row>
    <row r="145" spans="1:25" ht="15.95" customHeight="1" x14ac:dyDescent="0.25">
      <c r="A145" s="184"/>
      <c r="B145" s="4">
        <v>41849</v>
      </c>
      <c r="C145" s="5" t="s">
        <v>50</v>
      </c>
      <c r="D145" s="39">
        <f>SUM(I145:I$210)/SUM(G145:G$210)</f>
        <v>0.54589371980676327</v>
      </c>
      <c r="E145" s="5">
        <v>1</v>
      </c>
      <c r="F145" s="5">
        <v>2</v>
      </c>
      <c r="G145" s="5">
        <v>2</v>
      </c>
      <c r="H145" s="5">
        <v>0</v>
      </c>
      <c r="I145" s="5">
        <v>1</v>
      </c>
      <c r="J145" s="5">
        <f t="shared" si="7"/>
        <v>1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1</v>
      </c>
      <c r="W145" s="39">
        <f>SUM(I145:I$210,O145:O$210,S145:S$210)/SUM(F145:F$210)</f>
        <v>0.57798165137614677</v>
      </c>
      <c r="X145" s="39">
        <f>SUM(V145:V$210)/SUM(G145:G$210)</f>
        <v>0.91787439613526567</v>
      </c>
      <c r="Y145" s="41">
        <f t="shared" si="6"/>
        <v>1.4958560475114124</v>
      </c>
    </row>
    <row r="146" spans="1:25" ht="15.95" customHeight="1" x14ac:dyDescent="0.25">
      <c r="A146" s="184"/>
      <c r="B146" s="4">
        <v>41849</v>
      </c>
      <c r="C146" s="5" t="s">
        <v>50</v>
      </c>
      <c r="D146" s="39">
        <f>SUM(I146:I$210)/SUM(G146:G$210)</f>
        <v>0.54634146341463419</v>
      </c>
      <c r="E146" s="5">
        <v>1</v>
      </c>
      <c r="F146" s="5">
        <v>4</v>
      </c>
      <c r="G146" s="5">
        <v>4</v>
      </c>
      <c r="H146" s="5">
        <v>2</v>
      </c>
      <c r="I146" s="5">
        <v>3</v>
      </c>
      <c r="J146" s="5">
        <f t="shared" si="7"/>
        <v>3</v>
      </c>
      <c r="K146" s="5">
        <v>0</v>
      </c>
      <c r="L146" s="5">
        <v>0</v>
      </c>
      <c r="M146" s="5">
        <v>0</v>
      </c>
      <c r="N146" s="5">
        <v>3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3</v>
      </c>
      <c r="W146" s="39">
        <f>SUM(I146:I$210,O146:O$210,S146:S$210)/SUM(F146:F$210)</f>
        <v>0.57870370370370372</v>
      </c>
      <c r="X146" s="39">
        <f>SUM(V146:V$210)/SUM(G146:G$210)</f>
        <v>0.92195121951219516</v>
      </c>
      <c r="Y146" s="41">
        <f t="shared" si="6"/>
        <v>1.5006549232158988</v>
      </c>
    </row>
    <row r="147" spans="1:25" ht="15.95" customHeight="1" x14ac:dyDescent="0.25">
      <c r="A147" s="184"/>
      <c r="B147" s="4">
        <v>41835</v>
      </c>
      <c r="C147" s="5" t="s">
        <v>41</v>
      </c>
      <c r="D147" s="39">
        <f>SUM(I147:I$210)/SUM(G147:G$210)</f>
        <v>0.54228855721393032</v>
      </c>
      <c r="E147" s="5">
        <v>1</v>
      </c>
      <c r="F147" s="5">
        <v>4</v>
      </c>
      <c r="G147" s="5">
        <v>4</v>
      </c>
      <c r="H147" s="5">
        <v>2</v>
      </c>
      <c r="I147" s="5">
        <v>2</v>
      </c>
      <c r="J147" s="5">
        <f t="shared" si="7"/>
        <v>1</v>
      </c>
      <c r="K147" s="5">
        <v>0</v>
      </c>
      <c r="L147" s="5">
        <v>0</v>
      </c>
      <c r="M147" s="5">
        <v>1</v>
      </c>
      <c r="N147" s="5">
        <v>1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5</v>
      </c>
      <c r="W147" s="39">
        <f>SUM(I147:I$210,O147:O$210,S147:S$210)/SUM(F147:F$210)</f>
        <v>0.57547169811320753</v>
      </c>
      <c r="X147" s="39">
        <f>SUM(V147:V$210)/SUM(G147:G$210)</f>
        <v>0.92537313432835822</v>
      </c>
      <c r="Y147" s="41">
        <f t="shared" si="6"/>
        <v>1.5008448324415657</v>
      </c>
    </row>
    <row r="148" spans="1:25" ht="15.95" customHeight="1" x14ac:dyDescent="0.25">
      <c r="A148" s="184"/>
      <c r="B148" s="4">
        <v>41835</v>
      </c>
      <c r="C148" s="5" t="s">
        <v>41</v>
      </c>
      <c r="D148" s="39">
        <f>SUM(I148:I$210)/SUM(G148:G$210)</f>
        <v>0.54314720812182737</v>
      </c>
      <c r="E148" s="5">
        <v>1</v>
      </c>
      <c r="F148" s="5">
        <v>3</v>
      </c>
      <c r="G148" s="5">
        <v>2</v>
      </c>
      <c r="H148" s="5">
        <v>1</v>
      </c>
      <c r="I148" s="5">
        <v>2</v>
      </c>
      <c r="J148" s="5">
        <f t="shared" si="7"/>
        <v>1</v>
      </c>
      <c r="K148" s="5">
        <v>1</v>
      </c>
      <c r="L148" s="5">
        <v>0</v>
      </c>
      <c r="M148" s="5">
        <v>0</v>
      </c>
      <c r="N148" s="5">
        <v>3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0</v>
      </c>
      <c r="V148" s="5">
        <v>3</v>
      </c>
      <c r="W148" s="39">
        <f>SUM(I148:I$210,O148:O$210,S148:S$210)/SUM(F148:F$210)</f>
        <v>0.57692307692307687</v>
      </c>
      <c r="X148" s="39">
        <f>SUM(V148:V$210)/SUM(G148:G$210)</f>
        <v>0.91878172588832485</v>
      </c>
      <c r="Y148" s="41">
        <f t="shared" si="6"/>
        <v>1.4957048028114017</v>
      </c>
    </row>
    <row r="149" spans="1:25" ht="15.95" customHeight="1" x14ac:dyDescent="0.25">
      <c r="A149" s="184"/>
      <c r="B149" s="4">
        <v>41828</v>
      </c>
      <c r="C149" s="5" t="s">
        <v>45</v>
      </c>
      <c r="D149" s="39">
        <f>SUM(I149:I$210)/SUM(G149:G$210)</f>
        <v>0.53846153846153844</v>
      </c>
      <c r="E149" s="5">
        <v>1</v>
      </c>
      <c r="F149" s="5">
        <v>2</v>
      </c>
      <c r="G149" s="5">
        <v>2</v>
      </c>
      <c r="H149" s="5">
        <v>0</v>
      </c>
      <c r="I149" s="5">
        <v>0</v>
      </c>
      <c r="J149" s="5">
        <f t="shared" si="7"/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39">
        <f>SUM(I149:I$210,O149:O$210,S149:S$210)/SUM(F149:F$210)</f>
        <v>0.57560975609756093</v>
      </c>
      <c r="X149" s="39">
        <f>SUM(V149:V$210)/SUM(G149:G$210)</f>
        <v>0.9128205128205128</v>
      </c>
      <c r="Y149" s="41">
        <f t="shared" si="6"/>
        <v>1.4884302689180737</v>
      </c>
    </row>
    <row r="150" spans="1:25" ht="15.95" customHeight="1" x14ac:dyDescent="0.25">
      <c r="A150" s="184"/>
      <c r="B150" s="4">
        <v>41828</v>
      </c>
      <c r="C150" s="5" t="s">
        <v>45</v>
      </c>
      <c r="D150" s="39">
        <f>SUM(I150:I$210)/SUM(G150:G$210)</f>
        <v>0.54404145077720212</v>
      </c>
      <c r="E150" s="5">
        <v>1</v>
      </c>
      <c r="F150" s="5">
        <v>1</v>
      </c>
      <c r="G150" s="5">
        <v>1</v>
      </c>
      <c r="H150" s="5">
        <v>0</v>
      </c>
      <c r="I150" s="5">
        <v>1</v>
      </c>
      <c r="J150" s="5">
        <f t="shared" si="7"/>
        <v>1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1</v>
      </c>
      <c r="W150" s="39">
        <f>SUM(I150:I$210,O150:O$210,S150:S$210)/SUM(F150:F$210)</f>
        <v>0.58128078817733986</v>
      </c>
      <c r="X150" s="39">
        <f>SUM(V150:V$210)/SUM(G150:G$210)</f>
        <v>0.92227979274611394</v>
      </c>
      <c r="Y150" s="41">
        <f t="shared" si="6"/>
        <v>1.5035605809234538</v>
      </c>
    </row>
    <row r="151" spans="1:25" ht="15.95" customHeight="1" x14ac:dyDescent="0.25">
      <c r="A151" s="184"/>
      <c r="B151" s="4">
        <v>41821</v>
      </c>
      <c r="C151" s="5" t="s">
        <v>46</v>
      </c>
      <c r="D151" s="39">
        <f>SUM(I151:I$210)/SUM(G151:G$210)</f>
        <v>0.54166666666666663</v>
      </c>
      <c r="E151" s="5">
        <v>1</v>
      </c>
      <c r="F151" s="5">
        <v>3</v>
      </c>
      <c r="G151" s="5">
        <v>3</v>
      </c>
      <c r="H151" s="5">
        <v>2</v>
      </c>
      <c r="I151" s="5">
        <v>1</v>
      </c>
      <c r="J151" s="5">
        <f t="shared" si="7"/>
        <v>0</v>
      </c>
      <c r="K151" s="5">
        <v>1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0</v>
      </c>
      <c r="U151" s="5">
        <v>0</v>
      </c>
      <c r="V151" s="5">
        <v>2</v>
      </c>
      <c r="W151" s="39">
        <f>SUM(I151:I$210,O151:O$210,S151:S$210)/SUM(F151:F$210)</f>
        <v>0.57920792079207917</v>
      </c>
      <c r="X151" s="39">
        <f>SUM(V151:V$210)/SUM(G151:G$210)</f>
        <v>0.921875</v>
      </c>
      <c r="Y151" s="41">
        <f t="shared" si="6"/>
        <v>1.5010829207920793</v>
      </c>
    </row>
    <row r="152" spans="1:25" ht="15.95" customHeight="1" x14ac:dyDescent="0.25">
      <c r="A152" s="184"/>
      <c r="B152" s="4">
        <v>41807</v>
      </c>
      <c r="C152" s="5" t="s">
        <v>51</v>
      </c>
      <c r="D152" s="39">
        <f>SUM(I152:I$210)/SUM(G152:G$210)</f>
        <v>0.544973544973545</v>
      </c>
      <c r="E152" s="5">
        <v>1</v>
      </c>
      <c r="F152" s="5">
        <v>3</v>
      </c>
      <c r="G152" s="5">
        <v>3</v>
      </c>
      <c r="H152" s="5">
        <v>3</v>
      </c>
      <c r="I152" s="5">
        <v>3</v>
      </c>
      <c r="J152" s="5">
        <f t="shared" si="7"/>
        <v>1</v>
      </c>
      <c r="K152" s="5">
        <v>1</v>
      </c>
      <c r="L152" s="5">
        <v>0</v>
      </c>
      <c r="M152" s="5">
        <v>1</v>
      </c>
      <c r="N152" s="5">
        <v>4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7</v>
      </c>
      <c r="W152" s="39">
        <f>SUM(I152:I$210,O152:O$210,S152:S$210)/SUM(F152:F$210)</f>
        <v>0.57788944723618085</v>
      </c>
      <c r="X152" s="39">
        <f>SUM(V152:V$210)/SUM(G152:G$210)</f>
        <v>0.92592592592592593</v>
      </c>
      <c r="Y152" s="41">
        <f t="shared" si="6"/>
        <v>1.5038153731621069</v>
      </c>
    </row>
    <row r="153" spans="1:25" ht="15.95" customHeight="1" x14ac:dyDescent="0.25">
      <c r="A153" s="184"/>
      <c r="B153" s="4">
        <v>41807</v>
      </c>
      <c r="C153" s="5" t="s">
        <v>51</v>
      </c>
      <c r="D153" s="39">
        <f>SUM(I153:I$210)/SUM(G153:G$210)</f>
        <v>0.5376344086021505</v>
      </c>
      <c r="E153" s="5">
        <v>1</v>
      </c>
      <c r="F153" s="5">
        <v>4</v>
      </c>
      <c r="G153" s="5">
        <v>3</v>
      </c>
      <c r="H153" s="5">
        <v>2</v>
      </c>
      <c r="I153" s="5">
        <v>1</v>
      </c>
      <c r="J153" s="5">
        <f t="shared" si="7"/>
        <v>0</v>
      </c>
      <c r="K153" s="5">
        <v>1</v>
      </c>
      <c r="L153" s="5">
        <v>0</v>
      </c>
      <c r="M153" s="5">
        <v>0</v>
      </c>
      <c r="N153" s="5">
        <v>1</v>
      </c>
      <c r="O153" s="5">
        <v>1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</v>
      </c>
      <c r="W153" s="39">
        <f>SUM(I153:I$210,O153:O$210,S153:S$210)/SUM(F153:F$210)</f>
        <v>0.5714285714285714</v>
      </c>
      <c r="X153" s="39">
        <f>SUM(V153:V$210)/SUM(G153:G$210)</f>
        <v>0.90322580645161288</v>
      </c>
      <c r="Y153" s="41">
        <f t="shared" si="6"/>
        <v>1.4746543778801842</v>
      </c>
    </row>
    <row r="154" spans="1:25" ht="15.95" customHeight="1" x14ac:dyDescent="0.25">
      <c r="A154" s="184"/>
      <c r="B154" s="4">
        <v>41793</v>
      </c>
      <c r="C154" s="5" t="s">
        <v>44</v>
      </c>
      <c r="D154" s="39">
        <f>SUM(I154:I$210)/SUM(G154:G$210)</f>
        <v>0.54098360655737709</v>
      </c>
      <c r="E154" s="5">
        <v>1</v>
      </c>
      <c r="F154" s="5">
        <v>3</v>
      </c>
      <c r="G154" s="5">
        <v>3</v>
      </c>
      <c r="H154" s="5">
        <v>3</v>
      </c>
      <c r="I154" s="5">
        <v>3</v>
      </c>
      <c r="J154" s="5">
        <f t="shared" si="7"/>
        <v>1</v>
      </c>
      <c r="K154" s="5">
        <v>1</v>
      </c>
      <c r="L154" s="5">
        <v>1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6</v>
      </c>
      <c r="W154" s="39">
        <f>SUM(I154:I$210,O154:O$210,S154:S$210)/SUM(F154:F$210)</f>
        <v>0.57291666666666663</v>
      </c>
      <c r="X154" s="39">
        <f>SUM(V154:V$210)/SUM(G154:G$210)</f>
        <v>0.90710382513661203</v>
      </c>
      <c r="Y154" s="41">
        <f t="shared" si="6"/>
        <v>1.4800204918032787</v>
      </c>
    </row>
    <row r="155" spans="1:25" ht="15.95" customHeight="1" x14ac:dyDescent="0.25">
      <c r="A155" s="184"/>
      <c r="B155" s="4">
        <v>41793</v>
      </c>
      <c r="C155" s="5" t="s">
        <v>44</v>
      </c>
      <c r="D155" s="39">
        <f>SUM(I155:I$210)/SUM(G155:G$210)</f>
        <v>0.53333333333333333</v>
      </c>
      <c r="E155" s="5">
        <v>1</v>
      </c>
      <c r="F155" s="5">
        <v>4</v>
      </c>
      <c r="G155" s="5">
        <v>4</v>
      </c>
      <c r="H155" s="5">
        <v>1</v>
      </c>
      <c r="I155" s="5">
        <v>0</v>
      </c>
      <c r="J155" s="5">
        <f t="shared" si="7"/>
        <v>0</v>
      </c>
      <c r="K155" s="5">
        <v>0</v>
      </c>
      <c r="L155" s="5">
        <v>0</v>
      </c>
      <c r="M155" s="5">
        <v>0</v>
      </c>
      <c r="N155" s="5">
        <v>4</v>
      </c>
      <c r="O155" s="5">
        <v>0</v>
      </c>
      <c r="P155" s="5">
        <v>0</v>
      </c>
      <c r="Q155" s="5">
        <v>0</v>
      </c>
      <c r="R155" s="5">
        <v>1</v>
      </c>
      <c r="S155" s="5">
        <v>2</v>
      </c>
      <c r="T155" s="5">
        <v>0</v>
      </c>
      <c r="U155" s="5">
        <v>0</v>
      </c>
      <c r="V155" s="5">
        <v>0</v>
      </c>
      <c r="W155" s="39">
        <f>SUM(I155:I$210,O155:O$210,S155:S$210)/SUM(F155:F$210)</f>
        <v>0.56613756613756616</v>
      </c>
      <c r="X155" s="39">
        <f>SUM(V155:V$210)/SUM(G155:G$210)</f>
        <v>0.88888888888888884</v>
      </c>
      <c r="Y155" s="41">
        <f t="shared" si="6"/>
        <v>1.4550264550264549</v>
      </c>
    </row>
    <row r="156" spans="1:25" ht="15.95" customHeight="1" x14ac:dyDescent="0.25">
      <c r="A156" s="184"/>
      <c r="B156" s="4">
        <v>41786</v>
      </c>
      <c r="C156" s="5" t="s">
        <v>41</v>
      </c>
      <c r="D156" s="39">
        <f>SUM(I156:I$210)/SUM(G156:G$210)</f>
        <v>0.54545454545454541</v>
      </c>
      <c r="E156" s="5">
        <v>1</v>
      </c>
      <c r="F156" s="5">
        <v>4</v>
      </c>
      <c r="G156" s="5">
        <v>4</v>
      </c>
      <c r="H156" s="5">
        <v>0</v>
      </c>
      <c r="I156" s="5">
        <v>1</v>
      </c>
      <c r="J156" s="5">
        <f t="shared" si="7"/>
        <v>0</v>
      </c>
      <c r="K156" s="5">
        <v>1</v>
      </c>
      <c r="L156" s="5">
        <v>0</v>
      </c>
      <c r="M156" s="5">
        <v>0</v>
      </c>
      <c r="N156" s="5">
        <v>1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</v>
      </c>
      <c r="W156" s="39">
        <f>SUM(I156:I$210,O156:O$210,S156:S$210)/SUM(F156:F$210)</f>
        <v>0.56756756756756754</v>
      </c>
      <c r="X156" s="39">
        <f>SUM(V156:V$210)/SUM(G156:G$210)</f>
        <v>0.90909090909090906</v>
      </c>
      <c r="Y156" s="41">
        <f t="shared" si="6"/>
        <v>1.4766584766584767</v>
      </c>
    </row>
    <row r="157" spans="1:25" ht="15.95" customHeight="1" x14ac:dyDescent="0.25">
      <c r="A157" s="184"/>
      <c r="B157" s="4">
        <v>41786</v>
      </c>
      <c r="C157" s="5" t="s">
        <v>41</v>
      </c>
      <c r="D157" s="39">
        <f>SUM(I157:I$210)/SUM(G157:G$210)</f>
        <v>0.55232558139534882</v>
      </c>
      <c r="E157" s="5">
        <v>1</v>
      </c>
      <c r="F157" s="5">
        <v>4</v>
      </c>
      <c r="G157" s="5">
        <v>4</v>
      </c>
      <c r="H157" s="5">
        <v>2</v>
      </c>
      <c r="I157" s="5">
        <v>2</v>
      </c>
      <c r="J157" s="5">
        <f t="shared" si="7"/>
        <v>0</v>
      </c>
      <c r="K157" s="5">
        <v>0</v>
      </c>
      <c r="L157" s="5">
        <v>2</v>
      </c>
      <c r="M157" s="5">
        <v>0</v>
      </c>
      <c r="N157" s="5">
        <v>2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6</v>
      </c>
      <c r="W157" s="39">
        <f>SUM(I157:I$210,O157:O$210,S157:S$210)/SUM(F157:F$210)</f>
        <v>0.574585635359116</v>
      </c>
      <c r="X157" s="39">
        <f>SUM(V157:V$210)/SUM(G157:G$210)</f>
        <v>0.91860465116279066</v>
      </c>
      <c r="Y157" s="41">
        <f t="shared" si="6"/>
        <v>1.4931902865219067</v>
      </c>
    </row>
    <row r="158" spans="1:25" ht="15.95" customHeight="1" x14ac:dyDescent="0.25">
      <c r="A158" s="184"/>
      <c r="B158" s="4">
        <v>41772</v>
      </c>
      <c r="C158" s="5" t="s">
        <v>46</v>
      </c>
      <c r="D158" s="39">
        <f>SUM(I158:I$210)/SUM(G158:G$210)</f>
        <v>0.5535714285714286</v>
      </c>
      <c r="E158" s="5">
        <v>1</v>
      </c>
      <c r="F158" s="5">
        <v>2</v>
      </c>
      <c r="G158" s="5">
        <v>2</v>
      </c>
      <c r="H158" s="5">
        <v>1</v>
      </c>
      <c r="I158" s="5">
        <v>1</v>
      </c>
      <c r="J158" s="5">
        <f t="shared" si="7"/>
        <v>0</v>
      </c>
      <c r="K158" s="5">
        <v>1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39">
        <f>SUM(I158:I$210,O158:O$210,S158:S$210)/SUM(F158:F$210)</f>
        <v>0.57627118644067798</v>
      </c>
      <c r="X158" s="39">
        <f>SUM(V158:V$210)/SUM(G158:G$210)</f>
        <v>0.90476190476190477</v>
      </c>
      <c r="Y158" s="41">
        <f t="shared" si="6"/>
        <v>1.4810330912025829</v>
      </c>
    </row>
    <row r="159" spans="1:25" ht="15.95" customHeight="1" thickBot="1" x14ac:dyDescent="0.3">
      <c r="A159" s="185"/>
      <c r="B159" s="7">
        <v>41772</v>
      </c>
      <c r="C159" s="8" t="s">
        <v>46</v>
      </c>
      <c r="D159" s="49">
        <f>SUM(I159:I$210)/SUM(G159:G$210)</f>
        <v>0.55421686746987953</v>
      </c>
      <c r="E159" s="8">
        <v>1</v>
      </c>
      <c r="F159" s="8">
        <v>4</v>
      </c>
      <c r="G159" s="8">
        <v>4</v>
      </c>
      <c r="H159" s="8">
        <v>3</v>
      </c>
      <c r="I159" s="8">
        <v>3</v>
      </c>
      <c r="J159" s="8">
        <f t="shared" si="7"/>
        <v>0</v>
      </c>
      <c r="K159" s="8">
        <v>1</v>
      </c>
      <c r="L159" s="8">
        <v>1</v>
      </c>
      <c r="M159" s="8">
        <v>1</v>
      </c>
      <c r="N159" s="8">
        <v>3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9</v>
      </c>
      <c r="W159" s="49">
        <f>SUM(I159:I$210,O159:O$210,S159:S$210)/SUM(F159:F$210)</f>
        <v>0.57714285714285718</v>
      </c>
      <c r="X159" s="49">
        <f>SUM(V159:V$210)/SUM(G159:G$210)</f>
        <v>0.90361445783132532</v>
      </c>
      <c r="Y159" s="50">
        <f t="shared" si="6"/>
        <v>1.4807573149741824</v>
      </c>
    </row>
    <row r="160" spans="1:25" ht="15.95" customHeight="1" x14ac:dyDescent="0.25">
      <c r="A160" s="183" t="s">
        <v>52</v>
      </c>
      <c r="B160" s="9">
        <v>41492</v>
      </c>
      <c r="C160" s="10" t="s">
        <v>43</v>
      </c>
      <c r="D160" s="1">
        <f>SUM(I160:I$210)/SUM(G160:G$210)</f>
        <v>0.54938271604938271</v>
      </c>
      <c r="E160" s="10">
        <v>1</v>
      </c>
      <c r="F160" s="10">
        <v>3</v>
      </c>
      <c r="G160" s="10">
        <v>1</v>
      </c>
      <c r="H160" s="10">
        <v>0</v>
      </c>
      <c r="I160" s="10">
        <v>0</v>
      </c>
      <c r="J160" s="10">
        <f t="shared" si="7"/>
        <v>0</v>
      </c>
      <c r="K160" s="10">
        <v>0</v>
      </c>
      <c r="L160" s="10">
        <v>0</v>
      </c>
      <c r="M160" s="10">
        <v>0</v>
      </c>
      <c r="N160" s="10">
        <v>2</v>
      </c>
      <c r="O160" s="10">
        <v>0</v>
      </c>
      <c r="P160" s="10">
        <v>0</v>
      </c>
      <c r="Q160" s="10">
        <v>2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">
        <f>SUM(I160:I$210,O160:O$210,S160:S$210)/SUM(F160:F$210)</f>
        <v>0.57309941520467833</v>
      </c>
      <c r="X160" s="1">
        <f>SUM(V160:V$210)/SUM(G160:G$210)</f>
        <v>0.87037037037037035</v>
      </c>
      <c r="Y160" s="2">
        <f t="shared" si="6"/>
        <v>1.4434697855750487</v>
      </c>
    </row>
    <row r="161" spans="1:25" ht="15.95" customHeight="1" x14ac:dyDescent="0.25">
      <c r="A161" s="184"/>
      <c r="B161" s="4">
        <v>41492</v>
      </c>
      <c r="C161" s="5" t="s">
        <v>43</v>
      </c>
      <c r="D161" s="39">
        <f>SUM(I161:I$210)/SUM(G161:G$210)</f>
        <v>0.55279503105590067</v>
      </c>
      <c r="E161" s="5">
        <v>1</v>
      </c>
      <c r="F161" s="5">
        <v>3</v>
      </c>
      <c r="G161" s="5">
        <v>3</v>
      </c>
      <c r="H161" s="5">
        <v>2</v>
      </c>
      <c r="I161" s="5">
        <v>3</v>
      </c>
      <c r="J161" s="5">
        <f t="shared" si="7"/>
        <v>1</v>
      </c>
      <c r="K161" s="5">
        <v>1</v>
      </c>
      <c r="L161" s="5">
        <v>1</v>
      </c>
      <c r="M161" s="5">
        <v>0</v>
      </c>
      <c r="N161" s="5">
        <v>3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6</v>
      </c>
      <c r="W161" s="39">
        <f>SUM(I161:I$210,O161:O$210,S161:S$210)/SUM(F161:F$210)</f>
        <v>0.58333333333333337</v>
      </c>
      <c r="X161" s="39">
        <f>SUM(V161:V$210)/SUM(G161:G$210)</f>
        <v>0.87577639751552794</v>
      </c>
      <c r="Y161" s="41">
        <f t="shared" si="6"/>
        <v>1.4591097308488612</v>
      </c>
    </row>
    <row r="162" spans="1:25" ht="15.95" customHeight="1" x14ac:dyDescent="0.25">
      <c r="A162" s="184"/>
      <c r="B162" s="4">
        <v>41485</v>
      </c>
      <c r="C162" s="5" t="s">
        <v>44</v>
      </c>
      <c r="D162" s="39">
        <f>SUM(I162:I$210)/SUM(G162:G$210)</f>
        <v>0.54430379746835444</v>
      </c>
      <c r="E162" s="5">
        <v>1</v>
      </c>
      <c r="F162" s="5">
        <v>2</v>
      </c>
      <c r="G162" s="5">
        <v>2</v>
      </c>
      <c r="H162" s="5">
        <v>1</v>
      </c>
      <c r="I162" s="5">
        <v>1</v>
      </c>
      <c r="J162" s="5">
        <f t="shared" si="7"/>
        <v>1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1</v>
      </c>
      <c r="W162" s="39">
        <f>SUM(I162:I$210,O162:O$210,S162:S$210)/SUM(F162:F$210)</f>
        <v>0.5757575757575758</v>
      </c>
      <c r="X162" s="39">
        <f>SUM(V162:V$210)/SUM(G162:G$210)</f>
        <v>0.85443037974683544</v>
      </c>
      <c r="Y162" s="41">
        <f t="shared" ref="Y162:Y209" si="8">SUM(X162+W162)</f>
        <v>1.4301879555044112</v>
      </c>
    </row>
    <row r="163" spans="1:25" ht="15.95" customHeight="1" x14ac:dyDescent="0.25">
      <c r="A163" s="184"/>
      <c r="B163" s="4">
        <v>41485</v>
      </c>
      <c r="C163" s="5" t="s">
        <v>44</v>
      </c>
      <c r="D163" s="39">
        <f>SUM(I163:I$210)/SUM(G163:G$210)</f>
        <v>0.54487179487179482</v>
      </c>
      <c r="E163" s="5">
        <v>1</v>
      </c>
      <c r="F163" s="5">
        <v>2</v>
      </c>
      <c r="G163" s="5">
        <v>2</v>
      </c>
      <c r="H163" s="5">
        <v>0</v>
      </c>
      <c r="I163" s="5">
        <v>0</v>
      </c>
      <c r="J163" s="5">
        <f t="shared" si="7"/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2</v>
      </c>
      <c r="V163" s="5">
        <v>0</v>
      </c>
      <c r="W163" s="39">
        <f>SUM(I163:I$210,O163:O$210,S163:S$210)/SUM(F163:F$210)</f>
        <v>0.57668711656441718</v>
      </c>
      <c r="X163" s="39">
        <f>SUM(V163:V$210)/SUM(G163:G$210)</f>
        <v>0.85897435897435892</v>
      </c>
      <c r="Y163" s="41">
        <f t="shared" si="8"/>
        <v>1.435661475538776</v>
      </c>
    </row>
    <row r="164" spans="1:25" ht="15.95" customHeight="1" x14ac:dyDescent="0.25">
      <c r="A164" s="184"/>
      <c r="B164" s="4">
        <v>41478</v>
      </c>
      <c r="C164" s="5" t="s">
        <v>50</v>
      </c>
      <c r="D164" s="39">
        <f>SUM(I164:I$210)/SUM(G164:G$210)</f>
        <v>0.55194805194805197</v>
      </c>
      <c r="E164" s="5">
        <v>1</v>
      </c>
      <c r="F164" s="5">
        <v>4</v>
      </c>
      <c r="G164" s="5">
        <v>4</v>
      </c>
      <c r="H164" s="5">
        <v>2</v>
      </c>
      <c r="I164" s="27">
        <v>2</v>
      </c>
      <c r="J164" s="100">
        <f t="shared" si="7"/>
        <v>1</v>
      </c>
      <c r="K164" s="5">
        <v>0</v>
      </c>
      <c r="L164" s="5">
        <v>1</v>
      </c>
      <c r="M164" s="5">
        <v>0</v>
      </c>
      <c r="N164" s="5">
        <v>3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1</v>
      </c>
      <c r="V164" s="5">
        <v>4</v>
      </c>
      <c r="W164" s="39">
        <f>SUM(I164:I$210,O164:O$210,S164:S$210)/SUM(F164:F$210)</f>
        <v>0.58385093167701863</v>
      </c>
      <c r="X164" s="39">
        <f>SUM(V164:V$210)/SUM(G164:G$210)</f>
        <v>0.87012987012987009</v>
      </c>
      <c r="Y164" s="41">
        <f t="shared" si="8"/>
        <v>1.4539808018068887</v>
      </c>
    </row>
    <row r="165" spans="1:25" ht="15.95" customHeight="1" x14ac:dyDescent="0.25">
      <c r="A165" s="184"/>
      <c r="B165" s="4">
        <v>41478</v>
      </c>
      <c r="C165" s="5" t="s">
        <v>50</v>
      </c>
      <c r="D165" s="39">
        <f>SUM(I165:I$210)/SUM(G165:G$210)</f>
        <v>0.55333333333333334</v>
      </c>
      <c r="E165" s="5">
        <v>1</v>
      </c>
      <c r="F165" s="5">
        <v>3</v>
      </c>
      <c r="G165" s="5">
        <v>2</v>
      </c>
      <c r="H165" s="5">
        <v>1</v>
      </c>
      <c r="I165" s="27">
        <v>2</v>
      </c>
      <c r="J165" s="100">
        <f t="shared" si="7"/>
        <v>1</v>
      </c>
      <c r="K165" s="5">
        <v>1</v>
      </c>
      <c r="L165" s="5">
        <v>0</v>
      </c>
      <c r="M165" s="5">
        <v>0</v>
      </c>
      <c r="N165" s="5">
        <v>0</v>
      </c>
      <c r="O165" s="5">
        <v>1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3</v>
      </c>
      <c r="W165" s="39">
        <f>SUM(I165:I$210,O165:O$210,S165:S$210)/SUM(F165:F$210)</f>
        <v>0.5859872611464968</v>
      </c>
      <c r="X165" s="39">
        <f>SUM(V165:V$210)/SUM(G165:G$210)</f>
        <v>0.8666666666666667</v>
      </c>
      <c r="Y165" s="41">
        <f t="shared" si="8"/>
        <v>1.4526539278131634</v>
      </c>
    </row>
    <row r="166" spans="1:25" ht="15.95" customHeight="1" x14ac:dyDescent="0.25">
      <c r="A166" s="184"/>
      <c r="B166" s="4">
        <v>41457</v>
      </c>
      <c r="C166" s="5" t="s">
        <v>45</v>
      </c>
      <c r="D166" s="39">
        <f>SUM(I166:I$210)/SUM(G166:G$210)</f>
        <v>0.54729729729729726</v>
      </c>
      <c r="E166" s="5">
        <v>1</v>
      </c>
      <c r="F166" s="5">
        <v>3</v>
      </c>
      <c r="G166" s="5">
        <v>3</v>
      </c>
      <c r="H166" s="5">
        <v>3</v>
      </c>
      <c r="I166" s="27">
        <v>2</v>
      </c>
      <c r="J166" s="100">
        <f t="shared" si="7"/>
        <v>1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1</v>
      </c>
      <c r="T166" s="5">
        <v>0</v>
      </c>
      <c r="U166" s="5">
        <v>0</v>
      </c>
      <c r="V166" s="5">
        <v>4</v>
      </c>
      <c r="W166" s="39">
        <f>SUM(I166:I$210,O166:O$210,S166:S$210)/SUM(F166:F$210)</f>
        <v>0.57792207792207795</v>
      </c>
      <c r="X166" s="39">
        <f>SUM(V166:V$210)/SUM(G166:G$210)</f>
        <v>0.85810810810810811</v>
      </c>
      <c r="Y166" s="41">
        <f t="shared" si="8"/>
        <v>1.4360301860301861</v>
      </c>
    </row>
    <row r="167" spans="1:25" ht="15.95" customHeight="1" x14ac:dyDescent="0.25">
      <c r="A167" s="184"/>
      <c r="B167" s="4">
        <v>41457</v>
      </c>
      <c r="C167" s="5" t="s">
        <v>45</v>
      </c>
      <c r="D167" s="39">
        <f>SUM(I167:I$210)/SUM(G167:G$210)</f>
        <v>0.54482758620689653</v>
      </c>
      <c r="E167" s="5">
        <v>1</v>
      </c>
      <c r="F167" s="5">
        <v>2</v>
      </c>
      <c r="G167" s="5">
        <v>2</v>
      </c>
      <c r="H167" s="5">
        <v>1</v>
      </c>
      <c r="I167" s="27">
        <v>1</v>
      </c>
      <c r="J167" s="100">
        <f t="shared" si="7"/>
        <v>1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1</v>
      </c>
      <c r="W167" s="39">
        <f>SUM(I167:I$210,O167:O$210,S167:S$210)/SUM(F167:F$210)</f>
        <v>0.56953642384105962</v>
      </c>
      <c r="X167" s="39">
        <f>SUM(V167:V$210)/SUM(G167:G$210)</f>
        <v>0.84827586206896555</v>
      </c>
      <c r="Y167" s="41">
        <f t="shared" si="8"/>
        <v>1.4178122859100251</v>
      </c>
    </row>
    <row r="168" spans="1:25" ht="15.95" customHeight="1" x14ac:dyDescent="0.25">
      <c r="A168" s="184"/>
      <c r="B168" s="4">
        <v>41443</v>
      </c>
      <c r="C168" s="5" t="s">
        <v>50</v>
      </c>
      <c r="D168" s="39">
        <f>SUM(I168:I$210)/SUM(G168:G$210)</f>
        <v>0.54545454545454541</v>
      </c>
      <c r="E168" s="5">
        <v>1</v>
      </c>
      <c r="F168" s="5">
        <v>4</v>
      </c>
      <c r="G168" s="5">
        <v>4</v>
      </c>
      <c r="H168" s="5">
        <v>2</v>
      </c>
      <c r="I168" s="27">
        <v>2</v>
      </c>
      <c r="J168" s="100">
        <f t="shared" si="7"/>
        <v>1</v>
      </c>
      <c r="K168" s="5">
        <v>0</v>
      </c>
      <c r="L168" s="5">
        <v>1</v>
      </c>
      <c r="M168" s="5">
        <v>0</v>
      </c>
      <c r="N168" s="5">
        <v>2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1</v>
      </c>
      <c r="U168" s="5">
        <v>0</v>
      </c>
      <c r="V168" s="5">
        <v>4</v>
      </c>
      <c r="W168" s="39">
        <f>SUM(I168:I$210,O168:O$210,S168:S$210)/SUM(F168:F$210)</f>
        <v>0.57046979865771807</v>
      </c>
      <c r="X168" s="39">
        <f>SUM(V168:V$210)/SUM(G168:G$210)</f>
        <v>0.85314685314685312</v>
      </c>
      <c r="Y168" s="41">
        <f t="shared" si="8"/>
        <v>1.4236166518045712</v>
      </c>
    </row>
    <row r="169" spans="1:25" ht="15.95" customHeight="1" x14ac:dyDescent="0.25">
      <c r="A169" s="184"/>
      <c r="B169" s="4">
        <v>41443</v>
      </c>
      <c r="C169" s="5" t="s">
        <v>50</v>
      </c>
      <c r="D169" s="39">
        <f>SUM(I169:I$210)/SUM(G169:G$210)</f>
        <v>0.5467625899280576</v>
      </c>
      <c r="E169" s="5">
        <v>1</v>
      </c>
      <c r="F169" s="5">
        <v>3</v>
      </c>
      <c r="G169" s="5">
        <v>3</v>
      </c>
      <c r="H169" s="5">
        <v>0</v>
      </c>
      <c r="I169" s="27">
        <v>1</v>
      </c>
      <c r="J169" s="100">
        <f t="shared" si="7"/>
        <v>1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1</v>
      </c>
      <c r="U169" s="5">
        <v>0</v>
      </c>
      <c r="V169" s="5">
        <v>1</v>
      </c>
      <c r="W169" s="39">
        <f>SUM(I169:I$210,O169:O$210,S169:S$210)/SUM(F169:F$210)</f>
        <v>0.57241379310344831</v>
      </c>
      <c r="X169" s="39">
        <f>SUM(V169:V$210)/SUM(G169:G$210)</f>
        <v>0.84892086330935257</v>
      </c>
      <c r="Y169" s="41">
        <f t="shared" si="8"/>
        <v>1.4213346564128009</v>
      </c>
    </row>
    <row r="170" spans="1:25" ht="15.95" customHeight="1" x14ac:dyDescent="0.25">
      <c r="A170" s="184"/>
      <c r="B170" s="4">
        <v>41422</v>
      </c>
      <c r="C170" s="5" t="s">
        <v>44</v>
      </c>
      <c r="D170" s="39">
        <f>SUM(I170:I$210)/SUM(G170:G$210)</f>
        <v>0.55147058823529416</v>
      </c>
      <c r="E170" s="5">
        <v>1</v>
      </c>
      <c r="F170" s="5">
        <v>3</v>
      </c>
      <c r="G170" s="5">
        <v>3</v>
      </c>
      <c r="H170" s="5">
        <v>2</v>
      </c>
      <c r="I170" s="27">
        <v>2</v>
      </c>
      <c r="J170" s="100">
        <f t="shared" si="7"/>
        <v>2</v>
      </c>
      <c r="K170" s="5">
        <v>0</v>
      </c>
      <c r="L170" s="5">
        <v>0</v>
      </c>
      <c r="M170" s="5">
        <v>0</v>
      </c>
      <c r="N170" s="5">
        <v>1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2</v>
      </c>
      <c r="W170" s="39">
        <f>SUM(I170:I$210,O170:O$210,S170:S$210)/SUM(F170:F$210)</f>
        <v>0.57746478873239437</v>
      </c>
      <c r="X170" s="39">
        <f>SUM(V170:V$210)/SUM(G170:G$210)</f>
        <v>0.86029411764705888</v>
      </c>
      <c r="Y170" s="41">
        <f t="shared" si="8"/>
        <v>1.4377589063794534</v>
      </c>
    </row>
    <row r="171" spans="1:25" ht="15.95" customHeight="1" x14ac:dyDescent="0.25">
      <c r="A171" s="184"/>
      <c r="B171" s="4">
        <v>41422</v>
      </c>
      <c r="C171" s="5" t="s">
        <v>44</v>
      </c>
      <c r="D171" s="39">
        <f>SUM(I171:I$210)/SUM(G171:G$210)</f>
        <v>0.54887218045112784</v>
      </c>
      <c r="E171" s="5">
        <v>1</v>
      </c>
      <c r="F171" s="5">
        <v>4</v>
      </c>
      <c r="G171" s="5">
        <v>3</v>
      </c>
      <c r="H171" s="5">
        <v>4</v>
      </c>
      <c r="I171" s="27">
        <v>3</v>
      </c>
      <c r="J171" s="100">
        <f t="shared" si="7"/>
        <v>2</v>
      </c>
      <c r="K171" s="5">
        <v>1</v>
      </c>
      <c r="L171" s="5">
        <v>0</v>
      </c>
      <c r="M171" s="5">
        <v>0</v>
      </c>
      <c r="N171" s="5">
        <v>3</v>
      </c>
      <c r="O171" s="5">
        <v>1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4</v>
      </c>
      <c r="W171" s="39">
        <f>SUM(I171:I$210,O171:O$210,S171:S$210)/SUM(F171:F$210)</f>
        <v>0.57553956834532372</v>
      </c>
      <c r="X171" s="39">
        <f>SUM(V171:V$210)/SUM(G171:G$210)</f>
        <v>0.86466165413533835</v>
      </c>
      <c r="Y171" s="41">
        <f t="shared" si="8"/>
        <v>1.440201222480662</v>
      </c>
    </row>
    <row r="172" spans="1:25" ht="15.95" customHeight="1" x14ac:dyDescent="0.25">
      <c r="A172" s="184"/>
      <c r="B172" s="4">
        <v>41408</v>
      </c>
      <c r="C172" s="5" t="s">
        <v>45</v>
      </c>
      <c r="D172" s="39">
        <f>SUM(I172:I$210)/SUM(G172:G$210)</f>
        <v>0.53846153846153844</v>
      </c>
      <c r="E172" s="5">
        <v>1</v>
      </c>
      <c r="F172" s="5">
        <v>3</v>
      </c>
      <c r="G172" s="5">
        <v>3</v>
      </c>
      <c r="H172" s="5">
        <v>1</v>
      </c>
      <c r="I172" s="27">
        <v>1</v>
      </c>
      <c r="J172" s="100">
        <f t="shared" si="7"/>
        <v>0</v>
      </c>
      <c r="K172" s="5">
        <v>1</v>
      </c>
      <c r="L172" s="5">
        <v>0</v>
      </c>
      <c r="M172" s="5">
        <v>0</v>
      </c>
      <c r="N172" s="5">
        <v>2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1</v>
      </c>
      <c r="V172" s="5">
        <v>2</v>
      </c>
      <c r="W172" s="39">
        <f>SUM(I172:I$210,O172:O$210,S172:S$210)/SUM(F172:F$210)</f>
        <v>0.562962962962963</v>
      </c>
      <c r="X172" s="39">
        <f>SUM(V172:V$210)/SUM(G172:G$210)</f>
        <v>0.85384615384615381</v>
      </c>
      <c r="Y172" s="41">
        <f t="shared" si="8"/>
        <v>1.4168091168091168</v>
      </c>
    </row>
    <row r="173" spans="1:25" ht="15.95" customHeight="1" x14ac:dyDescent="0.25">
      <c r="A173" s="184"/>
      <c r="B173" s="4">
        <v>41408</v>
      </c>
      <c r="C173" s="5" t="s">
        <v>45</v>
      </c>
      <c r="D173" s="39">
        <f>SUM(I173:I$210)/SUM(G173:G$210)</f>
        <v>0.54330708661417326</v>
      </c>
      <c r="E173" s="5">
        <v>1</v>
      </c>
      <c r="F173" s="5">
        <v>3</v>
      </c>
      <c r="G173" s="5">
        <v>3</v>
      </c>
      <c r="H173" s="5">
        <v>0</v>
      </c>
      <c r="I173" s="27">
        <v>2</v>
      </c>
      <c r="J173" s="100">
        <f t="shared" si="7"/>
        <v>2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2</v>
      </c>
      <c r="W173" s="39">
        <f>SUM(I173:I$210,O173:O$210,S173:S$210)/SUM(F173:F$210)</f>
        <v>0.56818181818181823</v>
      </c>
      <c r="X173" s="39">
        <f>SUM(V173:V$210)/SUM(G173:G$210)</f>
        <v>0.8582677165354331</v>
      </c>
      <c r="Y173" s="41">
        <f t="shared" si="8"/>
        <v>1.4264495347172512</v>
      </c>
    </row>
    <row r="174" spans="1:25" ht="15.95" customHeight="1" x14ac:dyDescent="0.25">
      <c r="A174" s="184"/>
      <c r="B174" s="4">
        <v>41401</v>
      </c>
      <c r="C174" s="5" t="s">
        <v>46</v>
      </c>
      <c r="D174" s="39">
        <f>SUM(I174:I$210)/SUM(G174:G$210)</f>
        <v>0.54032258064516125</v>
      </c>
      <c r="E174" s="5">
        <v>1</v>
      </c>
      <c r="F174" s="5">
        <v>3</v>
      </c>
      <c r="G174" s="5">
        <v>3</v>
      </c>
      <c r="H174" s="5">
        <v>1</v>
      </c>
      <c r="I174" s="27">
        <v>1</v>
      </c>
      <c r="J174" s="100">
        <f t="shared" si="7"/>
        <v>0</v>
      </c>
      <c r="K174" s="5">
        <v>0</v>
      </c>
      <c r="L174" s="5">
        <v>0</v>
      </c>
      <c r="M174" s="5">
        <v>1</v>
      </c>
      <c r="N174" s="5">
        <v>1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1</v>
      </c>
      <c r="U174" s="5">
        <v>2</v>
      </c>
      <c r="V174" s="5">
        <v>4</v>
      </c>
      <c r="W174" s="39">
        <f>SUM(I174:I$210,O174:O$210,S174:S$210)/SUM(F174:F$210)</f>
        <v>0.56589147286821706</v>
      </c>
      <c r="X174" s="39">
        <f>SUM(V174:V$210)/SUM(G174:G$210)</f>
        <v>0.86290322580645162</v>
      </c>
      <c r="Y174" s="41">
        <f t="shared" si="8"/>
        <v>1.4287946986746687</v>
      </c>
    </row>
    <row r="175" spans="1:25" ht="15.95" customHeight="1" thickBot="1" x14ac:dyDescent="0.3">
      <c r="A175" s="185"/>
      <c r="B175" s="7">
        <v>41401</v>
      </c>
      <c r="C175" s="8" t="s">
        <v>46</v>
      </c>
      <c r="D175" s="49">
        <f>SUM(I175:I$210)/SUM(G175:G$210)</f>
        <v>0.54545454545454541</v>
      </c>
      <c r="E175" s="8">
        <v>1</v>
      </c>
      <c r="F175" s="8">
        <v>4</v>
      </c>
      <c r="G175" s="8">
        <v>4</v>
      </c>
      <c r="H175" s="8">
        <v>3</v>
      </c>
      <c r="I175" s="29">
        <v>4</v>
      </c>
      <c r="J175" s="159">
        <f t="shared" si="7"/>
        <v>3</v>
      </c>
      <c r="K175" s="8">
        <v>0</v>
      </c>
      <c r="L175" s="8">
        <v>0</v>
      </c>
      <c r="M175" s="8">
        <v>1</v>
      </c>
      <c r="N175" s="8">
        <v>3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7</v>
      </c>
      <c r="W175" s="49">
        <f>SUM(I175:I$210,O175:O$210,S175:S$210)/SUM(F175:F$210)</f>
        <v>0.5714285714285714</v>
      </c>
      <c r="X175" s="49">
        <f>SUM(V175:V$210)/SUM(G175:G$210)</f>
        <v>0.85123966942148765</v>
      </c>
      <c r="Y175" s="50">
        <f t="shared" si="8"/>
        <v>1.4226682408500591</v>
      </c>
    </row>
    <row r="176" spans="1:25" ht="15.95" customHeight="1" x14ac:dyDescent="0.25">
      <c r="A176" s="178" t="s">
        <v>55</v>
      </c>
      <c r="B176" s="18">
        <v>41172</v>
      </c>
      <c r="C176" s="19" t="s">
        <v>53</v>
      </c>
      <c r="D176" s="43">
        <f>SUM(I176:I$210)/SUM(G176:G$210)</f>
        <v>0.52991452991452992</v>
      </c>
      <c r="E176" s="19">
        <v>1</v>
      </c>
      <c r="F176" s="19">
        <v>3</v>
      </c>
      <c r="G176" s="19">
        <v>3</v>
      </c>
      <c r="H176" s="19">
        <v>0</v>
      </c>
      <c r="I176" s="19">
        <v>0</v>
      </c>
      <c r="J176" s="96">
        <f t="shared" si="7"/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1</v>
      </c>
      <c r="S176" s="19">
        <v>0</v>
      </c>
      <c r="T176" s="19">
        <v>0</v>
      </c>
      <c r="U176" s="19">
        <v>0</v>
      </c>
      <c r="V176" s="19">
        <v>0</v>
      </c>
      <c r="W176" s="43">
        <f>SUM(I176:I$210,O176:O$210,S176:S$210)/SUM(F176:F$210)</f>
        <v>0.55737704918032782</v>
      </c>
      <c r="X176" s="43">
        <f>SUM(V176:V$210)/SUM(G176:G$210)</f>
        <v>0.82051282051282048</v>
      </c>
      <c r="Y176" s="44">
        <f t="shared" si="8"/>
        <v>1.3778898696931483</v>
      </c>
    </row>
    <row r="177" spans="1:25" ht="15.95" customHeight="1" x14ac:dyDescent="0.25">
      <c r="A177" s="179"/>
      <c r="B177" s="14">
        <v>41172</v>
      </c>
      <c r="C177" s="15" t="s">
        <v>53</v>
      </c>
      <c r="D177" s="45">
        <f>SUM(I177:I$210)/SUM(G177:G$210)</f>
        <v>0.54385964912280704</v>
      </c>
      <c r="E177" s="15">
        <v>1</v>
      </c>
      <c r="F177" s="15">
        <v>3</v>
      </c>
      <c r="G177" s="15">
        <v>3</v>
      </c>
      <c r="H177" s="15">
        <v>0</v>
      </c>
      <c r="I177" s="15">
        <v>1</v>
      </c>
      <c r="J177" s="100">
        <f t="shared" si="7"/>
        <v>1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1</v>
      </c>
      <c r="W177" s="45">
        <f>SUM(I177:I$210,O177:O$210,S177:S$210)/SUM(F177:F$210)</f>
        <v>0.5714285714285714</v>
      </c>
      <c r="X177" s="45">
        <f>SUM(V177:V$210)/SUM(G177:G$210)</f>
        <v>0.84210526315789469</v>
      </c>
      <c r="Y177" s="46">
        <f t="shared" si="8"/>
        <v>1.4135338345864661</v>
      </c>
    </row>
    <row r="178" spans="1:25" ht="15.95" customHeight="1" x14ac:dyDescent="0.25">
      <c r="A178" s="179"/>
      <c r="B178" s="14">
        <v>41165</v>
      </c>
      <c r="C178" s="15" t="s">
        <v>53</v>
      </c>
      <c r="D178" s="45">
        <f>SUM(I178:I$210)/SUM(G178:G$210)</f>
        <v>0.5495495495495496</v>
      </c>
      <c r="E178" s="15">
        <v>1</v>
      </c>
      <c r="F178" s="15">
        <v>3</v>
      </c>
      <c r="G178" s="15">
        <v>3</v>
      </c>
      <c r="H178" s="15">
        <v>1</v>
      </c>
      <c r="I178" s="15">
        <v>1</v>
      </c>
      <c r="J178" s="100">
        <f t="shared" si="7"/>
        <v>1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1</v>
      </c>
      <c r="W178" s="45">
        <f>SUM(I178:I$210,O178:O$210,S178:S$210)/SUM(F178:F$210)</f>
        <v>0.57758620689655171</v>
      </c>
      <c r="X178" s="45">
        <f>SUM(V178:V$210)/SUM(G178:G$210)</f>
        <v>0.85585585585585588</v>
      </c>
      <c r="Y178" s="46">
        <f t="shared" si="8"/>
        <v>1.4334420627524076</v>
      </c>
    </row>
    <row r="179" spans="1:25" ht="15.95" customHeight="1" x14ac:dyDescent="0.25">
      <c r="A179" s="179"/>
      <c r="B179" s="14">
        <v>41165</v>
      </c>
      <c r="C179" s="15" t="s">
        <v>53</v>
      </c>
      <c r="D179" s="45">
        <f>SUM(I179:I$210)/SUM(G179:G$210)</f>
        <v>0.55555555555555558</v>
      </c>
      <c r="E179" s="15">
        <v>1</v>
      </c>
      <c r="F179" s="15">
        <v>3</v>
      </c>
      <c r="G179" s="15">
        <v>2</v>
      </c>
      <c r="H179" s="15">
        <v>0</v>
      </c>
      <c r="I179" s="15">
        <v>0</v>
      </c>
      <c r="J179" s="100">
        <f t="shared" si="7"/>
        <v>0</v>
      </c>
      <c r="K179" s="15">
        <v>0</v>
      </c>
      <c r="L179" s="15">
        <v>0</v>
      </c>
      <c r="M179" s="15">
        <v>0</v>
      </c>
      <c r="N179" s="15">
        <v>1</v>
      </c>
      <c r="O179" s="15">
        <v>0</v>
      </c>
      <c r="P179" s="15">
        <v>0</v>
      </c>
      <c r="Q179" s="15">
        <v>1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45">
        <f>SUM(I179:I$210,O179:O$210,S179:S$210)/SUM(F179:F$210)</f>
        <v>0.58407079646017701</v>
      </c>
      <c r="X179" s="45">
        <f>SUM(V179:V$210)/SUM(G179:G$210)</f>
        <v>0.87037037037037035</v>
      </c>
      <c r="Y179" s="46">
        <f t="shared" si="8"/>
        <v>1.4544411668305472</v>
      </c>
    </row>
    <row r="180" spans="1:25" ht="15.95" customHeight="1" x14ac:dyDescent="0.25">
      <c r="A180" s="179"/>
      <c r="B180" s="14">
        <v>41158</v>
      </c>
      <c r="C180" s="15" t="s">
        <v>54</v>
      </c>
      <c r="D180" s="45">
        <f>SUM(I180:I$210)/SUM(G180:G$210)</f>
        <v>0.56603773584905659</v>
      </c>
      <c r="E180" s="15">
        <v>1</v>
      </c>
      <c r="F180" s="15">
        <v>5</v>
      </c>
      <c r="G180" s="15">
        <v>4</v>
      </c>
      <c r="H180" s="15">
        <v>4</v>
      </c>
      <c r="I180" s="27">
        <v>3</v>
      </c>
      <c r="J180" s="100">
        <f t="shared" si="7"/>
        <v>2</v>
      </c>
      <c r="K180" s="15">
        <v>1</v>
      </c>
      <c r="L180" s="15">
        <v>0</v>
      </c>
      <c r="M180" s="15">
        <v>0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4</v>
      </c>
      <c r="W180" s="45">
        <f>SUM(I180:I$210,O180:O$210,S180:S$210)/SUM(F180:F$210)</f>
        <v>0.6</v>
      </c>
      <c r="X180" s="45">
        <f>SUM(V180:V$210)/SUM(G180:G$210)</f>
        <v>0.8867924528301887</v>
      </c>
      <c r="Y180" s="46">
        <f t="shared" si="8"/>
        <v>1.4867924528301888</v>
      </c>
    </row>
    <row r="181" spans="1:25" ht="15.95" customHeight="1" x14ac:dyDescent="0.25">
      <c r="A181" s="179"/>
      <c r="B181" s="14">
        <v>41151</v>
      </c>
      <c r="C181" s="15" t="s">
        <v>54</v>
      </c>
      <c r="D181" s="45">
        <f>SUM(I181:I$210)/SUM(G181:G$210)</f>
        <v>0.55882352941176472</v>
      </c>
      <c r="E181" s="15">
        <v>1</v>
      </c>
      <c r="F181" s="15">
        <v>4</v>
      </c>
      <c r="G181" s="15">
        <v>4</v>
      </c>
      <c r="H181" s="15">
        <v>2</v>
      </c>
      <c r="I181" s="27">
        <v>1</v>
      </c>
      <c r="J181" s="100">
        <f t="shared" si="7"/>
        <v>0</v>
      </c>
      <c r="K181" s="15">
        <v>1</v>
      </c>
      <c r="L181" s="15">
        <v>0</v>
      </c>
      <c r="M181" s="15">
        <v>0</v>
      </c>
      <c r="N181" s="15">
        <v>1</v>
      </c>
      <c r="O181" s="15">
        <v>0</v>
      </c>
      <c r="P181" s="15">
        <v>0</v>
      </c>
      <c r="Q181" s="15">
        <v>0</v>
      </c>
      <c r="R181" s="15">
        <v>0</v>
      </c>
      <c r="S181" s="15">
        <v>1</v>
      </c>
      <c r="T181" s="15">
        <v>0</v>
      </c>
      <c r="U181" s="15">
        <v>0</v>
      </c>
      <c r="V181" s="15">
        <v>2</v>
      </c>
      <c r="W181" s="45">
        <f>SUM(I181:I$210,O181:O$210,S181:S$210)/SUM(F181:F$210)</f>
        <v>0.59047619047619049</v>
      </c>
      <c r="X181" s="45">
        <f>SUM(V181:V$210)/SUM(G181:G$210)</f>
        <v>0.88235294117647056</v>
      </c>
      <c r="Y181" s="46">
        <f t="shared" si="8"/>
        <v>1.4728291316526612</v>
      </c>
    </row>
    <row r="182" spans="1:25" ht="15.95" customHeight="1" x14ac:dyDescent="0.25">
      <c r="A182" s="179"/>
      <c r="B182" s="14">
        <v>41151</v>
      </c>
      <c r="C182" s="15" t="s">
        <v>54</v>
      </c>
      <c r="D182" s="45">
        <f>SUM(I182:I$210)/SUM(G182:G$210)</f>
        <v>0.5714285714285714</v>
      </c>
      <c r="E182" s="15">
        <v>1</v>
      </c>
      <c r="F182" s="15">
        <v>4</v>
      </c>
      <c r="G182" s="15">
        <v>4</v>
      </c>
      <c r="H182" s="15">
        <v>1</v>
      </c>
      <c r="I182" s="27">
        <v>1</v>
      </c>
      <c r="J182" s="100">
        <f t="shared" si="7"/>
        <v>0</v>
      </c>
      <c r="K182" s="15">
        <v>0</v>
      </c>
      <c r="L182" s="15">
        <v>1</v>
      </c>
      <c r="M182" s="15">
        <v>0</v>
      </c>
      <c r="N182" s="15">
        <v>1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1</v>
      </c>
      <c r="V182" s="15">
        <v>3</v>
      </c>
      <c r="W182" s="45">
        <f>SUM(I182:I$210,O182:O$210,S182:S$210)/SUM(F182:F$210)</f>
        <v>0.59405940594059403</v>
      </c>
      <c r="X182" s="45">
        <f>SUM(V182:V$210)/SUM(G182:G$210)</f>
        <v>0.89795918367346939</v>
      </c>
      <c r="Y182" s="46">
        <f t="shared" si="8"/>
        <v>1.4920185896140634</v>
      </c>
    </row>
    <row r="183" spans="1:25" ht="15.95" customHeight="1" thickBot="1" x14ac:dyDescent="0.3">
      <c r="A183" s="187"/>
      <c r="B183" s="16">
        <v>41144</v>
      </c>
      <c r="C183" s="17" t="s">
        <v>54</v>
      </c>
      <c r="D183" s="47">
        <f>SUM(I183:I$210)/SUM(G183:G$210)</f>
        <v>0.58510638297872342</v>
      </c>
      <c r="E183" s="17">
        <v>1</v>
      </c>
      <c r="F183" s="17">
        <v>4</v>
      </c>
      <c r="G183" s="17">
        <v>4</v>
      </c>
      <c r="H183" s="17">
        <v>2</v>
      </c>
      <c r="I183" s="29">
        <v>2</v>
      </c>
      <c r="J183" s="159">
        <f t="shared" si="7"/>
        <v>2</v>
      </c>
      <c r="K183" s="17">
        <v>0</v>
      </c>
      <c r="L183" s="17">
        <v>0</v>
      </c>
      <c r="M183" s="17">
        <v>0</v>
      </c>
      <c r="N183" s="17">
        <v>1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2</v>
      </c>
      <c r="W183" s="47">
        <f>SUM(I183:I$210,O183:O$210,S183:S$210)/SUM(F183:F$210)</f>
        <v>0.60824742268041232</v>
      </c>
      <c r="X183" s="47">
        <f>SUM(V183:V$210)/SUM(G183:G$210)</f>
        <v>0.9042553191489362</v>
      </c>
      <c r="Y183" s="48">
        <f t="shared" si="8"/>
        <v>1.5125027418293486</v>
      </c>
    </row>
    <row r="184" spans="1:25" ht="15.95" customHeight="1" x14ac:dyDescent="0.25">
      <c r="A184" s="183" t="s">
        <v>59</v>
      </c>
      <c r="B184" s="9">
        <v>41137</v>
      </c>
      <c r="C184" s="10" t="s">
        <v>54</v>
      </c>
      <c r="D184" s="1">
        <f>SUM(I184:I$210)/SUM(G184:G$210)</f>
        <v>0.58888888888888891</v>
      </c>
      <c r="E184" s="10">
        <v>1</v>
      </c>
      <c r="F184" s="10">
        <v>4</v>
      </c>
      <c r="G184" s="10">
        <v>4</v>
      </c>
      <c r="H184" s="10">
        <v>1</v>
      </c>
      <c r="I184" s="30">
        <v>1</v>
      </c>
      <c r="J184" s="96">
        <f t="shared" si="7"/>
        <v>0</v>
      </c>
      <c r="K184" s="10">
        <v>0</v>
      </c>
      <c r="L184" s="10">
        <v>0</v>
      </c>
      <c r="M184" s="10">
        <v>1</v>
      </c>
      <c r="N184" s="10">
        <v>2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4</v>
      </c>
      <c r="W184" s="1">
        <f>SUM(I184:I$210,O184:O$210,S184:S$210)/SUM(F184:F$210)</f>
        <v>0.61290322580645162</v>
      </c>
      <c r="X184" s="1">
        <f>SUM(V184:V$210)/SUM(G184:G$210)</f>
        <v>0.92222222222222228</v>
      </c>
      <c r="Y184" s="2">
        <f t="shared" si="8"/>
        <v>1.535125448028674</v>
      </c>
    </row>
    <row r="185" spans="1:25" ht="15.95" customHeight="1" x14ac:dyDescent="0.25">
      <c r="A185" s="184"/>
      <c r="B185" s="4">
        <v>41137</v>
      </c>
      <c r="C185" s="5" t="s">
        <v>54</v>
      </c>
      <c r="D185" s="39">
        <f>SUM(I185:I$210)/SUM(G185:G$210)</f>
        <v>0.60465116279069764</v>
      </c>
      <c r="E185" s="5">
        <v>1</v>
      </c>
      <c r="F185" s="5">
        <v>3</v>
      </c>
      <c r="G185" s="5">
        <v>3</v>
      </c>
      <c r="H185" s="5">
        <v>0</v>
      </c>
      <c r="I185" s="27">
        <v>1</v>
      </c>
      <c r="J185" s="100">
        <f t="shared" si="7"/>
        <v>1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1</v>
      </c>
      <c r="W185" s="39">
        <f>SUM(I185:I$210,O185:O$210,S185:S$210)/SUM(F185:F$210)</f>
        <v>0.6292134831460674</v>
      </c>
      <c r="X185" s="39">
        <f>SUM(V185:V$210)/SUM(G185:G$210)</f>
        <v>0.91860465116279066</v>
      </c>
      <c r="Y185" s="41">
        <f t="shared" si="8"/>
        <v>1.5478181343088582</v>
      </c>
    </row>
    <row r="186" spans="1:25" ht="15.95" customHeight="1" x14ac:dyDescent="0.25">
      <c r="A186" s="184"/>
      <c r="B186" s="4">
        <v>41130</v>
      </c>
      <c r="C186" s="5" t="s">
        <v>56</v>
      </c>
      <c r="D186" s="39">
        <f>SUM(I186:I$210)/SUM(G186:G$210)</f>
        <v>0.61445783132530118</v>
      </c>
      <c r="E186" s="5">
        <v>1</v>
      </c>
      <c r="F186" s="5">
        <v>5</v>
      </c>
      <c r="G186" s="5">
        <v>5</v>
      </c>
      <c r="H186" s="5">
        <v>5</v>
      </c>
      <c r="I186" s="27">
        <v>5</v>
      </c>
      <c r="J186" s="100">
        <f t="shared" si="7"/>
        <v>3</v>
      </c>
      <c r="K186" s="5">
        <v>0</v>
      </c>
      <c r="L186" s="5">
        <v>1</v>
      </c>
      <c r="M186" s="5">
        <v>1</v>
      </c>
      <c r="N186" s="5">
        <v>4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10</v>
      </c>
      <c r="W186" s="39">
        <f>SUM(I186:I$210,O186:O$210,S186:S$210)/SUM(F186:F$210)</f>
        <v>0.63953488372093026</v>
      </c>
      <c r="X186" s="39">
        <f>SUM(V186:V$210)/SUM(G186:G$210)</f>
        <v>0.93975903614457834</v>
      </c>
      <c r="Y186" s="41">
        <f t="shared" si="8"/>
        <v>1.5792939198655085</v>
      </c>
    </row>
    <row r="187" spans="1:25" ht="15.95" customHeight="1" x14ac:dyDescent="0.25">
      <c r="A187" s="184"/>
      <c r="B187" s="4">
        <v>41130</v>
      </c>
      <c r="C187" s="5" t="s">
        <v>56</v>
      </c>
      <c r="D187" s="39">
        <f>SUM(I187:I$210)/SUM(G187:G$210)</f>
        <v>0.58974358974358976</v>
      </c>
      <c r="E187" s="5">
        <v>1</v>
      </c>
      <c r="F187" s="5">
        <v>4</v>
      </c>
      <c r="G187" s="5">
        <v>4</v>
      </c>
      <c r="H187" s="5">
        <v>2</v>
      </c>
      <c r="I187" s="27">
        <v>3</v>
      </c>
      <c r="J187" s="100">
        <f t="shared" si="7"/>
        <v>3</v>
      </c>
      <c r="K187" s="5">
        <v>0</v>
      </c>
      <c r="L187" s="5">
        <v>0</v>
      </c>
      <c r="M187" s="5">
        <v>0</v>
      </c>
      <c r="N187" s="5">
        <v>1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3</v>
      </c>
      <c r="W187" s="39">
        <f>SUM(I187:I$210,O187:O$210,S187:S$210)/SUM(F187:F$210)</f>
        <v>0.61728395061728392</v>
      </c>
      <c r="X187" s="39">
        <f>SUM(V187:V$210)/SUM(G187:G$210)</f>
        <v>0.87179487179487181</v>
      </c>
      <c r="Y187" s="41">
        <f t="shared" si="8"/>
        <v>1.4890788224121558</v>
      </c>
    </row>
    <row r="188" spans="1:25" ht="15.95" customHeight="1" x14ac:dyDescent="0.25">
      <c r="A188" s="184"/>
      <c r="B188" s="4">
        <v>41123</v>
      </c>
      <c r="C188" s="5" t="s">
        <v>57</v>
      </c>
      <c r="D188" s="39">
        <f>SUM(I188:I$210)/SUM(G188:G$210)</f>
        <v>0.58108108108108103</v>
      </c>
      <c r="E188" s="5">
        <v>1</v>
      </c>
      <c r="F188" s="5">
        <v>3</v>
      </c>
      <c r="G188" s="5">
        <v>3</v>
      </c>
      <c r="H188" s="5">
        <v>3</v>
      </c>
      <c r="I188" s="27">
        <v>3</v>
      </c>
      <c r="J188" s="100">
        <f t="shared" si="7"/>
        <v>1</v>
      </c>
      <c r="K188" s="5">
        <v>1</v>
      </c>
      <c r="L188" s="5">
        <v>1</v>
      </c>
      <c r="M188" s="5">
        <v>0</v>
      </c>
      <c r="N188" s="5">
        <v>3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6</v>
      </c>
      <c r="W188" s="39">
        <f>SUM(I188:I$210,O188:O$210,S188:S$210)/SUM(F188:F$210)</f>
        <v>0.61038961038961037</v>
      </c>
      <c r="X188" s="39">
        <f>SUM(V188:V$210)/SUM(G188:G$210)</f>
        <v>0.8783783783783784</v>
      </c>
      <c r="Y188" s="41">
        <f t="shared" si="8"/>
        <v>1.4887679887679888</v>
      </c>
    </row>
    <row r="189" spans="1:25" ht="15.95" customHeight="1" x14ac:dyDescent="0.25">
      <c r="A189" s="184"/>
      <c r="B189" s="4">
        <v>41123</v>
      </c>
      <c r="C189" s="5" t="s">
        <v>57</v>
      </c>
      <c r="D189" s="39">
        <f>SUM(I189:I$210)/SUM(G189:G$210)</f>
        <v>0.56338028169014087</v>
      </c>
      <c r="E189" s="5">
        <v>1</v>
      </c>
      <c r="F189" s="5">
        <v>4</v>
      </c>
      <c r="G189" s="5">
        <v>4</v>
      </c>
      <c r="H189" s="5">
        <v>2</v>
      </c>
      <c r="I189" s="27">
        <v>1</v>
      </c>
      <c r="J189" s="100">
        <f t="shared" si="7"/>
        <v>0</v>
      </c>
      <c r="K189" s="5">
        <v>0</v>
      </c>
      <c r="L189" s="5">
        <v>1</v>
      </c>
      <c r="M189" s="5">
        <v>0</v>
      </c>
      <c r="N189" s="5">
        <v>1</v>
      </c>
      <c r="O189" s="5">
        <v>0</v>
      </c>
      <c r="P189" s="5">
        <v>0</v>
      </c>
      <c r="Q189" s="5">
        <v>0</v>
      </c>
      <c r="R189" s="5">
        <v>0</v>
      </c>
      <c r="S189" s="5">
        <v>1</v>
      </c>
      <c r="T189" s="5">
        <v>0</v>
      </c>
      <c r="U189" s="5">
        <v>1</v>
      </c>
      <c r="V189" s="5">
        <v>3</v>
      </c>
      <c r="W189" s="39">
        <f>SUM(I189:I$210,O189:O$210,S189:S$210)/SUM(F189:F$210)</f>
        <v>0.59459459459459463</v>
      </c>
      <c r="X189" s="39">
        <f>SUM(V189:V$210)/SUM(G189:G$210)</f>
        <v>0.83098591549295775</v>
      </c>
      <c r="Y189" s="41">
        <f t="shared" si="8"/>
        <v>1.4255805100875523</v>
      </c>
    </row>
    <row r="190" spans="1:25" ht="15.95" customHeight="1" x14ac:dyDescent="0.25">
      <c r="A190" s="184"/>
      <c r="B190" s="4">
        <v>41109</v>
      </c>
      <c r="C190" s="5" t="s">
        <v>58</v>
      </c>
      <c r="D190" s="39">
        <f>SUM(I190:I$210)/SUM(G190:G$210)</f>
        <v>0.58208955223880599</v>
      </c>
      <c r="E190" s="5">
        <v>1</v>
      </c>
      <c r="F190" s="5">
        <v>3</v>
      </c>
      <c r="G190" s="5">
        <v>3</v>
      </c>
      <c r="H190" s="5">
        <v>3</v>
      </c>
      <c r="I190" s="27">
        <v>3</v>
      </c>
      <c r="J190" s="100">
        <f t="shared" si="7"/>
        <v>1</v>
      </c>
      <c r="K190" s="5">
        <v>2</v>
      </c>
      <c r="L190" s="5">
        <v>0</v>
      </c>
      <c r="M190" s="5">
        <v>0</v>
      </c>
      <c r="N190" s="5">
        <v>2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5</v>
      </c>
      <c r="W190" s="39">
        <f>SUM(I190:I$210,O190:O$210,S190:S$210)/SUM(F190:F$210)</f>
        <v>0.6</v>
      </c>
      <c r="X190" s="39">
        <f>SUM(V190:V$210)/SUM(G190:G$210)</f>
        <v>0.83582089552238803</v>
      </c>
      <c r="Y190" s="41">
        <f t="shared" si="8"/>
        <v>1.4358208955223879</v>
      </c>
    </row>
    <row r="191" spans="1:25" ht="15.95" customHeight="1" x14ac:dyDescent="0.25">
      <c r="A191" s="184"/>
      <c r="B191" s="4">
        <v>41109</v>
      </c>
      <c r="C191" s="5" t="s">
        <v>58</v>
      </c>
      <c r="D191" s="39">
        <f>SUM(I191:I$210)/SUM(G191:G$210)</f>
        <v>0.5625</v>
      </c>
      <c r="E191" s="5">
        <v>1</v>
      </c>
      <c r="F191" s="5">
        <v>3</v>
      </c>
      <c r="G191" s="5">
        <v>3</v>
      </c>
      <c r="H191" s="5">
        <v>1</v>
      </c>
      <c r="I191" s="27">
        <v>2</v>
      </c>
      <c r="J191" s="100">
        <f t="shared" si="7"/>
        <v>2</v>
      </c>
      <c r="K191" s="5">
        <v>0</v>
      </c>
      <c r="L191" s="5">
        <v>0</v>
      </c>
      <c r="M191" s="5">
        <v>0</v>
      </c>
      <c r="N191" s="5">
        <v>2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2</v>
      </c>
      <c r="W191" s="39">
        <f>SUM(I191:I$210,O191:O$210,S191:S$210)/SUM(F191:F$210)</f>
        <v>0.58208955223880599</v>
      </c>
      <c r="X191" s="39">
        <f>SUM(V191:V$210)/SUM(G191:G$210)</f>
        <v>0.796875</v>
      </c>
      <c r="Y191" s="41">
        <f t="shared" si="8"/>
        <v>1.3789645522388061</v>
      </c>
    </row>
    <row r="192" spans="1:25" ht="15.95" customHeight="1" x14ac:dyDescent="0.25">
      <c r="A192" s="184"/>
      <c r="B192" s="4">
        <v>41102</v>
      </c>
      <c r="C192" s="5" t="s">
        <v>56</v>
      </c>
      <c r="D192" s="39">
        <f>SUM(I192:I$210)/SUM(G192:G$210)</f>
        <v>0.55737704918032782</v>
      </c>
      <c r="E192" s="5">
        <v>1</v>
      </c>
      <c r="F192" s="5">
        <v>3</v>
      </c>
      <c r="G192" s="5">
        <v>3</v>
      </c>
      <c r="H192" s="5">
        <v>2</v>
      </c>
      <c r="I192" s="27">
        <v>2</v>
      </c>
      <c r="J192" s="100">
        <f t="shared" si="7"/>
        <v>1</v>
      </c>
      <c r="K192" s="5">
        <v>0</v>
      </c>
      <c r="L192" s="5">
        <v>1</v>
      </c>
      <c r="M192" s="5">
        <v>0</v>
      </c>
      <c r="N192" s="5">
        <v>3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4</v>
      </c>
      <c r="W192" s="39">
        <f>SUM(I192:I$210,O192:O$210,S192:S$210)/SUM(F192:F$210)</f>
        <v>0.578125</v>
      </c>
      <c r="X192" s="39">
        <f>SUM(V192:V$210)/SUM(G192:G$210)</f>
        <v>0.80327868852459017</v>
      </c>
      <c r="Y192" s="41">
        <f t="shared" si="8"/>
        <v>1.3814036885245902</v>
      </c>
    </row>
    <row r="193" spans="1:25" ht="15.95" customHeight="1" x14ac:dyDescent="0.25">
      <c r="A193" s="184"/>
      <c r="B193" s="4">
        <v>41102</v>
      </c>
      <c r="C193" s="5" t="s">
        <v>56</v>
      </c>
      <c r="D193" s="39">
        <f>SUM(I193:I$210)/SUM(G193:G$210)</f>
        <v>0.55172413793103448</v>
      </c>
      <c r="E193" s="5">
        <v>1</v>
      </c>
      <c r="F193" s="5">
        <v>4</v>
      </c>
      <c r="G193" s="5">
        <v>4</v>
      </c>
      <c r="H193" s="5">
        <v>2</v>
      </c>
      <c r="I193" s="27">
        <v>3</v>
      </c>
      <c r="J193" s="100">
        <f t="shared" si="7"/>
        <v>3</v>
      </c>
      <c r="K193" s="5">
        <v>0</v>
      </c>
      <c r="L193" s="5">
        <v>0</v>
      </c>
      <c r="M193" s="5">
        <v>0</v>
      </c>
      <c r="N193" s="5">
        <v>1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2</v>
      </c>
      <c r="V193" s="5">
        <v>3</v>
      </c>
      <c r="W193" s="39">
        <f>SUM(I193:I$210,O193:O$210,S193:S$210)/SUM(F193:F$210)</f>
        <v>0.57377049180327866</v>
      </c>
      <c r="X193" s="39">
        <f>SUM(V193:V$210)/SUM(G193:G$210)</f>
        <v>0.77586206896551724</v>
      </c>
      <c r="Y193" s="41">
        <f t="shared" si="8"/>
        <v>1.349632560768796</v>
      </c>
    </row>
    <row r="194" spans="1:25" ht="15.95" customHeight="1" x14ac:dyDescent="0.25">
      <c r="A194" s="184"/>
      <c r="B194" s="4">
        <v>41095</v>
      </c>
      <c r="C194" s="5" t="s">
        <v>57</v>
      </c>
      <c r="D194" s="39">
        <f>SUM(I194:I$210)/SUM(G194:G$210)</f>
        <v>0.53703703703703709</v>
      </c>
      <c r="E194" s="5">
        <v>1</v>
      </c>
      <c r="F194" s="5">
        <v>5</v>
      </c>
      <c r="G194" s="5">
        <v>4</v>
      </c>
      <c r="H194" s="5">
        <v>3</v>
      </c>
      <c r="I194" s="27">
        <v>2</v>
      </c>
      <c r="J194" s="100">
        <f t="shared" si="7"/>
        <v>2</v>
      </c>
      <c r="K194" s="5">
        <v>0</v>
      </c>
      <c r="L194" s="5">
        <v>0</v>
      </c>
      <c r="M194" s="5">
        <v>0</v>
      </c>
      <c r="N194" s="5">
        <v>0</v>
      </c>
      <c r="O194" s="5">
        <v>1</v>
      </c>
      <c r="P194" s="5">
        <v>0</v>
      </c>
      <c r="Q194" s="5">
        <v>0</v>
      </c>
      <c r="R194" s="5">
        <v>0</v>
      </c>
      <c r="S194" s="5">
        <v>0</v>
      </c>
      <c r="T194" s="5">
        <v>1</v>
      </c>
      <c r="U194" s="5">
        <v>0</v>
      </c>
      <c r="V194" s="5">
        <v>2</v>
      </c>
      <c r="W194" s="39">
        <f>SUM(I194:I$210,O194:O$210,S194:S$210)/SUM(F194:F$210)</f>
        <v>0.56140350877192979</v>
      </c>
      <c r="X194" s="39">
        <f>SUM(V194:V$210)/SUM(G194:G$210)</f>
        <v>0.77777777777777779</v>
      </c>
      <c r="Y194" s="41">
        <f t="shared" si="8"/>
        <v>1.3391812865497075</v>
      </c>
    </row>
    <row r="195" spans="1:25" ht="15.95" customHeight="1" x14ac:dyDescent="0.25">
      <c r="A195" s="184"/>
      <c r="B195" s="4">
        <v>41095</v>
      </c>
      <c r="C195" s="5" t="s">
        <v>57</v>
      </c>
      <c r="D195" s="39">
        <f>SUM(I195:I$210)/SUM(G195:G$210)</f>
        <v>0.54</v>
      </c>
      <c r="E195" s="5">
        <v>1</v>
      </c>
      <c r="F195" s="5">
        <v>4</v>
      </c>
      <c r="G195" s="5">
        <v>4</v>
      </c>
      <c r="H195" s="5">
        <v>0</v>
      </c>
      <c r="I195" s="27">
        <v>3</v>
      </c>
      <c r="J195" s="100">
        <f t="shared" si="7"/>
        <v>3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1</v>
      </c>
      <c r="V195" s="5">
        <v>3</v>
      </c>
      <c r="W195" s="39">
        <f>SUM(I195:I$210,O195:O$210,S195:S$210)/SUM(F195:F$210)</f>
        <v>0.55769230769230771</v>
      </c>
      <c r="X195" s="39">
        <f>SUM(V195:V$210)/SUM(G195:G$210)</f>
        <v>0.8</v>
      </c>
      <c r="Y195" s="41">
        <f t="shared" si="8"/>
        <v>1.3576923076923078</v>
      </c>
    </row>
    <row r="196" spans="1:25" ht="15.95" customHeight="1" x14ac:dyDescent="0.25">
      <c r="A196" s="184"/>
      <c r="B196" s="4">
        <v>41088</v>
      </c>
      <c r="C196" s="5" t="s">
        <v>54</v>
      </c>
      <c r="D196" s="39">
        <f>SUM(I196:I$210)/SUM(G196:G$210)</f>
        <v>0.52173913043478259</v>
      </c>
      <c r="E196" s="5">
        <v>1</v>
      </c>
      <c r="F196" s="5">
        <v>3</v>
      </c>
      <c r="G196" s="5">
        <v>3</v>
      </c>
      <c r="H196" s="5">
        <v>1</v>
      </c>
      <c r="I196" s="27">
        <v>1</v>
      </c>
      <c r="J196" s="100">
        <f t="shared" si="7"/>
        <v>1</v>
      </c>
      <c r="K196" s="5">
        <v>0</v>
      </c>
      <c r="L196" s="5">
        <v>0</v>
      </c>
      <c r="M196" s="5">
        <v>0</v>
      </c>
      <c r="N196" s="5">
        <v>1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2</v>
      </c>
      <c r="V196" s="5">
        <v>1</v>
      </c>
      <c r="W196" s="39">
        <f>SUM(I196:I$210,O196:O$210,S196:S$210)/SUM(F196:F$210)</f>
        <v>0.54166666666666663</v>
      </c>
      <c r="X196" s="39">
        <f>SUM(V196:V$210)/SUM(G196:G$210)</f>
        <v>0.80434782608695654</v>
      </c>
      <c r="Y196" s="41">
        <f t="shared" si="8"/>
        <v>1.3460144927536231</v>
      </c>
    </row>
    <row r="197" spans="1:25" ht="15.95" customHeight="1" x14ac:dyDescent="0.25">
      <c r="A197" s="184"/>
      <c r="B197" s="4">
        <v>41088</v>
      </c>
      <c r="C197" s="5" t="s">
        <v>54</v>
      </c>
      <c r="D197" s="39">
        <f>SUM(I197:I$210)/SUM(G197:G$210)</f>
        <v>0.53488372093023251</v>
      </c>
      <c r="E197" s="5">
        <v>1</v>
      </c>
      <c r="F197" s="5">
        <v>3</v>
      </c>
      <c r="G197" s="5">
        <v>3</v>
      </c>
      <c r="H197" s="5">
        <v>2</v>
      </c>
      <c r="I197" s="27">
        <v>2</v>
      </c>
      <c r="J197" s="100">
        <f t="shared" si="7"/>
        <v>1</v>
      </c>
      <c r="K197" s="5">
        <v>1</v>
      </c>
      <c r="L197" s="5">
        <v>0</v>
      </c>
      <c r="M197" s="5">
        <v>0</v>
      </c>
      <c r="N197" s="5">
        <v>3</v>
      </c>
      <c r="O197" s="5">
        <v>0</v>
      </c>
      <c r="P197" s="5">
        <v>0</v>
      </c>
      <c r="Q197" s="5">
        <v>0</v>
      </c>
      <c r="R197" s="5">
        <v>0</v>
      </c>
      <c r="S197" s="5">
        <v>1</v>
      </c>
      <c r="T197" s="5">
        <v>0</v>
      </c>
      <c r="U197" s="5">
        <v>0</v>
      </c>
      <c r="V197" s="5">
        <v>3</v>
      </c>
      <c r="W197" s="39">
        <f>SUM(I197:I$210,O197:O$210,S197:S$210)/SUM(F197:F$210)</f>
        <v>0.55555555555555558</v>
      </c>
      <c r="X197" s="39">
        <f>SUM(V197:V$210)/SUM(G197:G$210)</f>
        <v>0.83720930232558144</v>
      </c>
      <c r="Y197" s="41">
        <f t="shared" si="8"/>
        <v>1.3927648578811369</v>
      </c>
    </row>
    <row r="198" spans="1:25" ht="15.95" customHeight="1" x14ac:dyDescent="0.25">
      <c r="A198" s="184"/>
      <c r="B198" s="4">
        <v>41081</v>
      </c>
      <c r="C198" s="5" t="s">
        <v>53</v>
      </c>
      <c r="D198" s="39">
        <f>SUM(I198:I$210)/SUM(G198:G$210)</f>
        <v>0.52500000000000002</v>
      </c>
      <c r="E198" s="5">
        <v>1</v>
      </c>
      <c r="F198" s="5">
        <v>2</v>
      </c>
      <c r="G198" s="5">
        <v>2</v>
      </c>
      <c r="H198" s="5">
        <v>0</v>
      </c>
      <c r="I198" s="5">
        <v>0</v>
      </c>
      <c r="J198" s="100">
        <f t="shared" si="7"/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39">
        <f>SUM(I198:I$210,O198:O$210,S198:S$210)/SUM(F198:F$210)</f>
        <v>0.52380952380952384</v>
      </c>
      <c r="X198" s="39">
        <f>SUM(V198:V$210)/SUM(G198:G$210)</f>
        <v>0.82499999999999996</v>
      </c>
      <c r="Y198" s="41">
        <f t="shared" si="8"/>
        <v>1.3488095238095239</v>
      </c>
    </row>
    <row r="199" spans="1:25" ht="15.95" customHeight="1" x14ac:dyDescent="0.25">
      <c r="A199" s="184"/>
      <c r="B199" s="4">
        <v>41081</v>
      </c>
      <c r="C199" s="5" t="s">
        <v>53</v>
      </c>
      <c r="D199" s="39">
        <f>SUM(I199:I$210)/SUM(G199:G$210)</f>
        <v>0.55263157894736847</v>
      </c>
      <c r="E199" s="5">
        <v>1</v>
      </c>
      <c r="F199" s="5">
        <v>4</v>
      </c>
      <c r="G199" s="5">
        <v>4</v>
      </c>
      <c r="H199" s="5">
        <v>1</v>
      </c>
      <c r="I199" s="27">
        <v>2</v>
      </c>
      <c r="J199" s="100">
        <f t="shared" ref="J199:J210" si="9">SUM(I199)-SUM(K199:M199)</f>
        <v>2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2</v>
      </c>
      <c r="V199" s="5">
        <v>2</v>
      </c>
      <c r="W199" s="39">
        <f>SUM(I199:I$210,O199:O$210,S199:S$210)/SUM(F199:F$210)</f>
        <v>0.55000000000000004</v>
      </c>
      <c r="X199" s="39">
        <f>SUM(V199:V$210)/SUM(G199:G$210)</f>
        <v>0.86842105263157898</v>
      </c>
      <c r="Y199" s="41">
        <f t="shared" si="8"/>
        <v>1.418421052631579</v>
      </c>
    </row>
    <row r="200" spans="1:25" ht="15.95" customHeight="1" x14ac:dyDescent="0.25">
      <c r="A200" s="184"/>
      <c r="B200" s="4">
        <v>41074</v>
      </c>
      <c r="C200" s="5" t="s">
        <v>58</v>
      </c>
      <c r="D200" s="39">
        <f>SUM(I200:I$210)/SUM(G200:G$210)</f>
        <v>0.55882352941176472</v>
      </c>
      <c r="E200" s="5">
        <v>1</v>
      </c>
      <c r="F200" s="5">
        <v>3</v>
      </c>
      <c r="G200" s="5">
        <v>2</v>
      </c>
      <c r="H200" s="5">
        <v>1</v>
      </c>
      <c r="I200" s="27">
        <v>1</v>
      </c>
      <c r="J200" s="100">
        <f t="shared" si="9"/>
        <v>1</v>
      </c>
      <c r="K200" s="5">
        <v>0</v>
      </c>
      <c r="L200" s="5">
        <v>0</v>
      </c>
      <c r="M200" s="5">
        <v>0</v>
      </c>
      <c r="N200" s="5">
        <v>1</v>
      </c>
      <c r="O200" s="5">
        <v>0</v>
      </c>
      <c r="P200" s="5">
        <v>0</v>
      </c>
      <c r="Q200" s="5">
        <v>1</v>
      </c>
      <c r="R200" s="5">
        <v>0</v>
      </c>
      <c r="S200" s="5">
        <v>0</v>
      </c>
      <c r="T200" s="5">
        <v>0</v>
      </c>
      <c r="U200" s="5">
        <v>1</v>
      </c>
      <c r="V200" s="5">
        <v>1</v>
      </c>
      <c r="W200" s="39">
        <f>SUM(I200:I$210,O200:O$210,S200:S$210)/SUM(F200:F$210)</f>
        <v>0.55555555555555558</v>
      </c>
      <c r="X200" s="39">
        <f>SUM(V200:V$210)/SUM(G200:G$210)</f>
        <v>0.91176470588235292</v>
      </c>
      <c r="Y200" s="41">
        <f t="shared" si="8"/>
        <v>1.4673202614379086</v>
      </c>
    </row>
    <row r="201" spans="1:25" ht="15.95" customHeight="1" x14ac:dyDescent="0.25">
      <c r="A201" s="184"/>
      <c r="B201" s="4">
        <v>41074</v>
      </c>
      <c r="C201" s="5" t="s">
        <v>58</v>
      </c>
      <c r="D201" s="39">
        <f>SUM(I201:I$210)/SUM(G201:G$210)</f>
        <v>0.5625</v>
      </c>
      <c r="E201" s="5">
        <v>1</v>
      </c>
      <c r="F201" s="5">
        <v>4</v>
      </c>
      <c r="G201" s="5">
        <v>4</v>
      </c>
      <c r="H201" s="5">
        <v>2</v>
      </c>
      <c r="I201" s="27">
        <v>2</v>
      </c>
      <c r="J201" s="100">
        <f t="shared" si="9"/>
        <v>1</v>
      </c>
      <c r="K201" s="5">
        <v>1</v>
      </c>
      <c r="L201" s="5">
        <v>0</v>
      </c>
      <c r="M201" s="5">
        <v>0</v>
      </c>
      <c r="N201" s="5">
        <v>1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1</v>
      </c>
      <c r="V201" s="5">
        <v>3</v>
      </c>
      <c r="W201" s="39">
        <f>SUM(I201:I$210,O201:O$210,S201:S$210)/SUM(F201:F$210)</f>
        <v>0.5757575757575758</v>
      </c>
      <c r="X201" s="39">
        <f>SUM(V201:V$210)/SUM(G201:G$210)</f>
        <v>0.9375</v>
      </c>
      <c r="Y201" s="41">
        <f t="shared" si="8"/>
        <v>1.5132575757575757</v>
      </c>
    </row>
    <row r="202" spans="1:25" ht="15.95" customHeight="1" x14ac:dyDescent="0.25">
      <c r="A202" s="184"/>
      <c r="B202" s="4">
        <v>41067</v>
      </c>
      <c r="C202" s="5" t="s">
        <v>56</v>
      </c>
      <c r="D202" s="39">
        <f>SUM(I202:I$210)/SUM(G202:G$210)</f>
        <v>0.5714285714285714</v>
      </c>
      <c r="E202" s="5">
        <v>1</v>
      </c>
      <c r="F202" s="5">
        <v>5</v>
      </c>
      <c r="G202" s="5">
        <v>4</v>
      </c>
      <c r="H202" s="5">
        <v>1</v>
      </c>
      <c r="I202" s="27">
        <v>1</v>
      </c>
      <c r="J202" s="100">
        <f t="shared" si="9"/>
        <v>1</v>
      </c>
      <c r="K202" s="5">
        <v>0</v>
      </c>
      <c r="L202" s="5">
        <v>0</v>
      </c>
      <c r="M202" s="5">
        <v>0</v>
      </c>
      <c r="N202" s="5">
        <v>2</v>
      </c>
      <c r="O202" s="5">
        <v>0</v>
      </c>
      <c r="P202" s="5">
        <v>0</v>
      </c>
      <c r="Q202" s="5">
        <v>1</v>
      </c>
      <c r="R202" s="5">
        <v>0</v>
      </c>
      <c r="S202" s="5">
        <v>0</v>
      </c>
      <c r="T202" s="5">
        <v>0</v>
      </c>
      <c r="U202" s="5">
        <v>3</v>
      </c>
      <c r="V202" s="5">
        <v>1</v>
      </c>
      <c r="W202" s="39">
        <f>SUM(I202:I$210,O202:O$210,S202:S$210)/SUM(F202:F$210)</f>
        <v>0.58620689655172409</v>
      </c>
      <c r="X202" s="39">
        <f>SUM(V202:V$210)/SUM(G202:G$210)</f>
        <v>0.9642857142857143</v>
      </c>
      <c r="Y202" s="41">
        <f t="shared" si="8"/>
        <v>1.5504926108374384</v>
      </c>
    </row>
    <row r="203" spans="1:25" ht="15.95" customHeight="1" x14ac:dyDescent="0.25">
      <c r="A203" s="184"/>
      <c r="B203" s="4">
        <v>41060</v>
      </c>
      <c r="C203" s="5" t="s">
        <v>54</v>
      </c>
      <c r="D203" s="39">
        <f>SUM(I203:I$210)/SUM(G203:G$210)</f>
        <v>0.625</v>
      </c>
      <c r="E203" s="5">
        <v>1</v>
      </c>
      <c r="F203" s="5">
        <v>3</v>
      </c>
      <c r="G203" s="5">
        <v>3</v>
      </c>
      <c r="H203" s="5">
        <v>0</v>
      </c>
      <c r="I203" s="27">
        <v>2</v>
      </c>
      <c r="J203" s="100">
        <f t="shared" si="9"/>
        <v>2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3</v>
      </c>
      <c r="V203" s="5">
        <v>2</v>
      </c>
      <c r="W203" s="39">
        <f>SUM(I203:I$210,O203:O$210,S203:S$210)/SUM(F203:F$210)</f>
        <v>0.66666666666666663</v>
      </c>
      <c r="X203" s="39">
        <f>SUM(V203:V$210)/SUM(G203:G$210)</f>
        <v>1.0833333333333333</v>
      </c>
      <c r="Y203" s="41">
        <f t="shared" si="8"/>
        <v>1.75</v>
      </c>
    </row>
    <row r="204" spans="1:25" ht="15.95" customHeight="1" x14ac:dyDescent="0.25">
      <c r="A204" s="184"/>
      <c r="B204" s="4">
        <v>41060</v>
      </c>
      <c r="C204" s="5" t="s">
        <v>54</v>
      </c>
      <c r="D204" s="39">
        <f>SUM(I204:I$210)/SUM(G204:G$210)</f>
        <v>0.61904761904761907</v>
      </c>
      <c r="E204" s="5">
        <v>1</v>
      </c>
      <c r="F204" s="5">
        <v>4</v>
      </c>
      <c r="G204" s="5">
        <v>4</v>
      </c>
      <c r="H204" s="5">
        <v>2</v>
      </c>
      <c r="I204" s="27">
        <v>2</v>
      </c>
      <c r="J204" s="100">
        <f t="shared" si="9"/>
        <v>1</v>
      </c>
      <c r="K204" s="5">
        <v>0</v>
      </c>
      <c r="L204" s="5">
        <v>1</v>
      </c>
      <c r="M204" s="5">
        <v>0</v>
      </c>
      <c r="N204" s="5">
        <v>4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2</v>
      </c>
      <c r="V204" s="5">
        <v>4</v>
      </c>
      <c r="W204" s="39">
        <f>SUM(I204:I$210,O204:O$210,S204:S$210)/SUM(F204:F$210)</f>
        <v>0.66666666666666663</v>
      </c>
      <c r="X204" s="39">
        <f>SUM(V204:V$210)/SUM(G204:G$210)</f>
        <v>1.1428571428571428</v>
      </c>
      <c r="Y204" s="41">
        <f t="shared" si="8"/>
        <v>1.8095238095238093</v>
      </c>
    </row>
    <row r="205" spans="1:25" ht="15.95" customHeight="1" x14ac:dyDescent="0.25">
      <c r="A205" s="184"/>
      <c r="B205" s="4">
        <v>41053</v>
      </c>
      <c r="C205" s="5" t="s">
        <v>57</v>
      </c>
      <c r="D205" s="39">
        <f>SUM(I205:I$210)/SUM(G205:G$210)</f>
        <v>0.6470588235294118</v>
      </c>
      <c r="E205" s="5">
        <v>1</v>
      </c>
      <c r="F205" s="5">
        <v>3</v>
      </c>
      <c r="G205" s="5">
        <v>3</v>
      </c>
      <c r="H205" s="5">
        <v>3</v>
      </c>
      <c r="I205" s="27">
        <v>3</v>
      </c>
      <c r="J205" s="100">
        <f t="shared" si="9"/>
        <v>2</v>
      </c>
      <c r="K205" s="5">
        <v>0</v>
      </c>
      <c r="L205" s="5">
        <v>0</v>
      </c>
      <c r="M205" s="5">
        <v>1</v>
      </c>
      <c r="N205" s="5">
        <v>2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6</v>
      </c>
      <c r="W205" s="39">
        <f>SUM(I205:I$210,O205:O$210,S205:S$210)/SUM(F205:F$210)</f>
        <v>0.70588235294117652</v>
      </c>
      <c r="X205" s="39">
        <f>SUM(V205:V$210)/SUM(G205:G$210)</f>
        <v>1.1764705882352942</v>
      </c>
      <c r="Y205" s="41">
        <f t="shared" si="8"/>
        <v>1.8823529411764706</v>
      </c>
    </row>
    <row r="206" spans="1:25" ht="15.95" customHeight="1" x14ac:dyDescent="0.25">
      <c r="A206" s="184"/>
      <c r="B206" s="4">
        <v>41053</v>
      </c>
      <c r="C206" s="5" t="s">
        <v>57</v>
      </c>
      <c r="D206" s="39">
        <f>SUM(I206:I$210)/SUM(G206:G$210)</f>
        <v>0.5714285714285714</v>
      </c>
      <c r="E206" s="5">
        <v>1</v>
      </c>
      <c r="F206" s="5">
        <v>3</v>
      </c>
      <c r="G206" s="5">
        <v>3</v>
      </c>
      <c r="H206" s="5">
        <v>1</v>
      </c>
      <c r="I206" s="27">
        <v>1</v>
      </c>
      <c r="J206" s="100">
        <f t="shared" si="9"/>
        <v>1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4</v>
      </c>
      <c r="V206" s="5">
        <v>1</v>
      </c>
      <c r="W206" s="39">
        <f>SUM(I206:I$210,O206:O$210,S206:S$210)/SUM(F206:F$210)</f>
        <v>0.6428571428571429</v>
      </c>
      <c r="X206" s="39">
        <f>SUM(V206:V$210)/SUM(G206:G$210)</f>
        <v>1</v>
      </c>
      <c r="Y206" s="41">
        <f t="shared" si="8"/>
        <v>1.6428571428571428</v>
      </c>
    </row>
    <row r="207" spans="1:25" ht="15.95" customHeight="1" x14ac:dyDescent="0.25">
      <c r="A207" s="184"/>
      <c r="B207" s="4">
        <v>41046</v>
      </c>
      <c r="C207" s="5" t="s">
        <v>58</v>
      </c>
      <c r="D207" s="39">
        <f>SUM(I207:I$210)/SUM(G207:G$210)</f>
        <v>0.63636363636363635</v>
      </c>
      <c r="E207" s="5">
        <v>1</v>
      </c>
      <c r="F207" s="5">
        <v>3</v>
      </c>
      <c r="G207" s="5">
        <v>3</v>
      </c>
      <c r="H207" s="5">
        <v>0</v>
      </c>
      <c r="I207" s="27">
        <v>2</v>
      </c>
      <c r="J207" s="100">
        <f t="shared" si="9"/>
        <v>2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1</v>
      </c>
      <c r="U207" s="5">
        <v>0</v>
      </c>
      <c r="V207" s="5">
        <v>2</v>
      </c>
      <c r="W207" s="39">
        <f>SUM(I207:I$210,O207:O$210,S207:S$210)/SUM(F207:F$210)</f>
        <v>0.72727272727272729</v>
      </c>
      <c r="X207" s="39">
        <f>SUM(V207:V$210)/SUM(G207:G$210)</f>
        <v>1.1818181818181819</v>
      </c>
      <c r="Y207" s="41">
        <f t="shared" si="8"/>
        <v>1.9090909090909092</v>
      </c>
    </row>
    <row r="208" spans="1:25" ht="15.95" customHeight="1" x14ac:dyDescent="0.25">
      <c r="A208" s="184"/>
      <c r="B208" s="4">
        <v>41046</v>
      </c>
      <c r="C208" s="5" t="s">
        <v>58</v>
      </c>
      <c r="D208" s="39">
        <f>SUM(I208:I$210)/SUM(G208:G$210)</f>
        <v>0.625</v>
      </c>
      <c r="E208" s="5">
        <v>1</v>
      </c>
      <c r="F208" s="5">
        <v>3</v>
      </c>
      <c r="G208" s="5">
        <v>3</v>
      </c>
      <c r="H208" s="5">
        <v>1</v>
      </c>
      <c r="I208" s="27">
        <v>2</v>
      </c>
      <c r="J208" s="100">
        <f t="shared" si="9"/>
        <v>2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2</v>
      </c>
      <c r="W208" s="39">
        <f>SUM(I208:I$210,O208:O$210,S208:S$210)/SUM(F208:F$210)</f>
        <v>0.75</v>
      </c>
      <c r="X208" s="39">
        <f>SUM(V208:V$210)/SUM(G208:G$210)</f>
        <v>1.375</v>
      </c>
      <c r="Y208" s="41">
        <f t="shared" si="8"/>
        <v>2.125</v>
      </c>
    </row>
    <row r="209" spans="1:28" ht="15.95" customHeight="1" x14ac:dyDescent="0.25">
      <c r="A209" s="184"/>
      <c r="B209" s="4">
        <v>41039</v>
      </c>
      <c r="C209" s="5" t="s">
        <v>53</v>
      </c>
      <c r="D209" s="39">
        <f>SUM(I209:I$210)/SUM(G209:G$210)</f>
        <v>0.6</v>
      </c>
      <c r="E209" s="5">
        <v>1</v>
      </c>
      <c r="F209" s="5">
        <v>2</v>
      </c>
      <c r="G209" s="5">
        <v>2</v>
      </c>
      <c r="H209" s="5">
        <v>2</v>
      </c>
      <c r="I209" s="27">
        <v>1</v>
      </c>
      <c r="J209" s="100">
        <f t="shared" si="9"/>
        <v>0</v>
      </c>
      <c r="K209" s="5">
        <v>0</v>
      </c>
      <c r="L209" s="5">
        <v>0</v>
      </c>
      <c r="M209" s="5">
        <v>1</v>
      </c>
      <c r="N209" s="5">
        <v>3</v>
      </c>
      <c r="O209" s="5">
        <v>0</v>
      </c>
      <c r="P209" s="5">
        <v>0</v>
      </c>
      <c r="Q209" s="5">
        <v>0</v>
      </c>
      <c r="R209" s="5">
        <v>0</v>
      </c>
      <c r="S209" s="5">
        <v>1</v>
      </c>
      <c r="T209" s="5">
        <v>0</v>
      </c>
      <c r="U209" s="5">
        <v>0</v>
      </c>
      <c r="V209" s="5">
        <v>4</v>
      </c>
      <c r="W209" s="39">
        <f>SUM(I209:I$210,O209:O$210,S209:S$210)/SUM(F209:F$210)</f>
        <v>0.8</v>
      </c>
      <c r="X209" s="39">
        <f>SUM(V209:V$210)/SUM(G209:G$210)</f>
        <v>1.8</v>
      </c>
      <c r="Y209" s="41">
        <f t="shared" si="8"/>
        <v>2.6</v>
      </c>
    </row>
    <row r="210" spans="1:28" ht="15.95" customHeight="1" thickBot="1" x14ac:dyDescent="0.3">
      <c r="A210" s="188"/>
      <c r="B210" s="11">
        <v>41039</v>
      </c>
      <c r="C210" s="12" t="s">
        <v>53</v>
      </c>
      <c r="D210" s="40">
        <f>SUM(I210:I$210)/SUM(G210:G$210)</f>
        <v>0.66666666666666663</v>
      </c>
      <c r="E210" s="12">
        <v>1</v>
      </c>
      <c r="F210" s="12">
        <v>3</v>
      </c>
      <c r="G210" s="12">
        <v>3</v>
      </c>
      <c r="H210" s="12">
        <v>2</v>
      </c>
      <c r="I210" s="28">
        <v>2</v>
      </c>
      <c r="J210" s="104">
        <f t="shared" si="9"/>
        <v>1</v>
      </c>
      <c r="K210" s="12">
        <v>0</v>
      </c>
      <c r="L210" s="12">
        <v>0</v>
      </c>
      <c r="M210" s="12">
        <v>1</v>
      </c>
      <c r="N210" s="12">
        <v>3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1</v>
      </c>
      <c r="V210" s="12">
        <v>5</v>
      </c>
      <c r="W210" s="40">
        <f>SUM(I210:I$210,O210:O$210,S210:S$210)/SUM(F210:F$210)</f>
        <v>0.66666666666666663</v>
      </c>
      <c r="X210" s="40">
        <f>SUM(V210:V$210)/SUM(G210:G$210)</f>
        <v>1.6666666666666667</v>
      </c>
      <c r="Y210" s="42">
        <f>SUM(X210+W210)</f>
        <v>2.3333333333333335</v>
      </c>
    </row>
    <row r="211" spans="1:28" s="3" customFormat="1" ht="36.950000000000003" customHeight="1" thickBot="1" x14ac:dyDescent="0.3">
      <c r="A211" s="31" t="s">
        <v>62</v>
      </c>
      <c r="B211" s="32" t="s">
        <v>61</v>
      </c>
      <c r="C211" s="33" t="s">
        <v>60</v>
      </c>
      <c r="D211" s="34">
        <f>SUM(I211/G211)</f>
        <v>0.55591054313099042</v>
      </c>
      <c r="E211" s="33">
        <f>SUM(E2:E210)</f>
        <v>209</v>
      </c>
      <c r="F211" s="33">
        <f t="shared" ref="F211:V211" si="10">SUM(F2:F210)</f>
        <v>682</v>
      </c>
      <c r="G211" s="33">
        <f t="shared" si="10"/>
        <v>626</v>
      </c>
      <c r="H211" s="33">
        <f t="shared" si="10"/>
        <v>290</v>
      </c>
      <c r="I211" s="33">
        <f t="shared" si="10"/>
        <v>348</v>
      </c>
      <c r="J211" s="33">
        <f t="shared" si="10"/>
        <v>197</v>
      </c>
      <c r="K211" s="33">
        <f t="shared" si="10"/>
        <v>88</v>
      </c>
      <c r="L211" s="33">
        <f t="shared" si="10"/>
        <v>36</v>
      </c>
      <c r="M211" s="33">
        <f t="shared" si="10"/>
        <v>27</v>
      </c>
      <c r="N211" s="33">
        <f t="shared" si="10"/>
        <v>276</v>
      </c>
      <c r="O211" s="33">
        <f t="shared" si="10"/>
        <v>30</v>
      </c>
      <c r="P211" s="33">
        <f t="shared" si="10"/>
        <v>1</v>
      </c>
      <c r="Q211" s="33">
        <f t="shared" si="10"/>
        <v>26</v>
      </c>
      <c r="R211" s="33">
        <f t="shared" si="10"/>
        <v>2</v>
      </c>
      <c r="S211" s="33">
        <f t="shared" si="10"/>
        <v>24</v>
      </c>
      <c r="T211" s="33">
        <f t="shared" si="10"/>
        <v>23</v>
      </c>
      <c r="U211" s="33">
        <f t="shared" si="10"/>
        <v>105</v>
      </c>
      <c r="V211" s="33">
        <f t="shared" si="10"/>
        <v>589</v>
      </c>
      <c r="W211" s="34">
        <f>SUM(I211+O211+S211)/F211</f>
        <v>0.58944281524926689</v>
      </c>
      <c r="X211" s="34">
        <f>SUM(V211/G211)</f>
        <v>0.9408945686900958</v>
      </c>
      <c r="Y211" s="35">
        <f>SUM(X211+W211)</f>
        <v>1.5303373839393628</v>
      </c>
      <c r="Z211" s="6"/>
      <c r="AA211" s="6"/>
      <c r="AB211" s="6"/>
    </row>
    <row r="212" spans="1:28" s="25" customFormat="1" ht="18.95" customHeight="1" thickBot="1" x14ac:dyDescent="0.3">
      <c r="A212" s="20"/>
      <c r="B212" s="21"/>
      <c r="C212" s="22" t="s">
        <v>1</v>
      </c>
      <c r="D212" s="23" t="s">
        <v>2</v>
      </c>
      <c r="E212" s="22" t="s">
        <v>3</v>
      </c>
      <c r="F212" s="22" t="s">
        <v>4</v>
      </c>
      <c r="G212" s="22" t="s">
        <v>5</v>
      </c>
      <c r="H212" s="22" t="s">
        <v>6</v>
      </c>
      <c r="I212" s="22" t="s">
        <v>7</v>
      </c>
      <c r="J212" s="22" t="s">
        <v>67</v>
      </c>
      <c r="K212" s="22" t="s">
        <v>8</v>
      </c>
      <c r="L212" s="22" t="s">
        <v>9</v>
      </c>
      <c r="M212" s="22" t="s">
        <v>10</v>
      </c>
      <c r="N212" s="22" t="s">
        <v>11</v>
      </c>
      <c r="O212" s="22" t="s">
        <v>12</v>
      </c>
      <c r="P212" s="22" t="s">
        <v>13</v>
      </c>
      <c r="Q212" s="22" t="s">
        <v>14</v>
      </c>
      <c r="R212" s="22" t="s">
        <v>15</v>
      </c>
      <c r="S212" s="22" t="s">
        <v>16</v>
      </c>
      <c r="T212" s="22" t="s">
        <v>17</v>
      </c>
      <c r="U212" s="22" t="s">
        <v>18</v>
      </c>
      <c r="V212" s="22" t="s">
        <v>19</v>
      </c>
      <c r="W212" s="23" t="s">
        <v>20</v>
      </c>
      <c r="X212" s="23" t="s">
        <v>21</v>
      </c>
      <c r="Y212" s="24" t="s">
        <v>22</v>
      </c>
      <c r="Z212" s="3"/>
      <c r="AA212" s="3"/>
      <c r="AB212" s="3"/>
    </row>
    <row r="213" spans="1:28" ht="15.95" customHeight="1" x14ac:dyDescent="0.25">
      <c r="A213" s="183" t="s">
        <v>63</v>
      </c>
      <c r="B213" s="36" t="s">
        <v>64</v>
      </c>
      <c r="C213" s="10" t="s">
        <v>47</v>
      </c>
      <c r="D213" s="1">
        <f>SUM(I213/G213)</f>
        <v>0.33333333333333331</v>
      </c>
      <c r="E213" s="10">
        <f t="shared" ref="E213:V213" si="11">SUM(E137+E138)</f>
        <v>2</v>
      </c>
      <c r="F213" s="10">
        <f t="shared" si="11"/>
        <v>3</v>
      </c>
      <c r="G213" s="10">
        <f t="shared" si="11"/>
        <v>3</v>
      </c>
      <c r="H213" s="10">
        <f t="shared" si="11"/>
        <v>0</v>
      </c>
      <c r="I213" s="10">
        <f t="shared" si="11"/>
        <v>1</v>
      </c>
      <c r="J213" s="10">
        <f t="shared" si="11"/>
        <v>1</v>
      </c>
      <c r="K213" s="10">
        <f t="shared" si="11"/>
        <v>0</v>
      </c>
      <c r="L213" s="10">
        <f t="shared" si="11"/>
        <v>0</v>
      </c>
      <c r="M213" s="10">
        <f t="shared" si="11"/>
        <v>0</v>
      </c>
      <c r="N213" s="10">
        <f t="shared" si="11"/>
        <v>2</v>
      </c>
      <c r="O213" s="10">
        <f t="shared" si="11"/>
        <v>0</v>
      </c>
      <c r="P213" s="10">
        <f t="shared" si="11"/>
        <v>0</v>
      </c>
      <c r="Q213" s="10">
        <f t="shared" si="11"/>
        <v>0</v>
      </c>
      <c r="R213" s="10">
        <f t="shared" si="11"/>
        <v>0</v>
      </c>
      <c r="S213" s="10">
        <f t="shared" si="11"/>
        <v>1</v>
      </c>
      <c r="T213" s="10">
        <f t="shared" si="11"/>
        <v>1</v>
      </c>
      <c r="U213" s="10">
        <f t="shared" si="11"/>
        <v>2</v>
      </c>
      <c r="V213" s="10">
        <f t="shared" si="11"/>
        <v>1</v>
      </c>
      <c r="W213" s="1">
        <f>SUM(I213+O213+S213)/F213</f>
        <v>0.66666666666666663</v>
      </c>
      <c r="X213" s="1">
        <f>SUM(V213/G213)</f>
        <v>0.33333333333333331</v>
      </c>
      <c r="Y213" s="2">
        <f>SUM(X213+W213)</f>
        <v>1</v>
      </c>
      <c r="Z213" s="25"/>
      <c r="AA213" s="25"/>
      <c r="AB213" s="25"/>
    </row>
    <row r="214" spans="1:28" ht="15.95" customHeight="1" x14ac:dyDescent="0.25">
      <c r="A214" s="184"/>
      <c r="B214" s="37" t="s">
        <v>64</v>
      </c>
      <c r="C214" s="5" t="s">
        <v>50</v>
      </c>
      <c r="D214" s="39">
        <f t="shared" ref="D214:D240" si="12">SUM(I214/G214)</f>
        <v>0.57894736842105265</v>
      </c>
      <c r="E214" s="5">
        <f>SUM(E145+E146+E164+E165+E168+E169)</f>
        <v>6</v>
      </c>
      <c r="F214" s="5">
        <f t="shared" ref="F214:V214" si="13">SUM(F145+F146+F164+F165+F168+F169)</f>
        <v>20</v>
      </c>
      <c r="G214" s="5">
        <f t="shared" si="13"/>
        <v>19</v>
      </c>
      <c r="H214" s="5">
        <f t="shared" si="13"/>
        <v>7</v>
      </c>
      <c r="I214" s="5">
        <f t="shared" si="13"/>
        <v>11</v>
      </c>
      <c r="J214" s="5">
        <f t="shared" si="13"/>
        <v>8</v>
      </c>
      <c r="K214" s="5">
        <f t="shared" si="13"/>
        <v>1</v>
      </c>
      <c r="L214" s="5">
        <f t="shared" si="13"/>
        <v>2</v>
      </c>
      <c r="M214" s="5">
        <f t="shared" si="13"/>
        <v>0</v>
      </c>
      <c r="N214" s="5">
        <f t="shared" si="13"/>
        <v>8</v>
      </c>
      <c r="O214" s="5">
        <f t="shared" si="13"/>
        <v>1</v>
      </c>
      <c r="P214" s="5">
        <f t="shared" si="13"/>
        <v>0</v>
      </c>
      <c r="Q214" s="5">
        <f t="shared" si="13"/>
        <v>0</v>
      </c>
      <c r="R214" s="5">
        <f t="shared" si="13"/>
        <v>0</v>
      </c>
      <c r="S214" s="5">
        <f t="shared" si="13"/>
        <v>0</v>
      </c>
      <c r="T214" s="5">
        <f t="shared" si="13"/>
        <v>2</v>
      </c>
      <c r="U214" s="5">
        <f t="shared" si="13"/>
        <v>2</v>
      </c>
      <c r="V214" s="5">
        <f t="shared" si="13"/>
        <v>16</v>
      </c>
      <c r="W214" s="39">
        <f t="shared" ref="W214:W240" si="14">SUM(I214+O214+S214)/F214</f>
        <v>0.6</v>
      </c>
      <c r="X214" s="39">
        <f t="shared" ref="X214:X240" si="15">SUM(V214/G214)</f>
        <v>0.84210526315789469</v>
      </c>
      <c r="Y214" s="41">
        <f t="shared" ref="Y214:Y240" si="16">SUM(X214+W214)</f>
        <v>1.4421052631578948</v>
      </c>
    </row>
    <row r="215" spans="1:28" ht="15.95" customHeight="1" x14ac:dyDescent="0.25">
      <c r="A215" s="184"/>
      <c r="B215" s="37" t="s">
        <v>64</v>
      </c>
      <c r="C215" s="5" t="s">
        <v>38</v>
      </c>
      <c r="D215" s="39">
        <f t="shared" si="12"/>
        <v>0.66666666666666663</v>
      </c>
      <c r="E215" s="5">
        <f>SUM(E108+E109)</f>
        <v>2</v>
      </c>
      <c r="F215" s="5">
        <f t="shared" ref="F215:V215" si="17">SUM(F108+F109)</f>
        <v>7</v>
      </c>
      <c r="G215" s="5">
        <f t="shared" si="17"/>
        <v>6</v>
      </c>
      <c r="H215" s="5">
        <f t="shared" si="17"/>
        <v>2</v>
      </c>
      <c r="I215" s="5">
        <f t="shared" si="17"/>
        <v>4</v>
      </c>
      <c r="J215" s="5">
        <f t="shared" si="17"/>
        <v>1</v>
      </c>
      <c r="K215" s="5">
        <f t="shared" si="17"/>
        <v>2</v>
      </c>
      <c r="L215" s="5">
        <f t="shared" si="17"/>
        <v>1</v>
      </c>
      <c r="M215" s="5">
        <f t="shared" si="17"/>
        <v>0</v>
      </c>
      <c r="N215" s="5">
        <f t="shared" si="17"/>
        <v>6</v>
      </c>
      <c r="O215" s="5">
        <f t="shared" si="17"/>
        <v>1</v>
      </c>
      <c r="P215" s="5">
        <f t="shared" si="17"/>
        <v>0</v>
      </c>
      <c r="Q215" s="5">
        <f t="shared" si="17"/>
        <v>0</v>
      </c>
      <c r="R215" s="5">
        <f t="shared" si="17"/>
        <v>0</v>
      </c>
      <c r="S215" s="5">
        <f t="shared" si="17"/>
        <v>0</v>
      </c>
      <c r="T215" s="5">
        <f t="shared" si="17"/>
        <v>0</v>
      </c>
      <c r="U215" s="5">
        <f t="shared" si="17"/>
        <v>2</v>
      </c>
      <c r="V215" s="5">
        <f t="shared" si="17"/>
        <v>8</v>
      </c>
      <c r="W215" s="39">
        <f t="shared" si="14"/>
        <v>0.7142857142857143</v>
      </c>
      <c r="X215" s="39">
        <f t="shared" si="15"/>
        <v>1.3333333333333333</v>
      </c>
      <c r="Y215" s="41">
        <f t="shared" si="16"/>
        <v>2.0476190476190474</v>
      </c>
    </row>
    <row r="216" spans="1:28" ht="15.95" customHeight="1" x14ac:dyDescent="0.25">
      <c r="A216" s="184"/>
      <c r="B216" s="37" t="s">
        <v>64</v>
      </c>
      <c r="C216" s="5" t="s">
        <v>58</v>
      </c>
      <c r="D216" s="39">
        <f t="shared" si="12"/>
        <v>0.65217391304347827</v>
      </c>
      <c r="E216" s="5">
        <f>SUM(E190+E191+E200+E201+E207+E208+E23+E22)</f>
        <v>8</v>
      </c>
      <c r="F216" s="5">
        <f t="shared" ref="F216:V216" si="18">SUM(F190+F191+F200+F201+F207+F208+F23+F22)</f>
        <v>25</v>
      </c>
      <c r="G216" s="5">
        <f t="shared" si="18"/>
        <v>23</v>
      </c>
      <c r="H216" s="5">
        <f t="shared" si="18"/>
        <v>10</v>
      </c>
      <c r="I216" s="5">
        <f t="shared" si="18"/>
        <v>15</v>
      </c>
      <c r="J216" s="5">
        <f t="shared" si="18"/>
        <v>12</v>
      </c>
      <c r="K216" s="5">
        <f t="shared" si="18"/>
        <v>3</v>
      </c>
      <c r="L216" s="5">
        <f t="shared" si="18"/>
        <v>0</v>
      </c>
      <c r="M216" s="5">
        <f t="shared" si="18"/>
        <v>0</v>
      </c>
      <c r="N216" s="5">
        <f t="shared" si="18"/>
        <v>7</v>
      </c>
      <c r="O216" s="5">
        <f t="shared" si="18"/>
        <v>1</v>
      </c>
      <c r="P216" s="5">
        <f t="shared" si="18"/>
        <v>0</v>
      </c>
      <c r="Q216" s="5">
        <f t="shared" si="18"/>
        <v>1</v>
      </c>
      <c r="R216" s="5">
        <f t="shared" si="18"/>
        <v>0</v>
      </c>
      <c r="S216" s="5">
        <f t="shared" si="18"/>
        <v>0</v>
      </c>
      <c r="T216" s="5">
        <f t="shared" si="18"/>
        <v>1</v>
      </c>
      <c r="U216" s="5">
        <f t="shared" si="18"/>
        <v>3</v>
      </c>
      <c r="V216" s="5">
        <f t="shared" si="18"/>
        <v>18</v>
      </c>
      <c r="W216" s="39">
        <f t="shared" si="14"/>
        <v>0.64</v>
      </c>
      <c r="X216" s="39">
        <f t="shared" si="15"/>
        <v>0.78260869565217395</v>
      </c>
      <c r="Y216" s="41">
        <f t="shared" si="16"/>
        <v>1.422608695652174</v>
      </c>
    </row>
    <row r="217" spans="1:28" ht="15.95" customHeight="1" x14ac:dyDescent="0.25">
      <c r="A217" s="184"/>
      <c r="B217" s="37" t="s">
        <v>64</v>
      </c>
      <c r="C217" s="5" t="s">
        <v>37</v>
      </c>
      <c r="D217" s="39">
        <f t="shared" si="12"/>
        <v>0.5714285714285714</v>
      </c>
      <c r="E217" s="5">
        <f>SUM(E100+E101+E114+E115)</f>
        <v>4</v>
      </c>
      <c r="F217" s="5">
        <f t="shared" ref="F217:V217" si="19">SUM(F100+F101+F114+F115)</f>
        <v>14</v>
      </c>
      <c r="G217" s="5">
        <f t="shared" si="19"/>
        <v>14</v>
      </c>
      <c r="H217" s="5">
        <f t="shared" si="19"/>
        <v>6</v>
      </c>
      <c r="I217" s="5">
        <f t="shared" si="19"/>
        <v>8</v>
      </c>
      <c r="J217" s="5">
        <f t="shared" si="19"/>
        <v>7</v>
      </c>
      <c r="K217" s="5">
        <f t="shared" si="19"/>
        <v>1</v>
      </c>
      <c r="L217" s="5">
        <f t="shared" si="19"/>
        <v>0</v>
      </c>
      <c r="M217" s="5">
        <f t="shared" si="19"/>
        <v>0</v>
      </c>
      <c r="N217" s="5">
        <f t="shared" si="19"/>
        <v>6</v>
      </c>
      <c r="O217" s="5">
        <f t="shared" si="19"/>
        <v>0</v>
      </c>
      <c r="P217" s="5">
        <f t="shared" si="19"/>
        <v>0</v>
      </c>
      <c r="Q217" s="5">
        <f t="shared" si="19"/>
        <v>0</v>
      </c>
      <c r="R217" s="5">
        <f t="shared" si="19"/>
        <v>0</v>
      </c>
      <c r="S217" s="5">
        <f t="shared" si="19"/>
        <v>1</v>
      </c>
      <c r="T217" s="5">
        <f t="shared" si="19"/>
        <v>2</v>
      </c>
      <c r="U217" s="5">
        <f t="shared" si="19"/>
        <v>3</v>
      </c>
      <c r="V217" s="5">
        <f t="shared" si="19"/>
        <v>9</v>
      </c>
      <c r="W217" s="39">
        <f t="shared" si="14"/>
        <v>0.6428571428571429</v>
      </c>
      <c r="X217" s="39">
        <f t="shared" si="15"/>
        <v>0.6428571428571429</v>
      </c>
      <c r="Y217" s="41">
        <f t="shared" si="16"/>
        <v>1.2857142857142858</v>
      </c>
    </row>
    <row r="218" spans="1:28" ht="15.95" customHeight="1" x14ac:dyDescent="0.25">
      <c r="A218" s="184"/>
      <c r="B218" s="37" t="s">
        <v>64</v>
      </c>
      <c r="C218" s="5" t="s">
        <v>108</v>
      </c>
      <c r="D218" s="39">
        <f t="shared" si="12"/>
        <v>0.36363636363636365</v>
      </c>
      <c r="E218" s="5">
        <f>SUM(E17+E16+E7+E6)</f>
        <v>4</v>
      </c>
      <c r="F218" s="5">
        <f t="shared" ref="F218:V218" si="20">SUM(F17+F16+F7+F6)</f>
        <v>13</v>
      </c>
      <c r="G218" s="5">
        <f t="shared" si="20"/>
        <v>11</v>
      </c>
      <c r="H218" s="5">
        <f t="shared" si="20"/>
        <v>5</v>
      </c>
      <c r="I218" s="5">
        <f t="shared" si="20"/>
        <v>4</v>
      </c>
      <c r="J218" s="5">
        <f t="shared" si="20"/>
        <v>3</v>
      </c>
      <c r="K218" s="5">
        <f t="shared" si="20"/>
        <v>0</v>
      </c>
      <c r="L218" s="5">
        <f t="shared" si="20"/>
        <v>0</v>
      </c>
      <c r="M218" s="5">
        <f t="shared" si="20"/>
        <v>1</v>
      </c>
      <c r="N218" s="5">
        <f t="shared" si="20"/>
        <v>6</v>
      </c>
      <c r="O218" s="5">
        <f t="shared" si="20"/>
        <v>0</v>
      </c>
      <c r="P218" s="5">
        <f t="shared" si="20"/>
        <v>0</v>
      </c>
      <c r="Q218" s="5">
        <f t="shared" si="20"/>
        <v>2</v>
      </c>
      <c r="R218" s="5">
        <f t="shared" si="20"/>
        <v>0</v>
      </c>
      <c r="S218" s="5">
        <f t="shared" si="20"/>
        <v>1</v>
      </c>
      <c r="T218" s="5">
        <f t="shared" si="20"/>
        <v>1</v>
      </c>
      <c r="U218" s="5">
        <f t="shared" si="20"/>
        <v>3</v>
      </c>
      <c r="V218" s="5">
        <f t="shared" si="20"/>
        <v>7</v>
      </c>
      <c r="W218" s="39">
        <f t="shared" ref="W218" si="21">SUM(I218+O218+S218)/F218</f>
        <v>0.38461538461538464</v>
      </c>
      <c r="X218" s="39">
        <f t="shared" ref="X218" si="22">SUM(V218/G218)</f>
        <v>0.63636363636363635</v>
      </c>
      <c r="Y218" s="41">
        <f t="shared" ref="Y218" si="23">SUM(X218+W218)</f>
        <v>1.020979020979021</v>
      </c>
    </row>
    <row r="219" spans="1:28" ht="15.95" customHeight="1" x14ac:dyDescent="0.25">
      <c r="A219" s="184"/>
      <c r="B219" s="37" t="s">
        <v>64</v>
      </c>
      <c r="C219" s="5" t="s">
        <v>36</v>
      </c>
      <c r="D219" s="39">
        <f t="shared" si="12"/>
        <v>0.5</v>
      </c>
      <c r="E219" s="5">
        <f>SUM(E98+E99)</f>
        <v>2</v>
      </c>
      <c r="F219" s="5">
        <f t="shared" ref="F219:V219" si="24">SUM(F98+F99)</f>
        <v>6</v>
      </c>
      <c r="G219" s="5">
        <f t="shared" si="24"/>
        <v>6</v>
      </c>
      <c r="H219" s="5">
        <f t="shared" si="24"/>
        <v>3</v>
      </c>
      <c r="I219" s="5">
        <f t="shared" si="24"/>
        <v>3</v>
      </c>
      <c r="J219" s="5">
        <f t="shared" si="24"/>
        <v>2</v>
      </c>
      <c r="K219" s="5">
        <f t="shared" si="24"/>
        <v>1</v>
      </c>
      <c r="L219" s="5">
        <f t="shared" si="24"/>
        <v>0</v>
      </c>
      <c r="M219" s="5">
        <f t="shared" si="24"/>
        <v>0</v>
      </c>
      <c r="N219" s="5">
        <f t="shared" si="24"/>
        <v>0</v>
      </c>
      <c r="O219" s="5">
        <f t="shared" si="24"/>
        <v>0</v>
      </c>
      <c r="P219" s="5">
        <f t="shared" si="24"/>
        <v>0</v>
      </c>
      <c r="Q219" s="5">
        <f t="shared" si="24"/>
        <v>0</v>
      </c>
      <c r="R219" s="5">
        <f t="shared" si="24"/>
        <v>0</v>
      </c>
      <c r="S219" s="5">
        <f t="shared" si="24"/>
        <v>0</v>
      </c>
      <c r="T219" s="5">
        <f t="shared" si="24"/>
        <v>0</v>
      </c>
      <c r="U219" s="5">
        <f t="shared" si="24"/>
        <v>1</v>
      </c>
      <c r="V219" s="5">
        <f t="shared" si="24"/>
        <v>4</v>
      </c>
      <c r="W219" s="39">
        <f t="shared" si="14"/>
        <v>0.5</v>
      </c>
      <c r="X219" s="39">
        <f t="shared" si="15"/>
        <v>0.66666666666666663</v>
      </c>
      <c r="Y219" s="41">
        <f t="shared" si="16"/>
        <v>1.1666666666666665</v>
      </c>
    </row>
    <row r="220" spans="1:28" ht="15.95" customHeight="1" x14ac:dyDescent="0.25">
      <c r="A220" s="184"/>
      <c r="B220" s="37" t="s">
        <v>64</v>
      </c>
      <c r="C220" s="5" t="s">
        <v>56</v>
      </c>
      <c r="D220" s="39">
        <f t="shared" si="12"/>
        <v>0.7</v>
      </c>
      <c r="E220" s="5">
        <f>SUM(E186+E187+E192+E193+E202)</f>
        <v>5</v>
      </c>
      <c r="F220" s="5">
        <f t="shared" ref="F220:V220" si="25">SUM(F186+F187+F192+F193+F202)</f>
        <v>21</v>
      </c>
      <c r="G220" s="5">
        <f t="shared" si="25"/>
        <v>20</v>
      </c>
      <c r="H220" s="5">
        <f t="shared" si="25"/>
        <v>12</v>
      </c>
      <c r="I220" s="5">
        <f t="shared" si="25"/>
        <v>14</v>
      </c>
      <c r="J220" s="5">
        <f t="shared" si="25"/>
        <v>11</v>
      </c>
      <c r="K220" s="5">
        <f t="shared" si="25"/>
        <v>0</v>
      </c>
      <c r="L220" s="5">
        <f t="shared" si="25"/>
        <v>2</v>
      </c>
      <c r="M220" s="5">
        <f t="shared" si="25"/>
        <v>1</v>
      </c>
      <c r="N220" s="5">
        <f t="shared" si="25"/>
        <v>11</v>
      </c>
      <c r="O220" s="5">
        <f t="shared" si="25"/>
        <v>0</v>
      </c>
      <c r="P220" s="5">
        <f t="shared" si="25"/>
        <v>0</v>
      </c>
      <c r="Q220" s="5">
        <f t="shared" si="25"/>
        <v>1</v>
      </c>
      <c r="R220" s="5">
        <f t="shared" si="25"/>
        <v>0</v>
      </c>
      <c r="S220" s="5">
        <f t="shared" si="25"/>
        <v>0</v>
      </c>
      <c r="T220" s="5">
        <f t="shared" si="25"/>
        <v>0</v>
      </c>
      <c r="U220" s="5">
        <f t="shared" si="25"/>
        <v>5</v>
      </c>
      <c r="V220" s="5">
        <f t="shared" si="25"/>
        <v>21</v>
      </c>
      <c r="W220" s="39">
        <f t="shared" si="14"/>
        <v>0.66666666666666663</v>
      </c>
      <c r="X220" s="39">
        <f t="shared" si="15"/>
        <v>1.05</v>
      </c>
      <c r="Y220" s="41">
        <f t="shared" si="16"/>
        <v>1.7166666666666668</v>
      </c>
    </row>
    <row r="221" spans="1:28" ht="15.95" customHeight="1" x14ac:dyDescent="0.25">
      <c r="A221" s="184"/>
      <c r="B221" s="37" t="s">
        <v>64</v>
      </c>
      <c r="C221" s="5" t="s">
        <v>29</v>
      </c>
      <c r="D221" s="39">
        <f t="shared" si="12"/>
        <v>0.55555555555555558</v>
      </c>
      <c r="E221" s="5">
        <f>SUM(E67+E68+E75+E76+E106+E107+E120+E121)</f>
        <v>8</v>
      </c>
      <c r="F221" s="5">
        <f t="shared" ref="F221:V221" si="26">SUM(F67+F68+F75+F76+F106+F107+F120+F121)</f>
        <v>27</v>
      </c>
      <c r="G221" s="5">
        <f t="shared" si="26"/>
        <v>27</v>
      </c>
      <c r="H221" s="5">
        <f t="shared" si="26"/>
        <v>13</v>
      </c>
      <c r="I221" s="5">
        <f t="shared" si="26"/>
        <v>15</v>
      </c>
      <c r="J221" s="5">
        <f t="shared" si="26"/>
        <v>8</v>
      </c>
      <c r="K221" s="5">
        <f t="shared" si="26"/>
        <v>4</v>
      </c>
      <c r="L221" s="5">
        <f t="shared" si="26"/>
        <v>2</v>
      </c>
      <c r="M221" s="5">
        <f t="shared" si="26"/>
        <v>1</v>
      </c>
      <c r="N221" s="5">
        <f t="shared" si="26"/>
        <v>14</v>
      </c>
      <c r="O221" s="5">
        <f t="shared" si="26"/>
        <v>0</v>
      </c>
      <c r="P221" s="5">
        <f t="shared" si="26"/>
        <v>0</v>
      </c>
      <c r="Q221" s="5">
        <f t="shared" si="26"/>
        <v>0</v>
      </c>
      <c r="R221" s="5">
        <f t="shared" si="26"/>
        <v>0</v>
      </c>
      <c r="S221" s="5">
        <f t="shared" si="26"/>
        <v>0</v>
      </c>
      <c r="T221" s="5">
        <f t="shared" si="26"/>
        <v>3</v>
      </c>
      <c r="U221" s="5">
        <f t="shared" si="26"/>
        <v>4</v>
      </c>
      <c r="V221" s="5">
        <f t="shared" si="26"/>
        <v>26</v>
      </c>
      <c r="W221" s="39">
        <f t="shared" si="14"/>
        <v>0.55555555555555558</v>
      </c>
      <c r="X221" s="39">
        <f t="shared" si="15"/>
        <v>0.96296296296296291</v>
      </c>
      <c r="Y221" s="41">
        <f t="shared" si="16"/>
        <v>1.5185185185185186</v>
      </c>
    </row>
    <row r="222" spans="1:28" ht="15.95" customHeight="1" x14ac:dyDescent="0.25">
      <c r="A222" s="184"/>
      <c r="B222" s="37" t="s">
        <v>64</v>
      </c>
      <c r="C222" s="5" t="s">
        <v>43</v>
      </c>
      <c r="D222" s="39">
        <f t="shared" si="12"/>
        <v>0.55555555555555558</v>
      </c>
      <c r="E222" s="5">
        <f>SUM(E127+E128+E160+E161)</f>
        <v>4</v>
      </c>
      <c r="F222" s="5">
        <f t="shared" ref="F222:V222" si="27">SUM(F127+F128+F160+F161)</f>
        <v>11</v>
      </c>
      <c r="G222" s="5">
        <f t="shared" si="27"/>
        <v>9</v>
      </c>
      <c r="H222" s="5">
        <f t="shared" si="27"/>
        <v>3</v>
      </c>
      <c r="I222" s="5">
        <f t="shared" si="27"/>
        <v>5</v>
      </c>
      <c r="J222" s="5">
        <f t="shared" si="27"/>
        <v>2</v>
      </c>
      <c r="K222" s="5">
        <f t="shared" si="27"/>
        <v>2</v>
      </c>
      <c r="L222" s="5">
        <f t="shared" si="27"/>
        <v>1</v>
      </c>
      <c r="M222" s="5">
        <f t="shared" si="27"/>
        <v>0</v>
      </c>
      <c r="N222" s="5">
        <f t="shared" si="27"/>
        <v>8</v>
      </c>
      <c r="O222" s="5">
        <f t="shared" si="27"/>
        <v>0</v>
      </c>
      <c r="P222" s="5">
        <f t="shared" si="27"/>
        <v>0</v>
      </c>
      <c r="Q222" s="5">
        <f t="shared" si="27"/>
        <v>2</v>
      </c>
      <c r="R222" s="5">
        <f t="shared" si="27"/>
        <v>0</v>
      </c>
      <c r="S222" s="5">
        <f t="shared" si="27"/>
        <v>0</v>
      </c>
      <c r="T222" s="5">
        <f t="shared" si="27"/>
        <v>0</v>
      </c>
      <c r="U222" s="5">
        <f t="shared" si="27"/>
        <v>2</v>
      </c>
      <c r="V222" s="5">
        <f t="shared" si="27"/>
        <v>9</v>
      </c>
      <c r="W222" s="39">
        <f t="shared" si="14"/>
        <v>0.45454545454545453</v>
      </c>
      <c r="X222" s="39">
        <f t="shared" si="15"/>
        <v>1</v>
      </c>
      <c r="Y222" s="41">
        <f t="shared" si="16"/>
        <v>1.4545454545454546</v>
      </c>
    </row>
    <row r="223" spans="1:28" ht="15.95" customHeight="1" x14ac:dyDescent="0.25">
      <c r="A223" s="184"/>
      <c r="B223" s="37" t="s">
        <v>64</v>
      </c>
      <c r="C223" s="5" t="s">
        <v>54</v>
      </c>
      <c r="D223" s="39">
        <f t="shared" si="12"/>
        <v>0.44444444444444442</v>
      </c>
      <c r="E223" s="5">
        <f>SUM(E180+E181+E182+E183+E184+E185+E196+E197+E203+E204)</f>
        <v>10</v>
      </c>
      <c r="F223" s="5">
        <f t="shared" ref="F223:V223" si="28">SUM(F180+F181+F182+F183+F184+F185+F196+F197+F203+F204)</f>
        <v>37</v>
      </c>
      <c r="G223" s="5">
        <f t="shared" si="28"/>
        <v>36</v>
      </c>
      <c r="H223" s="5">
        <f t="shared" si="28"/>
        <v>15</v>
      </c>
      <c r="I223" s="5">
        <f t="shared" si="28"/>
        <v>16</v>
      </c>
      <c r="J223" s="5">
        <f t="shared" si="28"/>
        <v>10</v>
      </c>
      <c r="K223" s="5">
        <f t="shared" si="28"/>
        <v>3</v>
      </c>
      <c r="L223" s="5">
        <f t="shared" si="28"/>
        <v>2</v>
      </c>
      <c r="M223" s="5">
        <f t="shared" si="28"/>
        <v>1</v>
      </c>
      <c r="N223" s="5">
        <f t="shared" si="28"/>
        <v>14</v>
      </c>
      <c r="O223" s="5">
        <f t="shared" si="28"/>
        <v>1</v>
      </c>
      <c r="P223" s="5">
        <f t="shared" si="28"/>
        <v>0</v>
      </c>
      <c r="Q223" s="5">
        <f t="shared" si="28"/>
        <v>0</v>
      </c>
      <c r="R223" s="5">
        <f t="shared" si="28"/>
        <v>0</v>
      </c>
      <c r="S223" s="5">
        <f t="shared" si="28"/>
        <v>2</v>
      </c>
      <c r="T223" s="5">
        <f t="shared" si="28"/>
        <v>0</v>
      </c>
      <c r="U223" s="5">
        <f t="shared" si="28"/>
        <v>8</v>
      </c>
      <c r="V223" s="5">
        <f t="shared" si="28"/>
        <v>26</v>
      </c>
      <c r="W223" s="39">
        <f t="shared" si="14"/>
        <v>0.51351351351351349</v>
      </c>
      <c r="X223" s="39">
        <f t="shared" si="15"/>
        <v>0.72222222222222221</v>
      </c>
      <c r="Y223" s="41">
        <f t="shared" si="16"/>
        <v>1.2357357357357357</v>
      </c>
    </row>
    <row r="224" spans="1:28" ht="15.95" customHeight="1" x14ac:dyDescent="0.25">
      <c r="A224" s="184"/>
      <c r="B224" s="37" t="s">
        <v>64</v>
      </c>
      <c r="C224" s="5" t="s">
        <v>110</v>
      </c>
      <c r="D224" s="39">
        <f t="shared" si="12"/>
        <v>0.8</v>
      </c>
      <c r="E224" s="5">
        <f>SUM(E20+E21)</f>
        <v>2</v>
      </c>
      <c r="F224" s="5">
        <f t="shared" ref="F224:V224" si="29">SUM(F20+F21)</f>
        <v>6</v>
      </c>
      <c r="G224" s="5">
        <f t="shared" si="29"/>
        <v>5</v>
      </c>
      <c r="H224" s="5">
        <f t="shared" si="29"/>
        <v>3</v>
      </c>
      <c r="I224" s="5">
        <f t="shared" si="29"/>
        <v>4</v>
      </c>
      <c r="J224" s="5">
        <f t="shared" si="29"/>
        <v>2</v>
      </c>
      <c r="K224" s="5">
        <f t="shared" si="29"/>
        <v>2</v>
      </c>
      <c r="L224" s="5">
        <f t="shared" si="29"/>
        <v>0</v>
      </c>
      <c r="M224" s="5">
        <f t="shared" si="29"/>
        <v>0</v>
      </c>
      <c r="N224" s="5">
        <f t="shared" si="29"/>
        <v>3</v>
      </c>
      <c r="O224" s="5">
        <f t="shared" si="29"/>
        <v>0</v>
      </c>
      <c r="P224" s="5">
        <f t="shared" si="29"/>
        <v>0</v>
      </c>
      <c r="Q224" s="5">
        <f t="shared" si="29"/>
        <v>1</v>
      </c>
      <c r="R224" s="5">
        <f t="shared" si="29"/>
        <v>0</v>
      </c>
      <c r="S224" s="5">
        <f t="shared" si="29"/>
        <v>0</v>
      </c>
      <c r="T224" s="5">
        <f t="shared" si="29"/>
        <v>0</v>
      </c>
      <c r="U224" s="5">
        <f t="shared" si="29"/>
        <v>0</v>
      </c>
      <c r="V224" s="5">
        <f t="shared" si="29"/>
        <v>6</v>
      </c>
      <c r="W224" s="39">
        <f t="shared" ref="W224" si="30">SUM(I224+O224+S224)/F224</f>
        <v>0.66666666666666663</v>
      </c>
      <c r="X224" s="39">
        <f t="shared" ref="X224" si="31">SUM(V224/G224)</f>
        <v>1.2</v>
      </c>
      <c r="Y224" s="41">
        <f t="shared" ref="Y224" si="32">SUM(X224+W224)</f>
        <v>1.8666666666666667</v>
      </c>
    </row>
    <row r="225" spans="1:25" ht="15.95" customHeight="1" x14ac:dyDescent="0.25">
      <c r="A225" s="184"/>
      <c r="B225" s="37" t="s">
        <v>64</v>
      </c>
      <c r="C225" s="5" t="s">
        <v>45</v>
      </c>
      <c r="D225" s="39">
        <f t="shared" si="12"/>
        <v>0.65217391304347827</v>
      </c>
      <c r="E225" s="5">
        <f>SUM(E133+E134+E139+E140+E149+E150+E166+E167+E172+E173)</f>
        <v>10</v>
      </c>
      <c r="F225" s="5">
        <f t="shared" ref="F225:V225" si="33">SUM(F133+F134+F139+F140+F149+F150+F166+F167+F172+F173)</f>
        <v>23</v>
      </c>
      <c r="G225" s="5">
        <f t="shared" si="33"/>
        <v>23</v>
      </c>
      <c r="H225" s="5">
        <f t="shared" si="33"/>
        <v>9</v>
      </c>
      <c r="I225" s="5">
        <f t="shared" si="33"/>
        <v>15</v>
      </c>
      <c r="J225" s="5">
        <f t="shared" si="33"/>
        <v>12</v>
      </c>
      <c r="K225" s="5">
        <f t="shared" si="33"/>
        <v>2</v>
      </c>
      <c r="L225" s="5">
        <f t="shared" si="33"/>
        <v>1</v>
      </c>
      <c r="M225" s="5">
        <f t="shared" si="33"/>
        <v>0</v>
      </c>
      <c r="N225" s="5">
        <f t="shared" si="33"/>
        <v>4</v>
      </c>
      <c r="O225" s="5">
        <f t="shared" si="33"/>
        <v>0</v>
      </c>
      <c r="P225" s="5">
        <f t="shared" si="33"/>
        <v>0</v>
      </c>
      <c r="Q225" s="5">
        <f t="shared" si="33"/>
        <v>0</v>
      </c>
      <c r="R225" s="5">
        <f t="shared" si="33"/>
        <v>0</v>
      </c>
      <c r="S225" s="5">
        <f t="shared" si="33"/>
        <v>1</v>
      </c>
      <c r="T225" s="5">
        <f t="shared" si="33"/>
        <v>0</v>
      </c>
      <c r="U225" s="5">
        <f t="shared" si="33"/>
        <v>3</v>
      </c>
      <c r="V225" s="5">
        <f t="shared" si="33"/>
        <v>19</v>
      </c>
      <c r="W225" s="39">
        <f t="shared" si="14"/>
        <v>0.69565217391304346</v>
      </c>
      <c r="X225" s="39">
        <f t="shared" si="15"/>
        <v>0.82608695652173914</v>
      </c>
      <c r="Y225" s="41">
        <f t="shared" si="16"/>
        <v>1.5217391304347827</v>
      </c>
    </row>
    <row r="226" spans="1:25" ht="15.95" customHeight="1" x14ac:dyDescent="0.25">
      <c r="A226" s="184"/>
      <c r="B226" s="37" t="s">
        <v>64</v>
      </c>
      <c r="C226" s="5" t="s">
        <v>57</v>
      </c>
      <c r="D226" s="39">
        <f t="shared" si="12"/>
        <v>0.61904761904761907</v>
      </c>
      <c r="E226" s="5">
        <f>SUM(E188+E189+E194+E195+E205+E206)</f>
        <v>6</v>
      </c>
      <c r="F226" s="5">
        <f t="shared" ref="F226:V226" si="34">SUM(F188+F189+F194+F195+F205+F206)</f>
        <v>22</v>
      </c>
      <c r="G226" s="5">
        <f t="shared" si="34"/>
        <v>21</v>
      </c>
      <c r="H226" s="5">
        <f t="shared" si="34"/>
        <v>12</v>
      </c>
      <c r="I226" s="5">
        <f t="shared" si="34"/>
        <v>13</v>
      </c>
      <c r="J226" s="5">
        <f t="shared" si="34"/>
        <v>9</v>
      </c>
      <c r="K226" s="5">
        <f t="shared" si="34"/>
        <v>1</v>
      </c>
      <c r="L226" s="5">
        <f t="shared" si="34"/>
        <v>2</v>
      </c>
      <c r="M226" s="5">
        <f t="shared" si="34"/>
        <v>1</v>
      </c>
      <c r="N226" s="5">
        <f t="shared" si="34"/>
        <v>6</v>
      </c>
      <c r="O226" s="5">
        <f t="shared" si="34"/>
        <v>1</v>
      </c>
      <c r="P226" s="5">
        <f t="shared" si="34"/>
        <v>0</v>
      </c>
      <c r="Q226" s="5">
        <f t="shared" si="34"/>
        <v>0</v>
      </c>
      <c r="R226" s="5">
        <f t="shared" si="34"/>
        <v>0</v>
      </c>
      <c r="S226" s="5">
        <f t="shared" si="34"/>
        <v>1</v>
      </c>
      <c r="T226" s="5">
        <f t="shared" si="34"/>
        <v>1</v>
      </c>
      <c r="U226" s="5">
        <f t="shared" si="34"/>
        <v>6</v>
      </c>
      <c r="V226" s="5">
        <f t="shared" si="34"/>
        <v>21</v>
      </c>
      <c r="W226" s="39">
        <f t="shared" si="14"/>
        <v>0.68181818181818177</v>
      </c>
      <c r="X226" s="39">
        <f t="shared" si="15"/>
        <v>1</v>
      </c>
      <c r="Y226" s="41">
        <f t="shared" si="16"/>
        <v>1.6818181818181817</v>
      </c>
    </row>
    <row r="227" spans="1:25" ht="15.95" customHeight="1" x14ac:dyDescent="0.25">
      <c r="A227" s="184"/>
      <c r="B227" s="37" t="s">
        <v>64</v>
      </c>
      <c r="C227" s="5" t="s">
        <v>23</v>
      </c>
      <c r="D227" s="39">
        <f t="shared" si="12"/>
        <v>0.47826086956521741</v>
      </c>
      <c r="E227" s="5">
        <f>SUM(E28+E29+E30+E31+E39+E40+E45+E46+E55+E56+E61+E62+E63+E64+E87+E88+E104+E105+E118+E119+E27+E26+E15+E14)</f>
        <v>24</v>
      </c>
      <c r="F227" s="5">
        <f t="shared" ref="F227:V227" si="35">SUM(F28+F29+F30+F31+F39+F40+F45+F46+F55+F56+F61+F62+F63+F64+F87+F88+F104+F105+F118+F119+F27+F26+F15+F14)</f>
        <v>82</v>
      </c>
      <c r="G227" s="5">
        <f t="shared" si="35"/>
        <v>69</v>
      </c>
      <c r="H227" s="5">
        <f t="shared" si="35"/>
        <v>34</v>
      </c>
      <c r="I227" s="5">
        <f t="shared" si="35"/>
        <v>33</v>
      </c>
      <c r="J227" s="5">
        <f t="shared" si="35"/>
        <v>21</v>
      </c>
      <c r="K227" s="5">
        <f t="shared" si="35"/>
        <v>8</v>
      </c>
      <c r="L227" s="5">
        <f t="shared" si="35"/>
        <v>1</v>
      </c>
      <c r="M227" s="5">
        <f t="shared" si="35"/>
        <v>3</v>
      </c>
      <c r="N227" s="5">
        <f t="shared" si="35"/>
        <v>26</v>
      </c>
      <c r="O227" s="5">
        <f t="shared" si="35"/>
        <v>11</v>
      </c>
      <c r="P227" s="5">
        <f t="shared" si="35"/>
        <v>0</v>
      </c>
      <c r="Q227" s="5">
        <f t="shared" si="35"/>
        <v>2</v>
      </c>
      <c r="R227" s="5">
        <f t="shared" si="35"/>
        <v>0</v>
      </c>
      <c r="S227" s="5">
        <f t="shared" si="35"/>
        <v>3</v>
      </c>
      <c r="T227" s="5">
        <f t="shared" si="35"/>
        <v>4</v>
      </c>
      <c r="U227" s="5">
        <f t="shared" si="35"/>
        <v>13</v>
      </c>
      <c r="V227" s="5">
        <f t="shared" si="35"/>
        <v>52</v>
      </c>
      <c r="W227" s="39">
        <f t="shared" si="14"/>
        <v>0.57317073170731703</v>
      </c>
      <c r="X227" s="39">
        <f t="shared" si="15"/>
        <v>0.75362318840579712</v>
      </c>
      <c r="Y227" s="41">
        <f t="shared" si="16"/>
        <v>1.326793920113114</v>
      </c>
    </row>
    <row r="228" spans="1:25" ht="15.95" customHeight="1" x14ac:dyDescent="0.25">
      <c r="A228" s="184"/>
      <c r="B228" s="37" t="s">
        <v>64</v>
      </c>
      <c r="C228" s="5" t="s">
        <v>30</v>
      </c>
      <c r="D228" s="39">
        <f t="shared" si="12"/>
        <v>0.66666666666666663</v>
      </c>
      <c r="E228" s="5">
        <f>SUM(E71+E72+E83+E84)</f>
        <v>4</v>
      </c>
      <c r="F228" s="5">
        <f t="shared" ref="F228:V228" si="36">SUM(F71+F72+F83+F84)</f>
        <v>12</v>
      </c>
      <c r="G228" s="5">
        <f t="shared" si="36"/>
        <v>9</v>
      </c>
      <c r="H228" s="5">
        <f t="shared" si="36"/>
        <v>6</v>
      </c>
      <c r="I228" s="5">
        <f t="shared" si="36"/>
        <v>6</v>
      </c>
      <c r="J228" s="5">
        <f t="shared" si="36"/>
        <v>0</v>
      </c>
      <c r="K228" s="5">
        <f t="shared" si="36"/>
        <v>2</v>
      </c>
      <c r="L228" s="5">
        <f t="shared" si="36"/>
        <v>2</v>
      </c>
      <c r="M228" s="5">
        <f t="shared" si="36"/>
        <v>2</v>
      </c>
      <c r="N228" s="5">
        <f t="shared" si="36"/>
        <v>8</v>
      </c>
      <c r="O228" s="5">
        <f t="shared" si="36"/>
        <v>2</v>
      </c>
      <c r="P228" s="5">
        <f t="shared" si="36"/>
        <v>0</v>
      </c>
      <c r="Q228" s="5">
        <f t="shared" si="36"/>
        <v>1</v>
      </c>
      <c r="R228" s="5">
        <f t="shared" si="36"/>
        <v>0</v>
      </c>
      <c r="S228" s="5">
        <f t="shared" si="36"/>
        <v>0</v>
      </c>
      <c r="T228" s="5">
        <f t="shared" si="36"/>
        <v>0</v>
      </c>
      <c r="U228" s="5">
        <f t="shared" si="36"/>
        <v>4</v>
      </c>
      <c r="V228" s="5">
        <f t="shared" si="36"/>
        <v>18</v>
      </c>
      <c r="W228" s="39">
        <f t="shared" si="14"/>
        <v>0.66666666666666663</v>
      </c>
      <c r="X228" s="39">
        <f t="shared" si="15"/>
        <v>2</v>
      </c>
      <c r="Y228" s="41">
        <f t="shared" si="16"/>
        <v>2.6666666666666665</v>
      </c>
    </row>
    <row r="229" spans="1:25" ht="15.95" customHeight="1" x14ac:dyDescent="0.25">
      <c r="A229" s="184"/>
      <c r="B229" s="37" t="s">
        <v>64</v>
      </c>
      <c r="C229" s="5" t="s">
        <v>34</v>
      </c>
      <c r="D229" s="39">
        <f t="shared" si="12"/>
        <v>0.6</v>
      </c>
      <c r="E229" s="5">
        <f>SUM(E89+E90+E91+E92+E110+E111)</f>
        <v>6</v>
      </c>
      <c r="F229" s="5">
        <f t="shared" ref="F229:V229" si="37">SUM(F89+F90+F91+F92+F110+F111)</f>
        <v>21</v>
      </c>
      <c r="G229" s="5">
        <f t="shared" si="37"/>
        <v>20</v>
      </c>
      <c r="H229" s="5">
        <f t="shared" si="37"/>
        <v>8</v>
      </c>
      <c r="I229" s="5">
        <f t="shared" si="37"/>
        <v>12</v>
      </c>
      <c r="J229" s="5">
        <f t="shared" si="37"/>
        <v>10</v>
      </c>
      <c r="K229" s="5">
        <f t="shared" si="37"/>
        <v>0</v>
      </c>
      <c r="L229" s="5">
        <f t="shared" si="37"/>
        <v>2</v>
      </c>
      <c r="M229" s="5">
        <f t="shared" si="37"/>
        <v>0</v>
      </c>
      <c r="N229" s="5">
        <f t="shared" si="37"/>
        <v>5</v>
      </c>
      <c r="O229" s="5">
        <f t="shared" si="37"/>
        <v>0</v>
      </c>
      <c r="P229" s="5">
        <f t="shared" si="37"/>
        <v>0</v>
      </c>
      <c r="Q229" s="5">
        <f t="shared" si="37"/>
        <v>1</v>
      </c>
      <c r="R229" s="5">
        <f t="shared" si="37"/>
        <v>0</v>
      </c>
      <c r="S229" s="5">
        <f t="shared" si="37"/>
        <v>2</v>
      </c>
      <c r="T229" s="5">
        <f t="shared" si="37"/>
        <v>0</v>
      </c>
      <c r="U229" s="5">
        <f t="shared" si="37"/>
        <v>0</v>
      </c>
      <c r="V229" s="5">
        <f t="shared" si="37"/>
        <v>16</v>
      </c>
      <c r="W229" s="39">
        <f t="shared" si="14"/>
        <v>0.66666666666666663</v>
      </c>
      <c r="X229" s="39">
        <f t="shared" si="15"/>
        <v>0.8</v>
      </c>
      <c r="Y229" s="41">
        <f t="shared" si="16"/>
        <v>1.4666666666666668</v>
      </c>
    </row>
    <row r="230" spans="1:25" ht="15.95" customHeight="1" x14ac:dyDescent="0.25">
      <c r="A230" s="184"/>
      <c r="B230" s="37" t="s">
        <v>64</v>
      </c>
      <c r="C230" s="5" t="s">
        <v>46</v>
      </c>
      <c r="D230" s="39">
        <f t="shared" si="12"/>
        <v>0.66666666666666663</v>
      </c>
      <c r="E230" s="5">
        <f>SUM(E135+E136+E151+E158+E159+E174+E175)</f>
        <v>7</v>
      </c>
      <c r="F230" s="5">
        <f t="shared" ref="F230:V230" si="38">SUM(F135+F136+F151+F158+F159+F174+F175)</f>
        <v>22</v>
      </c>
      <c r="G230" s="5">
        <f t="shared" si="38"/>
        <v>21</v>
      </c>
      <c r="H230" s="5">
        <f t="shared" si="38"/>
        <v>12</v>
      </c>
      <c r="I230" s="5">
        <f t="shared" si="38"/>
        <v>14</v>
      </c>
      <c r="J230" s="5">
        <f t="shared" si="38"/>
        <v>4</v>
      </c>
      <c r="K230" s="5">
        <f t="shared" si="38"/>
        <v>5</v>
      </c>
      <c r="L230" s="5">
        <f t="shared" si="38"/>
        <v>2</v>
      </c>
      <c r="M230" s="5">
        <f t="shared" si="38"/>
        <v>3</v>
      </c>
      <c r="N230" s="5">
        <f t="shared" si="38"/>
        <v>11</v>
      </c>
      <c r="O230" s="5">
        <f t="shared" si="38"/>
        <v>1</v>
      </c>
      <c r="P230" s="5">
        <f t="shared" si="38"/>
        <v>0</v>
      </c>
      <c r="Q230" s="5">
        <f t="shared" si="38"/>
        <v>0</v>
      </c>
      <c r="R230" s="5">
        <f t="shared" si="38"/>
        <v>0</v>
      </c>
      <c r="S230" s="5">
        <f t="shared" si="38"/>
        <v>1</v>
      </c>
      <c r="T230" s="5">
        <f t="shared" si="38"/>
        <v>2</v>
      </c>
      <c r="U230" s="5">
        <f t="shared" si="38"/>
        <v>4</v>
      </c>
      <c r="V230" s="5">
        <f t="shared" si="38"/>
        <v>32</v>
      </c>
      <c r="W230" s="39">
        <f t="shared" si="14"/>
        <v>0.72727272727272729</v>
      </c>
      <c r="X230" s="39">
        <f t="shared" si="15"/>
        <v>1.5238095238095237</v>
      </c>
      <c r="Y230" s="41">
        <f t="shared" si="16"/>
        <v>2.2510822510822512</v>
      </c>
    </row>
    <row r="231" spans="1:25" ht="15.95" customHeight="1" x14ac:dyDescent="0.25">
      <c r="A231" s="184"/>
      <c r="B231" s="37" t="s">
        <v>64</v>
      </c>
      <c r="C231" s="5" t="s">
        <v>51</v>
      </c>
      <c r="D231" s="39">
        <f t="shared" si="12"/>
        <v>0.66666666666666663</v>
      </c>
      <c r="E231" s="5">
        <f>SUM(E152+E153)</f>
        <v>2</v>
      </c>
      <c r="F231" s="5">
        <f t="shared" ref="F231:V231" si="39">SUM(F152+F153)</f>
        <v>7</v>
      </c>
      <c r="G231" s="5">
        <f t="shared" si="39"/>
        <v>6</v>
      </c>
      <c r="H231" s="5">
        <f t="shared" si="39"/>
        <v>5</v>
      </c>
      <c r="I231" s="5">
        <f t="shared" si="39"/>
        <v>4</v>
      </c>
      <c r="J231" s="5">
        <f t="shared" si="39"/>
        <v>1</v>
      </c>
      <c r="K231" s="5">
        <f t="shared" si="39"/>
        <v>2</v>
      </c>
      <c r="L231" s="5">
        <f t="shared" si="39"/>
        <v>0</v>
      </c>
      <c r="M231" s="5">
        <f t="shared" si="39"/>
        <v>1</v>
      </c>
      <c r="N231" s="5">
        <f t="shared" si="39"/>
        <v>5</v>
      </c>
      <c r="O231" s="5">
        <f t="shared" si="39"/>
        <v>1</v>
      </c>
      <c r="P231" s="5">
        <f t="shared" si="39"/>
        <v>0</v>
      </c>
      <c r="Q231" s="5">
        <f t="shared" si="39"/>
        <v>0</v>
      </c>
      <c r="R231" s="5">
        <f t="shared" si="39"/>
        <v>0</v>
      </c>
      <c r="S231" s="5">
        <f t="shared" si="39"/>
        <v>0</v>
      </c>
      <c r="T231" s="5">
        <f t="shared" si="39"/>
        <v>0</v>
      </c>
      <c r="U231" s="5">
        <f t="shared" si="39"/>
        <v>0</v>
      </c>
      <c r="V231" s="5">
        <f t="shared" si="39"/>
        <v>9</v>
      </c>
      <c r="W231" s="39">
        <f t="shared" si="14"/>
        <v>0.7142857142857143</v>
      </c>
      <c r="X231" s="39">
        <f t="shared" si="15"/>
        <v>1.5</v>
      </c>
      <c r="Y231" s="41">
        <f t="shared" si="16"/>
        <v>2.2142857142857144</v>
      </c>
    </row>
    <row r="232" spans="1:25" ht="15.95" customHeight="1" x14ac:dyDescent="0.25">
      <c r="A232" s="184"/>
      <c r="B232" s="37" t="s">
        <v>64</v>
      </c>
      <c r="C232" s="5" t="s">
        <v>31</v>
      </c>
      <c r="D232" s="39">
        <f t="shared" si="12"/>
        <v>0.69230769230769229</v>
      </c>
      <c r="E232" s="5">
        <f>SUM(E73+E74+E85+E86)</f>
        <v>4</v>
      </c>
      <c r="F232" s="5">
        <f t="shared" ref="F232:V232" si="40">SUM(F73+F74+F85+F86)</f>
        <v>13</v>
      </c>
      <c r="G232" s="5">
        <f t="shared" si="40"/>
        <v>13</v>
      </c>
      <c r="H232" s="5">
        <f t="shared" si="40"/>
        <v>10</v>
      </c>
      <c r="I232" s="5">
        <f t="shared" si="40"/>
        <v>9</v>
      </c>
      <c r="J232" s="5">
        <f t="shared" si="40"/>
        <v>3</v>
      </c>
      <c r="K232" s="5">
        <f t="shared" si="40"/>
        <v>4</v>
      </c>
      <c r="L232" s="5">
        <f t="shared" si="40"/>
        <v>2</v>
      </c>
      <c r="M232" s="5">
        <f t="shared" si="40"/>
        <v>0</v>
      </c>
      <c r="N232" s="5">
        <f t="shared" si="40"/>
        <v>8</v>
      </c>
      <c r="O232" s="5">
        <f t="shared" si="40"/>
        <v>0</v>
      </c>
      <c r="P232" s="5">
        <f t="shared" si="40"/>
        <v>0</v>
      </c>
      <c r="Q232" s="5">
        <f t="shared" si="40"/>
        <v>0</v>
      </c>
      <c r="R232" s="5">
        <f t="shared" si="40"/>
        <v>0</v>
      </c>
      <c r="S232" s="5">
        <f t="shared" si="40"/>
        <v>0</v>
      </c>
      <c r="T232" s="5">
        <f t="shared" si="40"/>
        <v>1</v>
      </c>
      <c r="U232" s="5">
        <f t="shared" si="40"/>
        <v>3</v>
      </c>
      <c r="V232" s="5">
        <f t="shared" si="40"/>
        <v>17</v>
      </c>
      <c r="W232" s="39">
        <f t="shared" si="14"/>
        <v>0.69230769230769229</v>
      </c>
      <c r="X232" s="39">
        <f t="shared" si="15"/>
        <v>1.3076923076923077</v>
      </c>
      <c r="Y232" s="41">
        <f t="shared" si="16"/>
        <v>2</v>
      </c>
    </row>
    <row r="233" spans="1:25" ht="15.95" customHeight="1" x14ac:dyDescent="0.25">
      <c r="A233" s="184"/>
      <c r="B233" s="37" t="s">
        <v>64</v>
      </c>
      <c r="C233" s="5" t="s">
        <v>32</v>
      </c>
      <c r="D233" s="39">
        <f t="shared" si="12"/>
        <v>0.25</v>
      </c>
      <c r="E233" s="5">
        <f>SUM(E79+E80)</f>
        <v>2</v>
      </c>
      <c r="F233" s="5">
        <f t="shared" ref="F233:V233" si="41">SUM(F79+F80)</f>
        <v>4</v>
      </c>
      <c r="G233" s="5">
        <f t="shared" si="41"/>
        <v>4</v>
      </c>
      <c r="H233" s="5">
        <f t="shared" si="41"/>
        <v>0</v>
      </c>
      <c r="I233" s="5">
        <f t="shared" si="41"/>
        <v>1</v>
      </c>
      <c r="J233" s="5">
        <f t="shared" si="41"/>
        <v>0</v>
      </c>
      <c r="K233" s="5">
        <f t="shared" si="41"/>
        <v>1</v>
      </c>
      <c r="L233" s="5">
        <f t="shared" si="41"/>
        <v>0</v>
      </c>
      <c r="M233" s="5">
        <f t="shared" si="41"/>
        <v>0</v>
      </c>
      <c r="N233" s="5">
        <f t="shared" si="41"/>
        <v>0</v>
      </c>
      <c r="O233" s="5">
        <f t="shared" si="41"/>
        <v>0</v>
      </c>
      <c r="P233" s="5">
        <f t="shared" si="41"/>
        <v>0</v>
      </c>
      <c r="Q233" s="5">
        <f t="shared" si="41"/>
        <v>0</v>
      </c>
      <c r="R233" s="5">
        <f t="shared" si="41"/>
        <v>0</v>
      </c>
      <c r="S233" s="5">
        <f t="shared" si="41"/>
        <v>0</v>
      </c>
      <c r="T233" s="5">
        <f t="shared" si="41"/>
        <v>0</v>
      </c>
      <c r="U233" s="5">
        <f t="shared" si="41"/>
        <v>0</v>
      </c>
      <c r="V233" s="5">
        <f t="shared" si="41"/>
        <v>2</v>
      </c>
      <c r="W233" s="39">
        <f t="shared" si="14"/>
        <v>0.25</v>
      </c>
      <c r="X233" s="39">
        <f t="shared" si="15"/>
        <v>0.5</v>
      </c>
      <c r="Y233" s="41">
        <f t="shared" si="16"/>
        <v>0.75</v>
      </c>
    </row>
    <row r="234" spans="1:25" ht="15.95" customHeight="1" x14ac:dyDescent="0.25">
      <c r="A234" s="184"/>
      <c r="B234" s="37" t="s">
        <v>64</v>
      </c>
      <c r="C234" s="5" t="s">
        <v>53</v>
      </c>
      <c r="D234" s="39">
        <f t="shared" si="12"/>
        <v>0.48571428571428571</v>
      </c>
      <c r="E234" s="5">
        <f>SUM(E176+E177+E178+E179+E198+E199+E209+E210+E25+E24+E13+E12)</f>
        <v>12</v>
      </c>
      <c r="F234" s="5">
        <f t="shared" ref="F234:V234" si="42">SUM(F176+F177+F178+F179+F198+F199+F209+F210+F25+F24+F13+F12)</f>
        <v>36</v>
      </c>
      <c r="G234" s="5">
        <f t="shared" si="42"/>
        <v>35</v>
      </c>
      <c r="H234" s="5">
        <f t="shared" si="42"/>
        <v>12</v>
      </c>
      <c r="I234" s="5">
        <f t="shared" si="42"/>
        <v>17</v>
      </c>
      <c r="J234" s="5">
        <f t="shared" si="42"/>
        <v>7</v>
      </c>
      <c r="K234" s="5">
        <f t="shared" si="42"/>
        <v>4</v>
      </c>
      <c r="L234" s="5">
        <f t="shared" si="42"/>
        <v>1</v>
      </c>
      <c r="M234" s="5">
        <f t="shared" si="42"/>
        <v>5</v>
      </c>
      <c r="N234" s="5">
        <f t="shared" si="42"/>
        <v>17</v>
      </c>
      <c r="O234" s="5">
        <f t="shared" si="42"/>
        <v>0</v>
      </c>
      <c r="P234" s="5">
        <f t="shared" si="42"/>
        <v>0</v>
      </c>
      <c r="Q234" s="5">
        <f t="shared" si="42"/>
        <v>1</v>
      </c>
      <c r="R234" s="5">
        <f t="shared" si="42"/>
        <v>1</v>
      </c>
      <c r="S234" s="5">
        <f t="shared" si="42"/>
        <v>1</v>
      </c>
      <c r="T234" s="5">
        <f t="shared" si="42"/>
        <v>0</v>
      </c>
      <c r="U234" s="5">
        <f t="shared" si="42"/>
        <v>3</v>
      </c>
      <c r="V234" s="5">
        <f t="shared" si="42"/>
        <v>38</v>
      </c>
      <c r="W234" s="39">
        <f t="shared" si="14"/>
        <v>0.5</v>
      </c>
      <c r="X234" s="39">
        <f t="shared" si="15"/>
        <v>1.0857142857142856</v>
      </c>
      <c r="Y234" s="41">
        <f t="shared" si="16"/>
        <v>1.5857142857142856</v>
      </c>
    </row>
    <row r="235" spans="1:25" ht="15.95" customHeight="1" x14ac:dyDescent="0.25">
      <c r="A235" s="184"/>
      <c r="B235" s="37" t="s">
        <v>64</v>
      </c>
      <c r="C235" s="5" t="s">
        <v>109</v>
      </c>
      <c r="D235" s="39">
        <f t="shared" si="12"/>
        <v>0.8</v>
      </c>
      <c r="E235" s="5">
        <f>SUM(E19+E18+E9+E8)</f>
        <v>4</v>
      </c>
      <c r="F235" s="5">
        <f t="shared" ref="F235:V235" si="43">SUM(F19+F18+F9+F8)</f>
        <v>12</v>
      </c>
      <c r="G235" s="5">
        <f t="shared" si="43"/>
        <v>10</v>
      </c>
      <c r="H235" s="5">
        <f t="shared" si="43"/>
        <v>8</v>
      </c>
      <c r="I235" s="5">
        <f t="shared" si="43"/>
        <v>8</v>
      </c>
      <c r="J235" s="5">
        <f t="shared" si="43"/>
        <v>4</v>
      </c>
      <c r="K235" s="5">
        <f t="shared" si="43"/>
        <v>2</v>
      </c>
      <c r="L235" s="5">
        <f t="shared" si="43"/>
        <v>0</v>
      </c>
      <c r="M235" s="5">
        <f t="shared" si="43"/>
        <v>2</v>
      </c>
      <c r="N235" s="5">
        <f t="shared" si="43"/>
        <v>8</v>
      </c>
      <c r="O235" s="5">
        <f t="shared" si="43"/>
        <v>2</v>
      </c>
      <c r="P235" s="5">
        <f t="shared" si="43"/>
        <v>0</v>
      </c>
      <c r="Q235" s="5">
        <f t="shared" si="43"/>
        <v>0</v>
      </c>
      <c r="R235" s="5">
        <f t="shared" si="43"/>
        <v>0</v>
      </c>
      <c r="S235" s="5">
        <f t="shared" si="43"/>
        <v>1</v>
      </c>
      <c r="T235" s="5">
        <f t="shared" si="43"/>
        <v>0</v>
      </c>
      <c r="U235" s="5">
        <f t="shared" si="43"/>
        <v>0</v>
      </c>
      <c r="V235" s="5">
        <f t="shared" si="43"/>
        <v>16</v>
      </c>
      <c r="W235" s="39">
        <f t="shared" ref="W235" si="44">SUM(I235+O235+S235)/F235</f>
        <v>0.91666666666666663</v>
      </c>
      <c r="X235" s="39">
        <f t="shared" ref="X235" si="45">SUM(V235/G235)</f>
        <v>1.6</v>
      </c>
      <c r="Y235" s="41">
        <f t="shared" ref="Y235" si="46">SUM(X235+W235)</f>
        <v>2.5166666666666666</v>
      </c>
    </row>
    <row r="236" spans="1:25" ht="15.95" customHeight="1" x14ac:dyDescent="0.25">
      <c r="A236" s="184"/>
      <c r="B236" s="37" t="s">
        <v>64</v>
      </c>
      <c r="C236" s="5" t="s">
        <v>25</v>
      </c>
      <c r="D236" s="39">
        <f t="shared" si="12"/>
        <v>0.61428571428571432</v>
      </c>
      <c r="E236" s="5">
        <f>SUM(E43+E44+E49+E50+E53+E54+E59+E60+E69+E70+E77+E78+E93+E94+E95+E96+E97+E102+E103+E116+E117)</f>
        <v>21</v>
      </c>
      <c r="F236" s="5">
        <f t="shared" ref="F236:V236" si="47">SUM(F43+F44+F49+F50+F53+F54+F59+F60+F69+F70+F77+F78+F93+F94+F95+F96+F97+F102+F103+F116+F117)</f>
        <v>76</v>
      </c>
      <c r="G236" s="5">
        <f t="shared" si="47"/>
        <v>70</v>
      </c>
      <c r="H236" s="5">
        <f t="shared" si="47"/>
        <v>38</v>
      </c>
      <c r="I236" s="5">
        <f t="shared" si="47"/>
        <v>43</v>
      </c>
      <c r="J236" s="5">
        <f t="shared" si="47"/>
        <v>20</v>
      </c>
      <c r="K236" s="5">
        <f t="shared" si="47"/>
        <v>17</v>
      </c>
      <c r="L236" s="5">
        <f t="shared" si="47"/>
        <v>5</v>
      </c>
      <c r="M236" s="5">
        <f t="shared" si="47"/>
        <v>1</v>
      </c>
      <c r="N236" s="5">
        <f t="shared" si="47"/>
        <v>28</v>
      </c>
      <c r="O236" s="5">
        <f t="shared" si="47"/>
        <v>2</v>
      </c>
      <c r="P236" s="5">
        <f t="shared" si="47"/>
        <v>1</v>
      </c>
      <c r="Q236" s="5">
        <f t="shared" si="47"/>
        <v>4</v>
      </c>
      <c r="R236" s="5">
        <f t="shared" si="47"/>
        <v>0</v>
      </c>
      <c r="S236" s="5">
        <f t="shared" si="47"/>
        <v>4</v>
      </c>
      <c r="T236" s="5">
        <f t="shared" si="47"/>
        <v>3</v>
      </c>
      <c r="U236" s="5">
        <f t="shared" si="47"/>
        <v>4</v>
      </c>
      <c r="V236" s="5">
        <f t="shared" si="47"/>
        <v>73</v>
      </c>
      <c r="W236" s="39">
        <f t="shared" si="14"/>
        <v>0.64473684210526316</v>
      </c>
      <c r="X236" s="39">
        <f t="shared" si="15"/>
        <v>1.0428571428571429</v>
      </c>
      <c r="Y236" s="41">
        <f t="shared" si="16"/>
        <v>1.687593984962406</v>
      </c>
    </row>
    <row r="237" spans="1:25" ht="15.95" customHeight="1" x14ac:dyDescent="0.25">
      <c r="A237" s="184"/>
      <c r="B237" s="37" t="s">
        <v>64</v>
      </c>
      <c r="C237" s="5" t="s">
        <v>24</v>
      </c>
      <c r="D237" s="39">
        <f t="shared" si="12"/>
        <v>0.46052631578947367</v>
      </c>
      <c r="E237" s="5">
        <f>SUM(E32+E33+E34+E35+E36+E37+E38+E41+E42+E47+E48+E51+E52+E57+E58+E65+E66+E81+E82+E11+E10+E5+E4+E3+E2)</f>
        <v>25</v>
      </c>
      <c r="F237" s="5">
        <f t="shared" ref="F237:V237" si="48">SUM(F32+F33+F34+F35+F36+F37+F38+F41+F42+F47+F48+F51+F52+F57+F58+F65+F66+F81+F82+F11+F10+F5+F4+F3+F2)</f>
        <v>87</v>
      </c>
      <c r="G237" s="5">
        <f t="shared" si="48"/>
        <v>76</v>
      </c>
      <c r="H237" s="5">
        <f t="shared" si="48"/>
        <v>26</v>
      </c>
      <c r="I237" s="5">
        <f t="shared" si="48"/>
        <v>35</v>
      </c>
      <c r="J237" s="5">
        <f t="shared" si="48"/>
        <v>18</v>
      </c>
      <c r="K237" s="5">
        <f t="shared" si="48"/>
        <v>12</v>
      </c>
      <c r="L237" s="5">
        <f t="shared" si="48"/>
        <v>3</v>
      </c>
      <c r="M237" s="5">
        <f t="shared" si="48"/>
        <v>2</v>
      </c>
      <c r="N237" s="5">
        <f t="shared" si="48"/>
        <v>27</v>
      </c>
      <c r="O237" s="5">
        <f t="shared" si="48"/>
        <v>2</v>
      </c>
      <c r="P237" s="5">
        <f t="shared" si="48"/>
        <v>0</v>
      </c>
      <c r="Q237" s="5">
        <f t="shared" si="48"/>
        <v>9</v>
      </c>
      <c r="R237" s="5">
        <f t="shared" si="48"/>
        <v>0</v>
      </c>
      <c r="S237" s="5">
        <f t="shared" si="48"/>
        <v>2</v>
      </c>
      <c r="T237" s="5">
        <f t="shared" si="48"/>
        <v>0</v>
      </c>
      <c r="U237" s="5">
        <f t="shared" si="48"/>
        <v>22</v>
      </c>
      <c r="V237" s="5">
        <f t="shared" si="48"/>
        <v>59</v>
      </c>
      <c r="W237" s="39">
        <f t="shared" si="14"/>
        <v>0.44827586206896552</v>
      </c>
      <c r="X237" s="39">
        <f t="shared" si="15"/>
        <v>0.77631578947368418</v>
      </c>
      <c r="Y237" s="41">
        <f t="shared" si="16"/>
        <v>1.2245916515426498</v>
      </c>
    </row>
    <row r="238" spans="1:25" ht="15.95" customHeight="1" x14ac:dyDescent="0.25">
      <c r="A238" s="184"/>
      <c r="B238" s="37" t="s">
        <v>64</v>
      </c>
      <c r="C238" s="5" t="s">
        <v>39</v>
      </c>
      <c r="D238" s="39">
        <f t="shared" si="12"/>
        <v>0.8</v>
      </c>
      <c r="E238" s="5">
        <f>SUM(E112+E113)</f>
        <v>2</v>
      </c>
      <c r="F238" s="5">
        <f t="shared" ref="F238:V238" si="49">SUM(F112+F113)</f>
        <v>6</v>
      </c>
      <c r="G238" s="5">
        <f t="shared" si="49"/>
        <v>5</v>
      </c>
      <c r="H238" s="5">
        <f t="shared" si="49"/>
        <v>3</v>
      </c>
      <c r="I238" s="5">
        <f t="shared" si="49"/>
        <v>4</v>
      </c>
      <c r="J238" s="5">
        <f t="shared" si="49"/>
        <v>4</v>
      </c>
      <c r="K238" s="5">
        <f t="shared" si="49"/>
        <v>0</v>
      </c>
      <c r="L238" s="5">
        <f t="shared" si="49"/>
        <v>0</v>
      </c>
      <c r="M238" s="5">
        <f t="shared" si="49"/>
        <v>0</v>
      </c>
      <c r="N238" s="5">
        <f t="shared" si="49"/>
        <v>3</v>
      </c>
      <c r="O238" s="5">
        <f t="shared" si="49"/>
        <v>1</v>
      </c>
      <c r="P238" s="5">
        <f t="shared" si="49"/>
        <v>0</v>
      </c>
      <c r="Q238" s="5">
        <f t="shared" si="49"/>
        <v>0</v>
      </c>
      <c r="R238" s="5">
        <f t="shared" si="49"/>
        <v>0</v>
      </c>
      <c r="S238" s="5">
        <f t="shared" si="49"/>
        <v>1</v>
      </c>
      <c r="T238" s="5">
        <f t="shared" si="49"/>
        <v>0</v>
      </c>
      <c r="U238" s="5">
        <f t="shared" si="49"/>
        <v>0</v>
      </c>
      <c r="V238" s="5">
        <f t="shared" si="49"/>
        <v>4</v>
      </c>
      <c r="W238" s="39">
        <f t="shared" si="14"/>
        <v>1</v>
      </c>
      <c r="X238" s="39">
        <f t="shared" si="15"/>
        <v>0.8</v>
      </c>
      <c r="Y238" s="41">
        <f t="shared" si="16"/>
        <v>1.8</v>
      </c>
    </row>
    <row r="239" spans="1:25" ht="15.95" customHeight="1" x14ac:dyDescent="0.25">
      <c r="A239" s="184"/>
      <c r="B239" s="37" t="s">
        <v>64</v>
      </c>
      <c r="C239" s="5" t="s">
        <v>41</v>
      </c>
      <c r="D239" s="39">
        <f t="shared" si="12"/>
        <v>0.45454545454545453</v>
      </c>
      <c r="E239" s="5">
        <f>SUM(E122+E123+E124+E125+E126+E131+E132+E147+E148+E156+E157)</f>
        <v>11</v>
      </c>
      <c r="F239" s="5">
        <f t="shared" ref="F239:V239" si="50">SUM(F122+F123+F124+F125+F126+F131+F132+F147+F148+F156+F157)</f>
        <v>35</v>
      </c>
      <c r="G239" s="5">
        <f t="shared" si="50"/>
        <v>33</v>
      </c>
      <c r="H239" s="5">
        <f t="shared" si="50"/>
        <v>10</v>
      </c>
      <c r="I239" s="5">
        <f t="shared" si="50"/>
        <v>15</v>
      </c>
      <c r="J239" s="5">
        <f t="shared" si="50"/>
        <v>6</v>
      </c>
      <c r="K239" s="5">
        <f t="shared" si="50"/>
        <v>5</v>
      </c>
      <c r="L239" s="5">
        <f t="shared" si="50"/>
        <v>3</v>
      </c>
      <c r="M239" s="5">
        <f t="shared" si="50"/>
        <v>1</v>
      </c>
      <c r="N239" s="5">
        <f t="shared" si="50"/>
        <v>13</v>
      </c>
      <c r="O239" s="5">
        <f t="shared" si="50"/>
        <v>1</v>
      </c>
      <c r="P239" s="5">
        <f t="shared" si="50"/>
        <v>0</v>
      </c>
      <c r="Q239" s="5">
        <f t="shared" si="50"/>
        <v>1</v>
      </c>
      <c r="R239" s="5">
        <f t="shared" si="50"/>
        <v>0</v>
      </c>
      <c r="S239" s="5">
        <f t="shared" si="50"/>
        <v>0</v>
      </c>
      <c r="T239" s="5">
        <f t="shared" si="50"/>
        <v>1</v>
      </c>
      <c r="U239" s="5">
        <f t="shared" si="50"/>
        <v>4</v>
      </c>
      <c r="V239" s="5">
        <f t="shared" si="50"/>
        <v>29</v>
      </c>
      <c r="W239" s="39">
        <f t="shared" si="14"/>
        <v>0.45714285714285713</v>
      </c>
      <c r="X239" s="39">
        <f t="shared" si="15"/>
        <v>0.87878787878787878</v>
      </c>
      <c r="Y239" s="41">
        <f t="shared" si="16"/>
        <v>1.335930735930736</v>
      </c>
    </row>
    <row r="240" spans="1:25" ht="15.95" customHeight="1" thickBot="1" x14ac:dyDescent="0.3">
      <c r="A240" s="188"/>
      <c r="B240" s="38" t="s">
        <v>64</v>
      </c>
      <c r="C240" s="12" t="s">
        <v>44</v>
      </c>
      <c r="D240" s="40">
        <f t="shared" si="12"/>
        <v>0.59375</v>
      </c>
      <c r="E240" s="12">
        <f>SUM(E129+E130+E141+E142+E143+E144+E154+E155+E162+E163+E170+E171)</f>
        <v>12</v>
      </c>
      <c r="F240" s="12">
        <f t="shared" ref="F240:V240" si="51">SUM(F129+F130+F141+F142+F143+F144+F154+F155+F162+F163+F170+F171)</f>
        <v>34</v>
      </c>
      <c r="G240" s="12">
        <f t="shared" si="51"/>
        <v>32</v>
      </c>
      <c r="H240" s="12">
        <f t="shared" si="51"/>
        <v>18</v>
      </c>
      <c r="I240" s="12">
        <f t="shared" si="51"/>
        <v>19</v>
      </c>
      <c r="J240" s="12">
        <f t="shared" si="51"/>
        <v>11</v>
      </c>
      <c r="K240" s="12">
        <f t="shared" si="51"/>
        <v>4</v>
      </c>
      <c r="L240" s="12">
        <f t="shared" si="51"/>
        <v>2</v>
      </c>
      <c r="M240" s="12">
        <f t="shared" si="51"/>
        <v>2</v>
      </c>
      <c r="N240" s="12">
        <f t="shared" si="51"/>
        <v>22</v>
      </c>
      <c r="O240" s="12">
        <f t="shared" si="51"/>
        <v>2</v>
      </c>
      <c r="P240" s="12">
        <f t="shared" si="51"/>
        <v>0</v>
      </c>
      <c r="Q240" s="12">
        <f t="shared" si="51"/>
        <v>0</v>
      </c>
      <c r="R240" s="12">
        <f t="shared" si="51"/>
        <v>1</v>
      </c>
      <c r="S240" s="12">
        <f t="shared" si="51"/>
        <v>2</v>
      </c>
      <c r="T240" s="12">
        <f t="shared" si="51"/>
        <v>1</v>
      </c>
      <c r="U240" s="12">
        <f t="shared" si="51"/>
        <v>4</v>
      </c>
      <c r="V240" s="12">
        <f t="shared" si="51"/>
        <v>33</v>
      </c>
      <c r="W240" s="40">
        <f t="shared" si="14"/>
        <v>0.67647058823529416</v>
      </c>
      <c r="X240" s="40">
        <f t="shared" si="15"/>
        <v>1.03125</v>
      </c>
      <c r="Y240" s="42">
        <f t="shared" si="16"/>
        <v>1.7077205882352942</v>
      </c>
    </row>
    <row r="241" spans="1:4" ht="18.75" thickBot="1" x14ac:dyDescent="0.3"/>
    <row r="242" spans="1:4" ht="21" thickBot="1" x14ac:dyDescent="0.3">
      <c r="A242" s="66"/>
      <c r="B242" s="51" t="s">
        <v>65</v>
      </c>
      <c r="C242" s="70" t="s">
        <v>66</v>
      </c>
      <c r="D242" s="74" t="s">
        <v>71</v>
      </c>
    </row>
    <row r="243" spans="1:4" ht="20.25" x14ac:dyDescent="0.25">
      <c r="A243" s="67" t="s">
        <v>4</v>
      </c>
      <c r="B243" s="53">
        <v>6</v>
      </c>
      <c r="C243" s="71">
        <v>96</v>
      </c>
      <c r="D243" s="75" t="s">
        <v>72</v>
      </c>
    </row>
    <row r="244" spans="1:4" ht="20.25" x14ac:dyDescent="0.25">
      <c r="A244" s="68" t="s">
        <v>5</v>
      </c>
      <c r="B244" s="55">
        <v>6</v>
      </c>
      <c r="C244" s="72">
        <v>90</v>
      </c>
      <c r="D244" s="75" t="s">
        <v>72</v>
      </c>
    </row>
    <row r="245" spans="1:4" ht="20.25" x14ac:dyDescent="0.25">
      <c r="A245" s="68" t="s">
        <v>6</v>
      </c>
      <c r="B245" s="55">
        <v>5</v>
      </c>
      <c r="C245" s="72">
        <v>44</v>
      </c>
      <c r="D245" s="76">
        <v>29</v>
      </c>
    </row>
    <row r="246" spans="1:4" ht="20.25" x14ac:dyDescent="0.25">
      <c r="A246" s="68" t="s">
        <v>7</v>
      </c>
      <c r="B246" s="55">
        <v>5</v>
      </c>
      <c r="C246" s="72">
        <v>53</v>
      </c>
      <c r="D246" s="76">
        <v>18</v>
      </c>
    </row>
    <row r="247" spans="1:4" ht="20.25" x14ac:dyDescent="0.25">
      <c r="A247" s="68" t="s">
        <v>67</v>
      </c>
      <c r="B247" s="55">
        <v>3</v>
      </c>
      <c r="C247" s="72">
        <v>38</v>
      </c>
      <c r="D247" s="76">
        <v>10</v>
      </c>
    </row>
    <row r="248" spans="1:4" ht="20.25" x14ac:dyDescent="0.25">
      <c r="A248" s="68" t="s">
        <v>8</v>
      </c>
      <c r="B248" s="55">
        <v>2</v>
      </c>
      <c r="C248" s="72">
        <v>16</v>
      </c>
      <c r="D248" s="76">
        <v>6</v>
      </c>
    </row>
    <row r="249" spans="1:4" ht="20.25" x14ac:dyDescent="0.25">
      <c r="A249" s="68" t="s">
        <v>9</v>
      </c>
      <c r="B249" s="55">
        <v>2</v>
      </c>
      <c r="C249" s="72">
        <v>8</v>
      </c>
      <c r="D249" s="76">
        <v>3</v>
      </c>
    </row>
    <row r="250" spans="1:4" ht="20.25" x14ac:dyDescent="0.25">
      <c r="A250" s="68" t="s">
        <v>10</v>
      </c>
      <c r="B250" s="55">
        <v>1</v>
      </c>
      <c r="C250" s="72">
        <v>5</v>
      </c>
      <c r="D250" s="76">
        <v>2</v>
      </c>
    </row>
    <row r="251" spans="1:4" ht="20.25" x14ac:dyDescent="0.25">
      <c r="A251" s="68" t="s">
        <v>11</v>
      </c>
      <c r="B251" s="55">
        <v>6</v>
      </c>
      <c r="C251" s="72">
        <v>39</v>
      </c>
      <c r="D251" s="76">
        <v>8</v>
      </c>
    </row>
    <row r="252" spans="1:4" ht="20.25" x14ac:dyDescent="0.25">
      <c r="A252" s="68" t="s">
        <v>12</v>
      </c>
      <c r="B252" s="55">
        <v>2</v>
      </c>
      <c r="C252" s="72">
        <v>6</v>
      </c>
      <c r="D252" s="76">
        <v>2</v>
      </c>
    </row>
    <row r="253" spans="1:4" ht="20.25" x14ac:dyDescent="0.25">
      <c r="A253" s="68" t="s">
        <v>13</v>
      </c>
      <c r="B253" s="55">
        <v>1</v>
      </c>
      <c r="C253" s="72">
        <v>1</v>
      </c>
      <c r="D253" s="76">
        <v>1</v>
      </c>
    </row>
    <row r="254" spans="1:4" ht="20.25" x14ac:dyDescent="0.25">
      <c r="A254" s="68" t="s">
        <v>14</v>
      </c>
      <c r="B254" s="55">
        <v>2</v>
      </c>
      <c r="C254" s="72">
        <v>4</v>
      </c>
      <c r="D254" s="76">
        <v>3</v>
      </c>
    </row>
    <row r="255" spans="1:4" ht="20.25" x14ac:dyDescent="0.25">
      <c r="A255" s="68" t="s">
        <v>15</v>
      </c>
      <c r="B255" s="55">
        <v>1</v>
      </c>
      <c r="C255" s="72">
        <v>1</v>
      </c>
      <c r="D255" s="76">
        <v>1</v>
      </c>
    </row>
    <row r="256" spans="1:4" ht="20.25" x14ac:dyDescent="0.25">
      <c r="A256" s="68" t="s">
        <v>16</v>
      </c>
      <c r="B256" s="55">
        <v>2</v>
      </c>
      <c r="C256" s="72">
        <v>3</v>
      </c>
      <c r="D256" s="76">
        <v>2</v>
      </c>
    </row>
    <row r="257" spans="1:5" ht="21" thickBot="1" x14ac:dyDescent="0.3">
      <c r="A257" s="68" t="s">
        <v>17</v>
      </c>
      <c r="B257" s="55">
        <v>2</v>
      </c>
      <c r="C257" s="72">
        <v>6</v>
      </c>
      <c r="D257" s="77">
        <v>2</v>
      </c>
    </row>
    <row r="258" spans="1:5" ht="21" thickBot="1" x14ac:dyDescent="0.3">
      <c r="A258" s="68" t="s">
        <v>18</v>
      </c>
      <c r="B258" s="55">
        <v>4</v>
      </c>
      <c r="C258" s="72">
        <v>23</v>
      </c>
      <c r="D258" s="79" t="s">
        <v>73</v>
      </c>
      <c r="E258" s="80" t="s">
        <v>74</v>
      </c>
    </row>
    <row r="259" spans="1:5" ht="21" thickBot="1" x14ac:dyDescent="0.3">
      <c r="A259" s="69" t="s">
        <v>19</v>
      </c>
      <c r="B259" s="57">
        <v>10</v>
      </c>
      <c r="C259" s="73">
        <v>90</v>
      </c>
      <c r="D259" s="78" t="s">
        <v>72</v>
      </c>
    </row>
  </sheetData>
  <autoFilter ref="A1:Y240"/>
  <mergeCells count="15">
    <mergeCell ref="A213:A240"/>
    <mergeCell ref="A122:A126"/>
    <mergeCell ref="A127:A142"/>
    <mergeCell ref="A143:A159"/>
    <mergeCell ref="A160:A175"/>
    <mergeCell ref="A176:A183"/>
    <mergeCell ref="A184:A210"/>
    <mergeCell ref="A2:A5"/>
    <mergeCell ref="A6:A27"/>
    <mergeCell ref="A98:A121"/>
    <mergeCell ref="A37:A60"/>
    <mergeCell ref="A28:A36"/>
    <mergeCell ref="A61:A64"/>
    <mergeCell ref="A65:A88"/>
    <mergeCell ref="A89:A97"/>
  </mergeCells>
  <printOptions horizontalCentered="1" verticalCentered="1"/>
  <pageMargins left="0.2" right="0.2" top="0.2" bottom="0.2" header="0" footer="0"/>
  <pageSetup scale="5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topLeftCell="B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5.75" x14ac:dyDescent="0.25"/>
  <cols>
    <col min="1" max="1" width="15.7109375" style="6" customWidth="1"/>
    <col min="2" max="2" width="20.28515625" style="6" bestFit="1" customWidth="1"/>
    <col min="3" max="3" width="20" style="6" bestFit="1" customWidth="1"/>
    <col min="4" max="4" width="11.7109375" style="108" bestFit="1" customWidth="1"/>
    <col min="5" max="9" width="9.42578125" style="6" bestFit="1" customWidth="1"/>
    <col min="10" max="10" width="9.42578125" style="6" customWidth="1"/>
    <col min="11" max="22" width="9.42578125" style="6" bestFit="1" customWidth="1"/>
    <col min="23" max="25" width="9.42578125" style="108" bestFit="1" customWidth="1"/>
    <col min="26" max="16384" width="9.140625" style="6"/>
  </cols>
  <sheetData>
    <row r="1" spans="1:25" s="59" customFormat="1" ht="18.75" thickBot="1" x14ac:dyDescent="0.3">
      <c r="A1" s="152"/>
      <c r="B1" s="153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94" t="s">
        <v>128</v>
      </c>
      <c r="B2" s="18">
        <v>43712</v>
      </c>
      <c r="C2" s="19" t="s">
        <v>24</v>
      </c>
      <c r="D2" s="43">
        <f>SUM(I2:I$27)/SUM(G2:G$27)</f>
        <v>0.59210526315789469</v>
      </c>
      <c r="E2" s="19">
        <v>1</v>
      </c>
      <c r="F2" s="19">
        <v>3</v>
      </c>
      <c r="G2" s="19">
        <v>2</v>
      </c>
      <c r="H2" s="19">
        <v>1</v>
      </c>
      <c r="I2" s="19">
        <v>1</v>
      </c>
      <c r="J2" s="19">
        <f>SUM(I2)-SUM(K2:M2)</f>
        <v>1</v>
      </c>
      <c r="K2" s="19">
        <v>0</v>
      </c>
      <c r="L2" s="19">
        <v>0</v>
      </c>
      <c r="M2" s="19">
        <v>0</v>
      </c>
      <c r="N2" s="19">
        <v>1</v>
      </c>
      <c r="O2" s="19">
        <v>0</v>
      </c>
      <c r="P2" s="19">
        <v>0</v>
      </c>
      <c r="Q2" s="19">
        <v>1</v>
      </c>
      <c r="R2" s="19">
        <v>0</v>
      </c>
      <c r="S2" s="19">
        <v>0</v>
      </c>
      <c r="T2" s="19">
        <v>0</v>
      </c>
      <c r="U2" s="19">
        <v>2</v>
      </c>
      <c r="V2" s="19">
        <v>1</v>
      </c>
      <c r="W2" s="43">
        <f>SUM(I2:I$27,O2:O$27,S2:S$27)/SUM(F2:F$27)</f>
        <v>0.63095238095238093</v>
      </c>
      <c r="X2" s="43">
        <f>SUM(V2:V$27)/SUM(G2:G$27)</f>
        <v>1.3289473684210527</v>
      </c>
      <c r="Y2" s="44">
        <f t="shared" ref="Y2:Y5" si="0">SUM(X2+W2)</f>
        <v>1.9598997493734336</v>
      </c>
    </row>
    <row r="3" spans="1:25" s="59" customFormat="1" ht="15.95" customHeight="1" x14ac:dyDescent="0.25">
      <c r="A3" s="195"/>
      <c r="B3" s="14">
        <v>43705</v>
      </c>
      <c r="C3" s="15" t="s">
        <v>24</v>
      </c>
      <c r="D3" s="93">
        <f>SUM(I3:I$27)/SUM(G3:G$27)</f>
        <v>0.59459459459459463</v>
      </c>
      <c r="E3" s="15">
        <v>1</v>
      </c>
      <c r="F3" s="15">
        <v>4</v>
      </c>
      <c r="G3" s="15">
        <v>3</v>
      </c>
      <c r="H3" s="15">
        <v>1</v>
      </c>
      <c r="I3" s="15">
        <v>1</v>
      </c>
      <c r="J3" s="92">
        <f>SUM(I3)-SUM(K3:M3)</f>
        <v>1</v>
      </c>
      <c r="K3" s="15">
        <v>0</v>
      </c>
      <c r="L3" s="15">
        <v>0</v>
      </c>
      <c r="M3" s="15">
        <v>0</v>
      </c>
      <c r="N3" s="15">
        <v>0</v>
      </c>
      <c r="O3" s="15">
        <v>1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1</v>
      </c>
      <c r="W3" s="93">
        <f>SUM(I3:I$27,O3:O$27,S3:S$27)/SUM(F3:F$27)</f>
        <v>0.64197530864197527</v>
      </c>
      <c r="X3" s="93">
        <f>SUM(V3:V$27)/SUM(G3:G$27)</f>
        <v>1.3513513513513513</v>
      </c>
      <c r="Y3" s="94">
        <f t="shared" si="0"/>
        <v>1.9933266599933266</v>
      </c>
    </row>
    <row r="4" spans="1:25" s="59" customFormat="1" ht="15.95" customHeight="1" x14ac:dyDescent="0.25">
      <c r="A4" s="195"/>
      <c r="B4" s="14">
        <v>43698</v>
      </c>
      <c r="C4" s="15" t="s">
        <v>24</v>
      </c>
      <c r="D4" s="93">
        <f>SUM(I4:I$27)/SUM(G4:G$27)</f>
        <v>0.60563380281690138</v>
      </c>
      <c r="E4" s="15">
        <v>1</v>
      </c>
      <c r="F4" s="15">
        <v>3</v>
      </c>
      <c r="G4" s="15">
        <v>2</v>
      </c>
      <c r="H4" s="15">
        <v>1</v>
      </c>
      <c r="I4" s="15">
        <v>0</v>
      </c>
      <c r="J4" s="92">
        <f>SUM(I4)-SUM(K4:M4)</f>
        <v>0</v>
      </c>
      <c r="K4" s="15">
        <v>0</v>
      </c>
      <c r="L4" s="15">
        <v>0</v>
      </c>
      <c r="M4" s="15">
        <v>0</v>
      </c>
      <c r="N4" s="15">
        <v>0</v>
      </c>
      <c r="O4" s="15">
        <v>1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3</v>
      </c>
      <c r="V4" s="15">
        <v>0</v>
      </c>
      <c r="W4" s="93">
        <f>SUM(I4:I$27,O4:O$27,S4:S$27)/SUM(F4:F$27)</f>
        <v>0.64935064935064934</v>
      </c>
      <c r="X4" s="93">
        <f>SUM(V4:V$27)/SUM(G4:G$27)</f>
        <v>1.3943661971830985</v>
      </c>
      <c r="Y4" s="94">
        <f t="shared" si="0"/>
        <v>2.0437168465337479</v>
      </c>
    </row>
    <row r="5" spans="1:25" s="59" customFormat="1" ht="15.95" customHeight="1" thickBot="1" x14ac:dyDescent="0.3">
      <c r="A5" s="196"/>
      <c r="B5" s="86">
        <v>43698</v>
      </c>
      <c r="C5" s="87" t="s">
        <v>24</v>
      </c>
      <c r="D5" s="173">
        <f>SUM(I5:I$27)/SUM(G5:G$27)</f>
        <v>0.62318840579710144</v>
      </c>
      <c r="E5" s="87">
        <v>1</v>
      </c>
      <c r="F5" s="87">
        <v>3</v>
      </c>
      <c r="G5" s="87">
        <v>3</v>
      </c>
      <c r="H5" s="87">
        <v>1</v>
      </c>
      <c r="I5" s="28">
        <v>1</v>
      </c>
      <c r="J5" s="174">
        <f>SUM(I5)-SUM(K5:M5)</f>
        <v>0</v>
      </c>
      <c r="K5" s="87">
        <v>0</v>
      </c>
      <c r="L5" s="87">
        <v>0</v>
      </c>
      <c r="M5" s="87">
        <v>1</v>
      </c>
      <c r="N5" s="28">
        <v>2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0</v>
      </c>
      <c r="V5" s="87">
        <v>4</v>
      </c>
      <c r="W5" s="173">
        <f>SUM(I5:I$27,O5:O$27,S5:S$27)/SUM(F5:F$27)</f>
        <v>0.66216216216216217</v>
      </c>
      <c r="X5" s="173">
        <f>SUM(V5:V$27)/SUM(G5:G$27)</f>
        <v>1.4347826086956521</v>
      </c>
      <c r="Y5" s="175">
        <f t="shared" si="0"/>
        <v>2.0969447708578142</v>
      </c>
    </row>
    <row r="6" spans="1:25" x14ac:dyDescent="0.25">
      <c r="A6" s="189" t="s">
        <v>111</v>
      </c>
      <c r="B6" s="131">
        <v>43691</v>
      </c>
      <c r="C6" s="132" t="s">
        <v>108</v>
      </c>
      <c r="D6" s="146">
        <f>SUM(I6:I$27)/SUM(G6:G$27)</f>
        <v>0.63636363636363635</v>
      </c>
      <c r="E6" s="132">
        <v>1</v>
      </c>
      <c r="F6" s="132">
        <v>4</v>
      </c>
      <c r="G6" s="132">
        <v>3</v>
      </c>
      <c r="H6" s="132">
        <v>1</v>
      </c>
      <c r="I6" s="130">
        <v>2</v>
      </c>
      <c r="J6" s="132">
        <f>SUM(I6)-SUM(K6:M6)</f>
        <v>1</v>
      </c>
      <c r="K6" s="132">
        <v>0</v>
      </c>
      <c r="L6" s="132">
        <v>1</v>
      </c>
      <c r="M6" s="132">
        <v>0</v>
      </c>
      <c r="N6" s="130">
        <v>2</v>
      </c>
      <c r="O6" s="132">
        <v>0</v>
      </c>
      <c r="P6" s="132">
        <v>0</v>
      </c>
      <c r="Q6" s="132">
        <v>1</v>
      </c>
      <c r="R6" s="132">
        <v>0</v>
      </c>
      <c r="S6" s="132">
        <v>0</v>
      </c>
      <c r="T6" s="132">
        <v>0</v>
      </c>
      <c r="U6" s="132">
        <v>1</v>
      </c>
      <c r="V6" s="132">
        <v>4</v>
      </c>
      <c r="W6" s="146">
        <f>SUM(I6:I$27,O6:O$27,S6:S$27)/SUM(F6:F$27)</f>
        <v>0.676056338028169</v>
      </c>
      <c r="X6" s="146">
        <f>SUM(V6:V$27)/SUM(G6:G$27)</f>
        <v>1.4393939393939394</v>
      </c>
      <c r="Y6" s="147">
        <f t="shared" ref="Y6:Y26" si="1">SUM(X6+W6)</f>
        <v>2.1154502774221084</v>
      </c>
    </row>
    <row r="7" spans="1:25" x14ac:dyDescent="0.25">
      <c r="A7" s="189"/>
      <c r="B7" s="4">
        <v>43691</v>
      </c>
      <c r="C7" s="5" t="s">
        <v>108</v>
      </c>
      <c r="D7" s="39">
        <f>SUM(I7:I$27)/SUM(G7:G$27)</f>
        <v>0.63492063492063489</v>
      </c>
      <c r="E7" s="5">
        <v>1</v>
      </c>
      <c r="F7" s="5">
        <v>4</v>
      </c>
      <c r="G7" s="5">
        <v>4</v>
      </c>
      <c r="H7" s="5">
        <v>3</v>
      </c>
      <c r="I7" s="27">
        <v>4</v>
      </c>
      <c r="J7" s="132">
        <f t="shared" ref="J7:J27" si="2">SUM(I7)-SUM(K7:M7)</f>
        <v>2</v>
      </c>
      <c r="K7" s="5">
        <v>1</v>
      </c>
      <c r="L7" s="5">
        <v>0</v>
      </c>
      <c r="M7" s="5">
        <v>1</v>
      </c>
      <c r="N7" s="27">
        <v>5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8</v>
      </c>
      <c r="W7" s="39">
        <f>SUM(I7:I$27,O7:O$27,S7:S$27)/SUM(F7:F$27)</f>
        <v>0.68656716417910446</v>
      </c>
      <c r="X7" s="39">
        <f>SUM(V7:V$27)/SUM(G7:G$27)</f>
        <v>1.4444444444444444</v>
      </c>
      <c r="Y7" s="41">
        <f t="shared" si="1"/>
        <v>2.1310116086235489</v>
      </c>
    </row>
    <row r="8" spans="1:25" x14ac:dyDescent="0.25">
      <c r="A8" s="189"/>
      <c r="B8" s="4">
        <v>43684</v>
      </c>
      <c r="C8" s="5" t="s">
        <v>109</v>
      </c>
      <c r="D8" s="39">
        <f>SUM(I8:I$27)/SUM(G8:G$27)</f>
        <v>0.61016949152542377</v>
      </c>
      <c r="E8" s="5">
        <v>1</v>
      </c>
      <c r="F8" s="5">
        <v>4</v>
      </c>
      <c r="G8" s="5">
        <v>4</v>
      </c>
      <c r="H8" s="5">
        <v>2</v>
      </c>
      <c r="I8" s="27">
        <v>2</v>
      </c>
      <c r="J8" s="132">
        <f t="shared" si="2"/>
        <v>2</v>
      </c>
      <c r="K8" s="5">
        <v>0</v>
      </c>
      <c r="L8" s="5">
        <v>0</v>
      </c>
      <c r="M8" s="5">
        <v>0</v>
      </c>
      <c r="N8" s="27">
        <v>1</v>
      </c>
      <c r="O8" s="5">
        <v>0</v>
      </c>
      <c r="P8" s="5">
        <v>0</v>
      </c>
      <c r="Q8" s="5">
        <v>0</v>
      </c>
      <c r="R8" s="5">
        <v>0</v>
      </c>
      <c r="S8" s="5">
        <v>1</v>
      </c>
      <c r="T8" s="5">
        <v>0</v>
      </c>
      <c r="U8" s="5">
        <v>2</v>
      </c>
      <c r="V8" s="5">
        <v>2</v>
      </c>
      <c r="W8" s="39">
        <f>SUM(I8:I$27,O8:O$27,S8:S$27)/SUM(F8:F$27)</f>
        <v>0.66666666666666663</v>
      </c>
      <c r="X8" s="39">
        <f>SUM(V8:V$27)/SUM(G8:G$27)</f>
        <v>1.4067796610169492</v>
      </c>
      <c r="Y8" s="41">
        <f t="shared" si="1"/>
        <v>2.0734463276836159</v>
      </c>
    </row>
    <row r="9" spans="1:25" x14ac:dyDescent="0.25">
      <c r="A9" s="189"/>
      <c r="B9" s="4">
        <v>43684</v>
      </c>
      <c r="C9" s="5" t="s">
        <v>109</v>
      </c>
      <c r="D9" s="39">
        <f>SUM(I9:I$27)/SUM(G9:G$27)</f>
        <v>0.61818181818181817</v>
      </c>
      <c r="E9" s="5">
        <v>1</v>
      </c>
      <c r="F9" s="5">
        <v>4</v>
      </c>
      <c r="G9" s="5">
        <v>4</v>
      </c>
      <c r="H9" s="5">
        <v>2</v>
      </c>
      <c r="I9" s="27">
        <v>2</v>
      </c>
      <c r="J9" s="132">
        <f t="shared" si="2"/>
        <v>1</v>
      </c>
      <c r="K9" s="5">
        <v>0</v>
      </c>
      <c r="L9" s="5">
        <v>1</v>
      </c>
      <c r="M9" s="5">
        <v>0</v>
      </c>
      <c r="N9" s="27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4</v>
      </c>
      <c r="W9" s="39">
        <f>SUM(I9:I$27,O9:O$27,S9:S$27)/SUM(F9:F$27)</f>
        <v>0.66101694915254239</v>
      </c>
      <c r="X9" s="39">
        <f>SUM(V9:V$27)/SUM(G9:G$27)</f>
        <v>1.4727272727272727</v>
      </c>
      <c r="Y9" s="41">
        <f t="shared" si="1"/>
        <v>2.1337442218798151</v>
      </c>
    </row>
    <row r="10" spans="1:25" x14ac:dyDescent="0.25">
      <c r="A10" s="189"/>
      <c r="B10" s="4">
        <v>43677</v>
      </c>
      <c r="C10" s="5" t="s">
        <v>110</v>
      </c>
      <c r="D10" s="39">
        <f>SUM(I10:I$27)/SUM(G10:G$27)</f>
        <v>0.62745098039215685</v>
      </c>
      <c r="E10" s="5">
        <v>1</v>
      </c>
      <c r="F10" s="5">
        <v>2</v>
      </c>
      <c r="G10" s="5">
        <v>2</v>
      </c>
      <c r="H10" s="5">
        <v>1</v>
      </c>
      <c r="I10" s="27">
        <v>2</v>
      </c>
      <c r="J10" s="132">
        <f t="shared" si="2"/>
        <v>0</v>
      </c>
      <c r="K10" s="5">
        <v>1</v>
      </c>
      <c r="L10" s="5">
        <v>0</v>
      </c>
      <c r="M10" s="5">
        <v>1</v>
      </c>
      <c r="N10" s="27">
        <v>4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6</v>
      </c>
      <c r="W10" s="39">
        <f>SUM(I10:I$27,O10:O$27,S10:S$27)/SUM(F10:F$27)</f>
        <v>0.67272727272727273</v>
      </c>
      <c r="X10" s="39">
        <f>SUM(V10:V$27)/SUM(G10:G$27)</f>
        <v>1.5098039215686274</v>
      </c>
      <c r="Y10" s="41">
        <f t="shared" si="1"/>
        <v>2.1825311942959003</v>
      </c>
    </row>
    <row r="11" spans="1:25" x14ac:dyDescent="0.25">
      <c r="A11" s="189"/>
      <c r="B11" s="4">
        <v>43677</v>
      </c>
      <c r="C11" s="5" t="s">
        <v>110</v>
      </c>
      <c r="D11" s="39">
        <f>SUM(I11:I$27)/SUM(G11:G$27)</f>
        <v>0.61224489795918369</v>
      </c>
      <c r="E11" s="5">
        <v>1</v>
      </c>
      <c r="F11" s="5">
        <v>2</v>
      </c>
      <c r="G11" s="5">
        <v>2</v>
      </c>
      <c r="H11" s="5">
        <v>0</v>
      </c>
      <c r="I11" s="27">
        <v>2</v>
      </c>
      <c r="J11" s="132">
        <f t="shared" si="2"/>
        <v>0</v>
      </c>
      <c r="K11" s="5">
        <v>2</v>
      </c>
      <c r="L11" s="5">
        <v>0</v>
      </c>
      <c r="M11" s="5">
        <v>0</v>
      </c>
      <c r="N11" s="27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4</v>
      </c>
      <c r="W11" s="39">
        <f>SUM(I11:I$27,O11:O$27,S11:S$27)/SUM(F11:F$27)</f>
        <v>0.660377358490566</v>
      </c>
      <c r="X11" s="39">
        <f>SUM(V11:V$27)/SUM(G11:G$27)</f>
        <v>1.4489795918367347</v>
      </c>
      <c r="Y11" s="41">
        <f t="shared" si="1"/>
        <v>2.1093569503273009</v>
      </c>
    </row>
    <row r="12" spans="1:25" x14ac:dyDescent="0.25">
      <c r="A12" s="189"/>
      <c r="B12" s="4">
        <v>43656</v>
      </c>
      <c r="C12" s="5" t="s">
        <v>53</v>
      </c>
      <c r="D12" s="39">
        <f>SUM(I12:I$27)/SUM(G12:G$27)</f>
        <v>0.5957446808510638</v>
      </c>
      <c r="E12" s="5">
        <v>1</v>
      </c>
      <c r="F12" s="5">
        <v>4</v>
      </c>
      <c r="G12" s="5">
        <v>3</v>
      </c>
      <c r="H12" s="5">
        <v>2</v>
      </c>
      <c r="I12" s="27">
        <v>2</v>
      </c>
      <c r="J12" s="132">
        <f t="shared" si="2"/>
        <v>0</v>
      </c>
      <c r="K12" s="5">
        <v>1</v>
      </c>
      <c r="L12" s="5">
        <v>0</v>
      </c>
      <c r="M12" s="5">
        <v>1</v>
      </c>
      <c r="N12" s="27">
        <v>4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6</v>
      </c>
      <c r="W12" s="39">
        <f>SUM(I12:I$27,O12:O$27,S12:S$27)/SUM(F12:F$27)</f>
        <v>0.6470588235294118</v>
      </c>
      <c r="X12" s="39">
        <f>SUM(V12:V$27)/SUM(G12:G$27)</f>
        <v>1.425531914893617</v>
      </c>
      <c r="Y12" s="41">
        <f t="shared" si="1"/>
        <v>2.0725907384230289</v>
      </c>
    </row>
    <row r="13" spans="1:25" x14ac:dyDescent="0.25">
      <c r="A13" s="189"/>
      <c r="B13" s="4">
        <v>43656</v>
      </c>
      <c r="C13" s="5" t="s">
        <v>53</v>
      </c>
      <c r="D13" s="39">
        <f>SUM(I13:I$27)/SUM(G13:G$27)</f>
        <v>0.59090909090909094</v>
      </c>
      <c r="E13" s="5">
        <v>1</v>
      </c>
      <c r="F13" s="5">
        <v>3</v>
      </c>
      <c r="G13" s="5">
        <v>3</v>
      </c>
      <c r="H13" s="5">
        <v>2</v>
      </c>
      <c r="I13" s="27">
        <v>2</v>
      </c>
      <c r="J13" s="132">
        <f t="shared" si="2"/>
        <v>0</v>
      </c>
      <c r="K13" s="5">
        <v>2</v>
      </c>
      <c r="L13" s="5">
        <v>0</v>
      </c>
      <c r="M13" s="5">
        <v>0</v>
      </c>
      <c r="N13" s="27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4</v>
      </c>
      <c r="W13" s="39">
        <f>SUM(I13:I$27,O13:O$27,S13:S$27)/SUM(F13:F$27)</f>
        <v>0.63829787234042556</v>
      </c>
      <c r="X13" s="39">
        <f>SUM(V13:V$27)/SUM(G13:G$27)</f>
        <v>1.3863636363636365</v>
      </c>
      <c r="Y13" s="41">
        <f t="shared" si="1"/>
        <v>2.024661508704062</v>
      </c>
    </row>
    <row r="14" spans="1:25" x14ac:dyDescent="0.25">
      <c r="A14" s="189"/>
      <c r="B14" s="4">
        <v>43649</v>
      </c>
      <c r="C14" s="5" t="s">
        <v>23</v>
      </c>
      <c r="D14" s="39">
        <f>SUM(I14:I$27)/SUM(G14:G$27)</f>
        <v>0.58536585365853655</v>
      </c>
      <c r="E14" s="5">
        <v>1</v>
      </c>
      <c r="F14" s="5">
        <v>4</v>
      </c>
      <c r="G14" s="5">
        <v>4</v>
      </c>
      <c r="H14" s="5">
        <v>1</v>
      </c>
      <c r="I14" s="27">
        <v>2</v>
      </c>
      <c r="J14" s="132">
        <f t="shared" si="2"/>
        <v>1</v>
      </c>
      <c r="K14" s="5">
        <v>0</v>
      </c>
      <c r="L14" s="5">
        <v>1</v>
      </c>
      <c r="M14" s="5">
        <v>0</v>
      </c>
      <c r="N14" s="27">
        <v>1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4</v>
      </c>
      <c r="W14" s="39">
        <f>SUM(I14:I$27,O14:O$27,S14:S$27)/SUM(F14:F$27)</f>
        <v>0.63636363636363635</v>
      </c>
      <c r="X14" s="39">
        <f>SUM(V14:V$27)/SUM(G14:G$27)</f>
        <v>1.3902439024390243</v>
      </c>
      <c r="Y14" s="41">
        <f t="shared" si="1"/>
        <v>2.0266075388026605</v>
      </c>
    </row>
    <row r="15" spans="1:25" x14ac:dyDescent="0.25">
      <c r="A15" s="189"/>
      <c r="B15" s="4">
        <v>43649</v>
      </c>
      <c r="C15" s="5" t="s">
        <v>23</v>
      </c>
      <c r="D15" s="39">
        <f>SUM(I15:I$27)/SUM(G15:G$27)</f>
        <v>0.59459459459459463</v>
      </c>
      <c r="E15" s="5">
        <v>1</v>
      </c>
      <c r="F15" s="5">
        <v>3</v>
      </c>
      <c r="G15" s="5">
        <v>3</v>
      </c>
      <c r="H15" s="5">
        <v>0</v>
      </c>
      <c r="I15" s="5">
        <v>0</v>
      </c>
      <c r="J15" s="132">
        <f t="shared" si="2"/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39">
        <f>SUM(I15:I$27,O15:O$27,S15:S$27)/SUM(F15:F$27)</f>
        <v>0.625</v>
      </c>
      <c r="X15" s="39">
        <f>SUM(V15:V$27)/SUM(G15:G$27)</f>
        <v>1.4324324324324325</v>
      </c>
      <c r="Y15" s="41">
        <f t="shared" si="1"/>
        <v>2.0574324324324325</v>
      </c>
    </row>
    <row r="16" spans="1:25" x14ac:dyDescent="0.25">
      <c r="A16" s="189"/>
      <c r="B16" s="4">
        <v>43642</v>
      </c>
      <c r="C16" s="5" t="s">
        <v>108</v>
      </c>
      <c r="D16" s="39">
        <f>SUM(I16:I$27)/SUM(G16:G$27)</f>
        <v>0.6470588235294118</v>
      </c>
      <c r="E16" s="5">
        <v>1</v>
      </c>
      <c r="F16" s="5">
        <v>3</v>
      </c>
      <c r="G16" s="5">
        <v>2</v>
      </c>
      <c r="H16" s="5">
        <v>2</v>
      </c>
      <c r="I16" s="5">
        <v>2</v>
      </c>
      <c r="J16" s="132">
        <f t="shared" si="2"/>
        <v>0</v>
      </c>
      <c r="K16" s="5">
        <v>1</v>
      </c>
      <c r="L16" s="5">
        <v>1</v>
      </c>
      <c r="M16" s="5">
        <v>0</v>
      </c>
      <c r="N16" s="5">
        <v>2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5</v>
      </c>
      <c r="W16" s="39">
        <f>SUM(I16:I$27,O16:O$27,S16:S$27)/SUM(F16:F$27)</f>
        <v>0.67567567567567566</v>
      </c>
      <c r="X16" s="39">
        <f>SUM(V16:V$27)/SUM(G16:G$27)</f>
        <v>1.5588235294117647</v>
      </c>
      <c r="Y16" s="41">
        <f t="shared" si="1"/>
        <v>2.2344992050874404</v>
      </c>
    </row>
    <row r="17" spans="1:25" x14ac:dyDescent="0.25">
      <c r="A17" s="189"/>
      <c r="B17" s="4">
        <v>43642</v>
      </c>
      <c r="C17" s="5" t="s">
        <v>108</v>
      </c>
      <c r="D17" s="39">
        <f>SUM(I17:I$27)/SUM(G17:G$27)</f>
        <v>0.625</v>
      </c>
      <c r="E17" s="5">
        <v>1</v>
      </c>
      <c r="F17" s="5">
        <v>3</v>
      </c>
      <c r="G17" s="5">
        <v>2</v>
      </c>
      <c r="H17" s="5">
        <v>2</v>
      </c>
      <c r="I17" s="5">
        <v>1</v>
      </c>
      <c r="J17" s="132">
        <f t="shared" si="2"/>
        <v>0</v>
      </c>
      <c r="K17" s="5">
        <v>0</v>
      </c>
      <c r="L17" s="5">
        <v>0</v>
      </c>
      <c r="M17" s="5">
        <v>1</v>
      </c>
      <c r="N17" s="5">
        <v>2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39">
        <f>SUM(I17:I$27,O17:O$27,S17:S$27)/SUM(F17:F$27)</f>
        <v>0.67647058823529416</v>
      </c>
      <c r="X17" s="39">
        <f>SUM(V17:V$27)/SUM(G17:G$27)</f>
        <v>1.5</v>
      </c>
      <c r="Y17" s="41">
        <f t="shared" si="1"/>
        <v>2.1764705882352944</v>
      </c>
    </row>
    <row r="18" spans="1:25" x14ac:dyDescent="0.25">
      <c r="A18" s="189"/>
      <c r="B18" s="4">
        <v>43635</v>
      </c>
      <c r="C18" s="5" t="s">
        <v>109</v>
      </c>
      <c r="D18" s="39">
        <f>SUM(I18:I$27)/SUM(G18:G$27)</f>
        <v>0.6333333333333333</v>
      </c>
      <c r="E18" s="5">
        <v>1</v>
      </c>
      <c r="F18" s="5">
        <v>3</v>
      </c>
      <c r="G18" s="5">
        <v>3</v>
      </c>
      <c r="H18" s="5">
        <v>3</v>
      </c>
      <c r="I18" s="5">
        <v>3</v>
      </c>
      <c r="J18" s="132">
        <f t="shared" si="2"/>
        <v>0</v>
      </c>
      <c r="K18" s="5">
        <v>1</v>
      </c>
      <c r="L18" s="5">
        <v>0</v>
      </c>
      <c r="M18" s="5">
        <v>2</v>
      </c>
      <c r="N18" s="5">
        <v>6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10</v>
      </c>
      <c r="W18" s="39">
        <f>SUM(I18:I$27,O18:O$27,S18:S$27)/SUM(F18:F$27)</f>
        <v>0.67741935483870963</v>
      </c>
      <c r="X18" s="39">
        <f>SUM(V18:V$27)/SUM(G18:G$27)</f>
        <v>1.4666666666666666</v>
      </c>
      <c r="Y18" s="41">
        <f t="shared" si="1"/>
        <v>2.1440860215053763</v>
      </c>
    </row>
    <row r="19" spans="1:25" x14ac:dyDescent="0.25">
      <c r="A19" s="189"/>
      <c r="B19" s="4">
        <v>43635</v>
      </c>
      <c r="C19" s="5" t="s">
        <v>109</v>
      </c>
      <c r="D19" s="39">
        <f>SUM(I19:I$27)/SUM(G19:G$27)</f>
        <v>0.59259259259259256</v>
      </c>
      <c r="E19" s="5">
        <v>1</v>
      </c>
      <c r="F19" s="5">
        <v>3</v>
      </c>
      <c r="G19" s="5">
        <v>3</v>
      </c>
      <c r="H19" s="5">
        <v>2</v>
      </c>
      <c r="I19" s="5">
        <v>2</v>
      </c>
      <c r="J19" s="132">
        <f t="shared" si="2"/>
        <v>0</v>
      </c>
      <c r="K19" s="5">
        <v>1</v>
      </c>
      <c r="L19" s="5">
        <v>1</v>
      </c>
      <c r="M19" s="5">
        <v>0</v>
      </c>
      <c r="N19" s="5">
        <v>3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5</v>
      </c>
      <c r="W19" s="39">
        <f>SUM(I19:I$27,O19:O$27,S19:S$27)/SUM(F19:F$27)</f>
        <v>0.6428571428571429</v>
      </c>
      <c r="X19" s="39">
        <f>SUM(V19:V$27)/SUM(G19:G$27)</f>
        <v>1.2592592592592593</v>
      </c>
      <c r="Y19" s="41">
        <f t="shared" si="1"/>
        <v>1.9021164021164023</v>
      </c>
    </row>
    <row r="20" spans="1:25" x14ac:dyDescent="0.25">
      <c r="A20" s="189"/>
      <c r="B20" s="4">
        <v>43628</v>
      </c>
      <c r="C20" s="5" t="s">
        <v>110</v>
      </c>
      <c r="D20" s="39">
        <f>SUM(I20:I$27)/SUM(G20:G$27)</f>
        <v>0.58333333333333337</v>
      </c>
      <c r="E20" s="5">
        <v>1</v>
      </c>
      <c r="F20" s="5">
        <v>3</v>
      </c>
      <c r="G20" s="5">
        <v>3</v>
      </c>
      <c r="H20" s="5">
        <v>2</v>
      </c>
      <c r="I20" s="5">
        <v>2</v>
      </c>
      <c r="J20" s="132">
        <f t="shared" si="2"/>
        <v>1</v>
      </c>
      <c r="K20" s="5">
        <v>0</v>
      </c>
      <c r="L20" s="5">
        <v>1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4</v>
      </c>
      <c r="W20" s="39">
        <f>SUM(I20:I$27,O20:O$27,S20:S$27)/SUM(F20:F$27)</f>
        <v>0.64</v>
      </c>
      <c r="X20" s="39">
        <f>SUM(V20:V$27)/SUM(G20:G$27)</f>
        <v>1.2083333333333333</v>
      </c>
      <c r="Y20" s="41">
        <f t="shared" si="1"/>
        <v>1.8483333333333332</v>
      </c>
    </row>
    <row r="21" spans="1:25" x14ac:dyDescent="0.25">
      <c r="A21" s="189"/>
      <c r="B21" s="4">
        <v>43628</v>
      </c>
      <c r="C21" s="5" t="s">
        <v>110</v>
      </c>
      <c r="D21" s="39">
        <f>SUM(I21:I$27)/SUM(G21:G$27)</f>
        <v>0.5714285714285714</v>
      </c>
      <c r="E21" s="5">
        <v>1</v>
      </c>
      <c r="F21" s="5">
        <v>3</v>
      </c>
      <c r="G21" s="5">
        <v>3</v>
      </c>
      <c r="H21" s="5">
        <v>0</v>
      </c>
      <c r="I21" s="5">
        <v>2</v>
      </c>
      <c r="J21" s="132">
        <f t="shared" si="2"/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</v>
      </c>
      <c r="W21" s="39">
        <f>SUM(I21:I$27,O21:O$27,S21:S$27)/SUM(F21:F$27)</f>
        <v>0.63636363636363635</v>
      </c>
      <c r="X21" s="39">
        <f>SUM(V21:V$27)/SUM(G21:G$27)</f>
        <v>1.1904761904761905</v>
      </c>
      <c r="Y21" s="41">
        <f t="shared" si="1"/>
        <v>1.8268398268398269</v>
      </c>
    </row>
    <row r="22" spans="1:25" x14ac:dyDescent="0.25">
      <c r="A22" s="189"/>
      <c r="B22" s="4">
        <v>43621</v>
      </c>
      <c r="C22" s="5" t="s">
        <v>24</v>
      </c>
      <c r="D22" s="39">
        <f>SUM(I22:I$27)/SUM(G22:G$27)</f>
        <v>0.55555555555555558</v>
      </c>
      <c r="E22" s="5">
        <v>1</v>
      </c>
      <c r="F22" s="5">
        <v>3</v>
      </c>
      <c r="G22" s="5">
        <v>3</v>
      </c>
      <c r="H22" s="5">
        <v>1</v>
      </c>
      <c r="I22" s="5">
        <v>1</v>
      </c>
      <c r="J22" s="132">
        <f t="shared" si="2"/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3</v>
      </c>
      <c r="W22" s="39">
        <f>SUM(I22:I$27,O22:O$27,S22:S$27)/SUM(F22:F$27)</f>
        <v>0.63157894736842102</v>
      </c>
      <c r="X22" s="39">
        <f>SUM(V22:V$27)/SUM(G22:G$27)</f>
        <v>1.2777777777777777</v>
      </c>
      <c r="Y22" s="41">
        <f t="shared" si="1"/>
        <v>1.9093567251461987</v>
      </c>
    </row>
    <row r="23" spans="1:25" x14ac:dyDescent="0.25">
      <c r="A23" s="189"/>
      <c r="B23" s="4">
        <v>43621</v>
      </c>
      <c r="C23" s="5" t="s">
        <v>24</v>
      </c>
      <c r="D23" s="39">
        <f>SUM(I23:I$27)/SUM(G23:G$27)</f>
        <v>0.6</v>
      </c>
      <c r="E23" s="5">
        <v>1</v>
      </c>
      <c r="F23" s="5">
        <v>3</v>
      </c>
      <c r="G23" s="5">
        <v>3</v>
      </c>
      <c r="H23" s="5">
        <v>2</v>
      </c>
      <c r="I23" s="5">
        <v>0</v>
      </c>
      <c r="J23" s="132">
        <f t="shared" si="2"/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2</v>
      </c>
      <c r="U23" s="5">
        <v>0</v>
      </c>
      <c r="V23" s="5">
        <v>0</v>
      </c>
      <c r="W23" s="39">
        <f>SUM(I23:I$27,O23:O$27,S23:S$27)/SUM(F23:F$27)</f>
        <v>0.6875</v>
      </c>
      <c r="X23" s="39">
        <f>SUM(V23:V$27)/SUM(G23:G$27)</f>
        <v>1.3333333333333333</v>
      </c>
      <c r="Y23" s="41">
        <f t="shared" si="1"/>
        <v>2.020833333333333</v>
      </c>
    </row>
    <row r="24" spans="1:25" x14ac:dyDescent="0.25">
      <c r="A24" s="189"/>
      <c r="B24" s="4">
        <v>43614</v>
      </c>
      <c r="C24" s="5" t="s">
        <v>58</v>
      </c>
      <c r="D24" s="39">
        <f>SUM(I24:I$27)/SUM(G24:G$27)</f>
        <v>0.75</v>
      </c>
      <c r="E24" s="5">
        <v>1</v>
      </c>
      <c r="F24" s="5">
        <v>3</v>
      </c>
      <c r="G24" s="5">
        <v>2</v>
      </c>
      <c r="H24" s="5">
        <v>1</v>
      </c>
      <c r="I24" s="5">
        <v>2</v>
      </c>
      <c r="J24" s="132">
        <f t="shared" si="2"/>
        <v>1</v>
      </c>
      <c r="K24" s="5">
        <v>1</v>
      </c>
      <c r="L24" s="5">
        <v>0</v>
      </c>
      <c r="M24" s="5">
        <v>0</v>
      </c>
      <c r="N24" s="5">
        <v>2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</v>
      </c>
      <c r="W24" s="39">
        <f>SUM(I24:I$27,O24:O$27,S24:S$27)/SUM(F24:F$27)</f>
        <v>0.84615384615384615</v>
      </c>
      <c r="X24" s="39">
        <f>SUM(V24:V$27)/SUM(G24:G$27)</f>
        <v>1.6666666666666667</v>
      </c>
      <c r="Y24" s="41">
        <f t="shared" si="1"/>
        <v>2.5128205128205128</v>
      </c>
    </row>
    <row r="25" spans="1:25" x14ac:dyDescent="0.25">
      <c r="A25" s="189"/>
      <c r="B25" s="4">
        <v>43614</v>
      </c>
      <c r="C25" s="5" t="s">
        <v>58</v>
      </c>
      <c r="D25" s="39">
        <f>SUM(I25:I$27)/SUM(G25:G$27)</f>
        <v>0.7</v>
      </c>
      <c r="E25" s="5">
        <v>1</v>
      </c>
      <c r="F25" s="5">
        <v>3</v>
      </c>
      <c r="G25" s="5">
        <v>3</v>
      </c>
      <c r="H25" s="5">
        <v>2</v>
      </c>
      <c r="I25" s="5">
        <v>2</v>
      </c>
      <c r="J25" s="132">
        <f t="shared" si="2"/>
        <v>0</v>
      </c>
      <c r="K25" s="5">
        <v>0</v>
      </c>
      <c r="L25" s="5">
        <v>0</v>
      </c>
      <c r="M25" s="5">
        <v>2</v>
      </c>
      <c r="N25" s="5">
        <v>4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8</v>
      </c>
      <c r="W25" s="39">
        <f>SUM(I25:I$27,O25:O$27,S25:S$27)/SUM(F25:F$27)</f>
        <v>0.8</v>
      </c>
      <c r="X25" s="39">
        <f>SUM(V25:V$27)/SUM(G25:G$27)</f>
        <v>1.7</v>
      </c>
      <c r="Y25" s="41">
        <f t="shared" si="1"/>
        <v>2.5</v>
      </c>
    </row>
    <row r="26" spans="1:25" x14ac:dyDescent="0.25">
      <c r="A26" s="189"/>
      <c r="B26" s="4">
        <v>43600</v>
      </c>
      <c r="C26" s="5" t="s">
        <v>23</v>
      </c>
      <c r="D26" s="39">
        <f>SUM(I26:I$27)/SUM(G26:G$27)</f>
        <v>0.7142857142857143</v>
      </c>
      <c r="E26" s="5">
        <v>1</v>
      </c>
      <c r="F26" s="5">
        <v>3</v>
      </c>
      <c r="G26" s="5">
        <v>3</v>
      </c>
      <c r="H26" s="5">
        <v>2</v>
      </c>
      <c r="I26" s="5">
        <v>2</v>
      </c>
      <c r="J26" s="132">
        <f t="shared" si="2"/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2</v>
      </c>
      <c r="W26" s="39">
        <f>SUM(I26:I$27,O26:O$27,S26:S$27)/SUM(F26:F$27)</f>
        <v>0.8571428571428571</v>
      </c>
      <c r="X26" s="39">
        <f>SUM(V26:V$27)/SUM(G26:G$27)</f>
        <v>1.2857142857142858</v>
      </c>
      <c r="Y26" s="41">
        <f t="shared" si="1"/>
        <v>2.1428571428571428</v>
      </c>
    </row>
    <row r="27" spans="1:25" x14ac:dyDescent="0.25">
      <c r="A27" s="190"/>
      <c r="B27" s="4">
        <v>43600</v>
      </c>
      <c r="C27" s="5" t="s">
        <v>23</v>
      </c>
      <c r="D27" s="39">
        <f>SUM(I27:I$27)/SUM(G27:G$27)</f>
        <v>0.75</v>
      </c>
      <c r="E27" s="5">
        <v>1</v>
      </c>
      <c r="F27" s="5">
        <v>4</v>
      </c>
      <c r="G27" s="5">
        <v>4</v>
      </c>
      <c r="H27" s="5">
        <v>3</v>
      </c>
      <c r="I27" s="5">
        <v>3</v>
      </c>
      <c r="J27" s="132">
        <f t="shared" si="2"/>
        <v>0</v>
      </c>
      <c r="K27" s="5">
        <v>2</v>
      </c>
      <c r="L27" s="5">
        <v>1</v>
      </c>
      <c r="M27" s="5">
        <v>0</v>
      </c>
      <c r="N27" s="5">
        <v>2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7</v>
      </c>
      <c r="W27" s="39">
        <f>SUM(I27:I$27,O27:O$27,S27:S$27)/SUM(F27:F$27)</f>
        <v>0.75</v>
      </c>
      <c r="X27" s="39">
        <f>SUM(V27:V$27)/SUM(G27:G$27)</f>
        <v>1.75</v>
      </c>
      <c r="Y27" s="41">
        <f>SUM(X27+W27)</f>
        <v>2.5</v>
      </c>
    </row>
    <row r="28" spans="1:25" ht="36.75" thickBot="1" x14ac:dyDescent="0.3">
      <c r="A28" s="31" t="s">
        <v>112</v>
      </c>
      <c r="B28" s="32" t="s">
        <v>61</v>
      </c>
      <c r="C28" s="33" t="s">
        <v>60</v>
      </c>
      <c r="D28" s="34">
        <f>SUM(I28/G28)</f>
        <v>0.59210526315789469</v>
      </c>
      <c r="E28" s="33">
        <f>SUM(E2:E27)</f>
        <v>26</v>
      </c>
      <c r="F28" s="33">
        <f t="shared" ref="F28:V28" si="3">SUM(F2:F27)</f>
        <v>84</v>
      </c>
      <c r="G28" s="33">
        <f t="shared" si="3"/>
        <v>76</v>
      </c>
      <c r="H28" s="33">
        <f t="shared" si="3"/>
        <v>40</v>
      </c>
      <c r="I28" s="33">
        <f t="shared" si="3"/>
        <v>45</v>
      </c>
      <c r="J28" s="33">
        <f t="shared" si="3"/>
        <v>15</v>
      </c>
      <c r="K28" s="33">
        <f t="shared" si="3"/>
        <v>13</v>
      </c>
      <c r="L28" s="33">
        <f t="shared" si="3"/>
        <v>8</v>
      </c>
      <c r="M28" s="33">
        <f t="shared" si="3"/>
        <v>9</v>
      </c>
      <c r="N28" s="33">
        <f t="shared" si="3"/>
        <v>46</v>
      </c>
      <c r="O28" s="33">
        <f t="shared" si="3"/>
        <v>5</v>
      </c>
      <c r="P28" s="33">
        <f t="shared" si="3"/>
        <v>0</v>
      </c>
      <c r="Q28" s="33">
        <f t="shared" si="3"/>
        <v>3</v>
      </c>
      <c r="R28" s="33">
        <f t="shared" si="3"/>
        <v>0</v>
      </c>
      <c r="S28" s="33">
        <f t="shared" si="3"/>
        <v>3</v>
      </c>
      <c r="T28" s="33">
        <f t="shared" si="3"/>
        <v>4</v>
      </c>
      <c r="U28" s="33">
        <f t="shared" si="3"/>
        <v>13</v>
      </c>
      <c r="V28" s="33">
        <f t="shared" si="3"/>
        <v>101</v>
      </c>
      <c r="W28" s="34">
        <f>SUM(I28+O28+S28)/F28</f>
        <v>0.63095238095238093</v>
      </c>
      <c r="X28" s="34">
        <f>SUM(V28/G28)</f>
        <v>1.3289473684210527</v>
      </c>
      <c r="Y28" s="35">
        <f>SUM(X28+W28)</f>
        <v>1.9598997493734336</v>
      </c>
    </row>
    <row r="29" spans="1:25" s="144" customFormat="1" ht="18.75" thickBot="1" x14ac:dyDescent="0.3">
      <c r="A29" s="143"/>
      <c r="C29" s="144" t="s">
        <v>1</v>
      </c>
      <c r="D29" s="145" t="s">
        <v>2</v>
      </c>
      <c r="E29" s="144" t="s">
        <v>3</v>
      </c>
      <c r="F29" s="144" t="s">
        <v>4</v>
      </c>
      <c r="G29" s="144" t="s">
        <v>5</v>
      </c>
      <c r="H29" s="144" t="s">
        <v>6</v>
      </c>
      <c r="I29" s="144" t="s">
        <v>7</v>
      </c>
      <c r="J29" s="144" t="s">
        <v>67</v>
      </c>
      <c r="K29" s="144" t="s">
        <v>8</v>
      </c>
      <c r="L29" s="144" t="s">
        <v>9</v>
      </c>
      <c r="M29" s="144" t="s">
        <v>10</v>
      </c>
      <c r="N29" s="144" t="s">
        <v>11</v>
      </c>
      <c r="O29" s="144" t="s">
        <v>12</v>
      </c>
      <c r="P29" s="144" t="s">
        <v>13</v>
      </c>
      <c r="Q29" s="144" t="s">
        <v>14</v>
      </c>
      <c r="R29" s="144" t="s">
        <v>15</v>
      </c>
      <c r="S29" s="144" t="s">
        <v>16</v>
      </c>
      <c r="T29" s="144" t="s">
        <v>17</v>
      </c>
      <c r="U29" s="144" t="s">
        <v>18</v>
      </c>
      <c r="V29" s="144" t="s">
        <v>19</v>
      </c>
      <c r="W29" s="145" t="s">
        <v>20</v>
      </c>
      <c r="X29" s="145" t="s">
        <v>21</v>
      </c>
      <c r="Y29" s="145" t="s">
        <v>22</v>
      </c>
    </row>
    <row r="30" spans="1:25" x14ac:dyDescent="0.25">
      <c r="A30" s="191" t="s">
        <v>63</v>
      </c>
      <c r="B30" s="139" t="s">
        <v>64</v>
      </c>
      <c r="C30" s="140" t="s">
        <v>58</v>
      </c>
      <c r="D30" s="141">
        <f>SUM(I30/G30)</f>
        <v>0.8</v>
      </c>
      <c r="E30" s="140">
        <f>SUM(E25+E24)</f>
        <v>2</v>
      </c>
      <c r="F30" s="140">
        <f t="shared" ref="F30:V30" si="4">SUM(F25+F24)</f>
        <v>6</v>
      </c>
      <c r="G30" s="140">
        <f t="shared" si="4"/>
        <v>5</v>
      </c>
      <c r="H30" s="140">
        <f t="shared" si="4"/>
        <v>3</v>
      </c>
      <c r="I30" s="140">
        <f t="shared" si="4"/>
        <v>4</v>
      </c>
      <c r="J30" s="140">
        <f t="shared" si="4"/>
        <v>1</v>
      </c>
      <c r="K30" s="140">
        <f t="shared" si="4"/>
        <v>1</v>
      </c>
      <c r="L30" s="140">
        <f t="shared" si="4"/>
        <v>0</v>
      </c>
      <c r="M30" s="140">
        <f t="shared" si="4"/>
        <v>2</v>
      </c>
      <c r="N30" s="140">
        <f t="shared" si="4"/>
        <v>6</v>
      </c>
      <c r="O30" s="140">
        <f t="shared" si="4"/>
        <v>1</v>
      </c>
      <c r="P30" s="140">
        <f t="shared" si="4"/>
        <v>0</v>
      </c>
      <c r="Q30" s="140">
        <f t="shared" si="4"/>
        <v>0</v>
      </c>
      <c r="R30" s="140">
        <f t="shared" si="4"/>
        <v>0</v>
      </c>
      <c r="S30" s="140">
        <f t="shared" si="4"/>
        <v>0</v>
      </c>
      <c r="T30" s="140">
        <f t="shared" si="4"/>
        <v>0</v>
      </c>
      <c r="U30" s="140">
        <f t="shared" si="4"/>
        <v>0</v>
      </c>
      <c r="V30" s="140">
        <f t="shared" si="4"/>
        <v>11</v>
      </c>
      <c r="W30" s="141">
        <f>SUM(I30+O30+S30)/F30</f>
        <v>0.83333333333333337</v>
      </c>
      <c r="X30" s="141">
        <f>SUM(V30/G30)</f>
        <v>2.2000000000000002</v>
      </c>
      <c r="Y30" s="142">
        <f>SUM(X30+W30)</f>
        <v>3.0333333333333337</v>
      </c>
    </row>
    <row r="31" spans="1:25" x14ac:dyDescent="0.25">
      <c r="A31" s="192"/>
      <c r="B31" s="120" t="s">
        <v>64</v>
      </c>
      <c r="C31" s="100" t="s">
        <v>108</v>
      </c>
      <c r="D31" s="101">
        <f t="shared" ref="D31:D36" si="5">SUM(I31/G31)</f>
        <v>0.81818181818181823</v>
      </c>
      <c r="E31" s="100">
        <f>SUM(E17+E16+E7+E6)</f>
        <v>4</v>
      </c>
      <c r="F31" s="100">
        <f t="shared" ref="F31:V31" si="6">SUM(F17+F16+F7+F6)</f>
        <v>14</v>
      </c>
      <c r="G31" s="100">
        <f t="shared" si="6"/>
        <v>11</v>
      </c>
      <c r="H31" s="100">
        <f t="shared" si="6"/>
        <v>8</v>
      </c>
      <c r="I31" s="100">
        <f t="shared" si="6"/>
        <v>9</v>
      </c>
      <c r="J31" s="100">
        <f t="shared" si="6"/>
        <v>3</v>
      </c>
      <c r="K31" s="100">
        <f t="shared" si="6"/>
        <v>2</v>
      </c>
      <c r="L31" s="100">
        <f t="shared" si="6"/>
        <v>2</v>
      </c>
      <c r="M31" s="100">
        <f t="shared" si="6"/>
        <v>2</v>
      </c>
      <c r="N31" s="100">
        <f t="shared" si="6"/>
        <v>11</v>
      </c>
      <c r="O31" s="100">
        <f t="shared" si="6"/>
        <v>1</v>
      </c>
      <c r="P31" s="100">
        <f t="shared" si="6"/>
        <v>0</v>
      </c>
      <c r="Q31" s="100">
        <f t="shared" si="6"/>
        <v>2</v>
      </c>
      <c r="R31" s="100">
        <f t="shared" si="6"/>
        <v>0</v>
      </c>
      <c r="S31" s="100">
        <f t="shared" si="6"/>
        <v>0</v>
      </c>
      <c r="T31" s="100">
        <f t="shared" si="6"/>
        <v>0</v>
      </c>
      <c r="U31" s="100">
        <f t="shared" si="6"/>
        <v>1</v>
      </c>
      <c r="V31" s="100">
        <f t="shared" si="6"/>
        <v>21</v>
      </c>
      <c r="W31" s="101">
        <f t="shared" ref="W31:W36" si="7">SUM(I31+O31+S31)/F31</f>
        <v>0.7142857142857143</v>
      </c>
      <c r="X31" s="101">
        <f t="shared" ref="X31:X36" si="8">SUM(V31/G31)</f>
        <v>1.9090909090909092</v>
      </c>
      <c r="Y31" s="102">
        <f t="shared" ref="Y31:Y36" si="9">SUM(X31+W31)</f>
        <v>2.6233766233766236</v>
      </c>
    </row>
    <row r="32" spans="1:25" x14ac:dyDescent="0.25">
      <c r="A32" s="192"/>
      <c r="B32" s="120" t="s">
        <v>64</v>
      </c>
      <c r="C32" s="100" t="s">
        <v>110</v>
      </c>
      <c r="D32" s="101">
        <f t="shared" si="5"/>
        <v>0.8</v>
      </c>
      <c r="E32" s="100">
        <f>SUM(E10+E11+E20+E21)</f>
        <v>4</v>
      </c>
      <c r="F32" s="100">
        <f t="shared" ref="F32:V32" si="10">SUM(F10+F11+F20+F21)</f>
        <v>10</v>
      </c>
      <c r="G32" s="100">
        <f t="shared" si="10"/>
        <v>10</v>
      </c>
      <c r="H32" s="100">
        <f t="shared" si="10"/>
        <v>3</v>
      </c>
      <c r="I32" s="100">
        <f t="shared" si="10"/>
        <v>8</v>
      </c>
      <c r="J32" s="100">
        <f t="shared" si="10"/>
        <v>3</v>
      </c>
      <c r="K32" s="100">
        <f t="shared" si="10"/>
        <v>3</v>
      </c>
      <c r="L32" s="100">
        <f t="shared" si="10"/>
        <v>1</v>
      </c>
      <c r="M32" s="100">
        <f t="shared" si="10"/>
        <v>1</v>
      </c>
      <c r="N32" s="100">
        <f t="shared" si="10"/>
        <v>7</v>
      </c>
      <c r="O32" s="100">
        <f t="shared" si="10"/>
        <v>0</v>
      </c>
      <c r="P32" s="100">
        <f t="shared" si="10"/>
        <v>0</v>
      </c>
      <c r="Q32" s="100">
        <f t="shared" si="10"/>
        <v>0</v>
      </c>
      <c r="R32" s="100">
        <f t="shared" si="10"/>
        <v>0</v>
      </c>
      <c r="S32" s="100">
        <f t="shared" si="10"/>
        <v>0</v>
      </c>
      <c r="T32" s="100">
        <f t="shared" si="10"/>
        <v>0</v>
      </c>
      <c r="U32" s="100">
        <f t="shared" si="10"/>
        <v>0</v>
      </c>
      <c r="V32" s="100">
        <f t="shared" si="10"/>
        <v>16</v>
      </c>
      <c r="W32" s="101">
        <f t="shared" si="7"/>
        <v>0.8</v>
      </c>
      <c r="X32" s="101">
        <f t="shared" si="8"/>
        <v>1.6</v>
      </c>
      <c r="Y32" s="102">
        <f t="shared" si="9"/>
        <v>2.4000000000000004</v>
      </c>
    </row>
    <row r="33" spans="1:25" x14ac:dyDescent="0.25">
      <c r="A33" s="192"/>
      <c r="B33" s="120" t="s">
        <v>64</v>
      </c>
      <c r="C33" s="100" t="s">
        <v>23</v>
      </c>
      <c r="D33" s="101">
        <f t="shared" si="5"/>
        <v>0.5</v>
      </c>
      <c r="E33" s="100">
        <f>SUM(E27+E26+E15+E14)</f>
        <v>4</v>
      </c>
      <c r="F33" s="100">
        <f t="shared" ref="F33:V33" si="11">SUM(F27+F26+F15+F14)</f>
        <v>14</v>
      </c>
      <c r="G33" s="100">
        <f t="shared" si="11"/>
        <v>14</v>
      </c>
      <c r="H33" s="100">
        <f t="shared" si="11"/>
        <v>6</v>
      </c>
      <c r="I33" s="100">
        <f t="shared" si="11"/>
        <v>7</v>
      </c>
      <c r="J33" s="100">
        <f t="shared" si="11"/>
        <v>3</v>
      </c>
      <c r="K33" s="100">
        <f t="shared" si="11"/>
        <v>2</v>
      </c>
      <c r="L33" s="100">
        <f t="shared" si="11"/>
        <v>2</v>
      </c>
      <c r="M33" s="100">
        <f t="shared" si="11"/>
        <v>0</v>
      </c>
      <c r="N33" s="100">
        <f t="shared" si="11"/>
        <v>3</v>
      </c>
      <c r="O33" s="100">
        <f t="shared" si="11"/>
        <v>0</v>
      </c>
      <c r="P33" s="100">
        <f t="shared" si="11"/>
        <v>0</v>
      </c>
      <c r="Q33" s="100">
        <f t="shared" si="11"/>
        <v>0</v>
      </c>
      <c r="R33" s="100">
        <f t="shared" si="11"/>
        <v>0</v>
      </c>
      <c r="S33" s="100">
        <f t="shared" si="11"/>
        <v>2</v>
      </c>
      <c r="T33" s="100">
        <f t="shared" si="11"/>
        <v>1</v>
      </c>
      <c r="U33" s="100">
        <f t="shared" si="11"/>
        <v>0</v>
      </c>
      <c r="V33" s="100">
        <f t="shared" si="11"/>
        <v>13</v>
      </c>
      <c r="W33" s="101">
        <f t="shared" si="7"/>
        <v>0.6428571428571429</v>
      </c>
      <c r="X33" s="101">
        <f t="shared" si="8"/>
        <v>0.9285714285714286</v>
      </c>
      <c r="Y33" s="102">
        <f t="shared" si="9"/>
        <v>1.5714285714285716</v>
      </c>
    </row>
    <row r="34" spans="1:25" x14ac:dyDescent="0.25">
      <c r="A34" s="192"/>
      <c r="B34" s="120" t="s">
        <v>64</v>
      </c>
      <c r="C34" s="100" t="s">
        <v>53</v>
      </c>
      <c r="D34" s="101">
        <f t="shared" si="5"/>
        <v>0.66666666666666663</v>
      </c>
      <c r="E34" s="100">
        <f>SUM(E13+E12)</f>
        <v>2</v>
      </c>
      <c r="F34" s="100">
        <f t="shared" ref="F34:V34" si="12">SUM(F13+F12)</f>
        <v>7</v>
      </c>
      <c r="G34" s="100">
        <f t="shared" si="12"/>
        <v>6</v>
      </c>
      <c r="H34" s="100">
        <f t="shared" si="12"/>
        <v>4</v>
      </c>
      <c r="I34" s="100">
        <f t="shared" si="12"/>
        <v>4</v>
      </c>
      <c r="J34" s="100">
        <f t="shared" si="12"/>
        <v>0</v>
      </c>
      <c r="K34" s="100">
        <f t="shared" si="12"/>
        <v>3</v>
      </c>
      <c r="L34" s="100">
        <f t="shared" si="12"/>
        <v>0</v>
      </c>
      <c r="M34" s="100">
        <f t="shared" si="12"/>
        <v>1</v>
      </c>
      <c r="N34" s="100">
        <f t="shared" si="12"/>
        <v>5</v>
      </c>
      <c r="O34" s="100">
        <f t="shared" si="12"/>
        <v>1</v>
      </c>
      <c r="P34" s="100">
        <f t="shared" si="12"/>
        <v>0</v>
      </c>
      <c r="Q34" s="100">
        <f t="shared" si="12"/>
        <v>0</v>
      </c>
      <c r="R34" s="100">
        <f t="shared" si="12"/>
        <v>0</v>
      </c>
      <c r="S34" s="100">
        <f t="shared" si="12"/>
        <v>0</v>
      </c>
      <c r="T34" s="100">
        <f t="shared" si="12"/>
        <v>0</v>
      </c>
      <c r="U34" s="100">
        <f t="shared" si="12"/>
        <v>2</v>
      </c>
      <c r="V34" s="100">
        <f t="shared" si="12"/>
        <v>10</v>
      </c>
      <c r="W34" s="101">
        <f t="shared" si="7"/>
        <v>0.7142857142857143</v>
      </c>
      <c r="X34" s="101">
        <f t="shared" si="8"/>
        <v>1.6666666666666667</v>
      </c>
      <c r="Y34" s="102">
        <f t="shared" si="9"/>
        <v>2.3809523809523809</v>
      </c>
    </row>
    <row r="35" spans="1:25" x14ac:dyDescent="0.25">
      <c r="A35" s="192"/>
      <c r="B35" s="120" t="s">
        <v>64</v>
      </c>
      <c r="C35" s="100" t="s">
        <v>109</v>
      </c>
      <c r="D35" s="101">
        <f t="shared" si="5"/>
        <v>0.6428571428571429</v>
      </c>
      <c r="E35" s="100">
        <f>SUM(E19+E18+E9+E8)</f>
        <v>4</v>
      </c>
      <c r="F35" s="100">
        <f t="shared" ref="F35:V35" si="13">SUM(F19+F18+F9+F8)</f>
        <v>14</v>
      </c>
      <c r="G35" s="100">
        <f t="shared" si="13"/>
        <v>14</v>
      </c>
      <c r="H35" s="100">
        <f t="shared" si="13"/>
        <v>9</v>
      </c>
      <c r="I35" s="100">
        <f t="shared" si="13"/>
        <v>9</v>
      </c>
      <c r="J35" s="100">
        <f t="shared" si="13"/>
        <v>3</v>
      </c>
      <c r="K35" s="100">
        <f t="shared" si="13"/>
        <v>2</v>
      </c>
      <c r="L35" s="100">
        <f t="shared" si="13"/>
        <v>2</v>
      </c>
      <c r="M35" s="100">
        <f t="shared" si="13"/>
        <v>2</v>
      </c>
      <c r="N35" s="100">
        <f t="shared" si="13"/>
        <v>11</v>
      </c>
      <c r="O35" s="100">
        <f t="shared" si="13"/>
        <v>0</v>
      </c>
      <c r="P35" s="100">
        <f t="shared" si="13"/>
        <v>0</v>
      </c>
      <c r="Q35" s="100">
        <f t="shared" si="13"/>
        <v>0</v>
      </c>
      <c r="R35" s="100">
        <f t="shared" si="13"/>
        <v>0</v>
      </c>
      <c r="S35" s="100">
        <f t="shared" si="13"/>
        <v>1</v>
      </c>
      <c r="T35" s="100">
        <f t="shared" si="13"/>
        <v>0</v>
      </c>
      <c r="U35" s="100">
        <f t="shared" si="13"/>
        <v>5</v>
      </c>
      <c r="V35" s="100">
        <f t="shared" si="13"/>
        <v>21</v>
      </c>
      <c r="W35" s="101">
        <f t="shared" si="7"/>
        <v>0.7142857142857143</v>
      </c>
      <c r="X35" s="101">
        <f t="shared" si="8"/>
        <v>1.5</v>
      </c>
      <c r="Y35" s="102">
        <f t="shared" si="9"/>
        <v>2.2142857142857144</v>
      </c>
    </row>
    <row r="36" spans="1:25" ht="16.5" thickBot="1" x14ac:dyDescent="0.3">
      <c r="A36" s="193"/>
      <c r="B36" s="121" t="s">
        <v>64</v>
      </c>
      <c r="C36" s="104" t="s">
        <v>24</v>
      </c>
      <c r="D36" s="105">
        <f t="shared" si="5"/>
        <v>0.25</v>
      </c>
      <c r="E36" s="104">
        <f>SUM(E23+E22+E5+E4+E3+E2)</f>
        <v>6</v>
      </c>
      <c r="F36" s="104">
        <f t="shared" ref="F36:V36" si="14">SUM(F23+F22+F5+F4+F3+F2)</f>
        <v>19</v>
      </c>
      <c r="G36" s="104">
        <f t="shared" si="14"/>
        <v>16</v>
      </c>
      <c r="H36" s="104">
        <f t="shared" si="14"/>
        <v>7</v>
      </c>
      <c r="I36" s="104">
        <f t="shared" si="14"/>
        <v>4</v>
      </c>
      <c r="J36" s="104">
        <f t="shared" si="14"/>
        <v>2</v>
      </c>
      <c r="K36" s="104">
        <f t="shared" si="14"/>
        <v>0</v>
      </c>
      <c r="L36" s="104">
        <f t="shared" si="14"/>
        <v>1</v>
      </c>
      <c r="M36" s="104">
        <f t="shared" si="14"/>
        <v>1</v>
      </c>
      <c r="N36" s="104">
        <f t="shared" si="14"/>
        <v>3</v>
      </c>
      <c r="O36" s="104">
        <f t="shared" si="14"/>
        <v>2</v>
      </c>
      <c r="P36" s="104">
        <f t="shared" si="14"/>
        <v>0</v>
      </c>
      <c r="Q36" s="104">
        <f t="shared" si="14"/>
        <v>1</v>
      </c>
      <c r="R36" s="104">
        <f t="shared" si="14"/>
        <v>0</v>
      </c>
      <c r="S36" s="104">
        <f t="shared" si="14"/>
        <v>0</v>
      </c>
      <c r="T36" s="104">
        <f t="shared" si="14"/>
        <v>3</v>
      </c>
      <c r="U36" s="104">
        <f t="shared" si="14"/>
        <v>5</v>
      </c>
      <c r="V36" s="104">
        <f t="shared" si="14"/>
        <v>9</v>
      </c>
      <c r="W36" s="105">
        <f t="shared" si="7"/>
        <v>0.31578947368421051</v>
      </c>
      <c r="X36" s="105">
        <f t="shared" si="8"/>
        <v>0.5625</v>
      </c>
      <c r="Y36" s="106">
        <f t="shared" si="9"/>
        <v>0.87828947368421051</v>
      </c>
    </row>
    <row r="37" spans="1:25" ht="16.5" thickBot="1" x14ac:dyDescent="0.3"/>
    <row r="38" spans="1:25" ht="21" thickBot="1" x14ac:dyDescent="0.3">
      <c r="A38" s="66"/>
      <c r="B38" s="51" t="s">
        <v>65</v>
      </c>
      <c r="C38" s="70" t="s">
        <v>66</v>
      </c>
      <c r="D38" s="74" t="s">
        <v>71</v>
      </c>
    </row>
    <row r="39" spans="1:25" ht="20.25" x14ac:dyDescent="0.25">
      <c r="A39" s="67" t="s">
        <v>4</v>
      </c>
      <c r="B39" s="53">
        <v>4</v>
      </c>
      <c r="C39" s="71">
        <v>71</v>
      </c>
      <c r="D39" s="75" t="s">
        <v>72</v>
      </c>
    </row>
    <row r="40" spans="1:25" ht="20.25" x14ac:dyDescent="0.25">
      <c r="A40" s="68" t="s">
        <v>5</v>
      </c>
      <c r="B40" s="55">
        <v>4</v>
      </c>
      <c r="C40" s="72">
        <v>66</v>
      </c>
      <c r="D40" s="75" t="s">
        <v>72</v>
      </c>
    </row>
    <row r="41" spans="1:25" ht="20.25" x14ac:dyDescent="0.25">
      <c r="A41" s="68" t="s">
        <v>6</v>
      </c>
      <c r="B41" s="55">
        <v>3</v>
      </c>
      <c r="C41" s="72">
        <v>36</v>
      </c>
      <c r="D41" s="76">
        <v>9</v>
      </c>
    </row>
    <row r="42" spans="1:25" ht="20.25" x14ac:dyDescent="0.25">
      <c r="A42" s="68" t="s">
        <v>7</v>
      </c>
      <c r="B42" s="55">
        <v>4</v>
      </c>
      <c r="C42" s="72">
        <v>42</v>
      </c>
      <c r="D42" s="76">
        <v>10</v>
      </c>
    </row>
    <row r="43" spans="1:25" ht="20.25" x14ac:dyDescent="0.25">
      <c r="A43" s="68" t="s">
        <v>67</v>
      </c>
      <c r="B43" s="55">
        <v>2</v>
      </c>
      <c r="C43" s="72">
        <v>13</v>
      </c>
      <c r="D43" s="76">
        <v>4</v>
      </c>
    </row>
    <row r="44" spans="1:25" ht="20.25" x14ac:dyDescent="0.25">
      <c r="A44" s="68" t="s">
        <v>8</v>
      </c>
      <c r="B44" s="55">
        <v>2</v>
      </c>
      <c r="C44" s="72">
        <v>13</v>
      </c>
      <c r="D44" s="76">
        <v>4</v>
      </c>
    </row>
    <row r="45" spans="1:25" ht="20.25" x14ac:dyDescent="0.25">
      <c r="A45" s="68" t="s">
        <v>9</v>
      </c>
      <c r="B45" s="55">
        <v>1</v>
      </c>
      <c r="C45" s="72">
        <v>8</v>
      </c>
      <c r="D45" s="76">
        <v>2</v>
      </c>
    </row>
    <row r="46" spans="1:25" ht="20.25" x14ac:dyDescent="0.25">
      <c r="A46" s="68" t="s">
        <v>10</v>
      </c>
      <c r="B46" s="55">
        <v>2</v>
      </c>
      <c r="C46" s="72">
        <v>8</v>
      </c>
      <c r="D46" s="76">
        <v>2</v>
      </c>
    </row>
    <row r="47" spans="1:25" ht="20.25" x14ac:dyDescent="0.25">
      <c r="A47" s="68" t="s">
        <v>11</v>
      </c>
      <c r="B47" s="55">
        <v>6</v>
      </c>
      <c r="C47" s="72">
        <v>43</v>
      </c>
      <c r="D47" s="76">
        <v>10</v>
      </c>
    </row>
    <row r="48" spans="1:25" ht="20.25" x14ac:dyDescent="0.25">
      <c r="A48" s="68" t="s">
        <v>12</v>
      </c>
      <c r="B48" s="55">
        <v>1</v>
      </c>
      <c r="C48" s="72">
        <v>3</v>
      </c>
      <c r="D48" s="76">
        <v>2</v>
      </c>
    </row>
    <row r="49" spans="1:5" ht="20.25" x14ac:dyDescent="0.25">
      <c r="A49" s="68" t="s">
        <v>13</v>
      </c>
      <c r="B49" s="55">
        <v>0</v>
      </c>
      <c r="C49" s="72">
        <v>0</v>
      </c>
      <c r="D49" s="76">
        <v>0</v>
      </c>
    </row>
    <row r="50" spans="1:5" ht="20.25" x14ac:dyDescent="0.25">
      <c r="A50" s="68" t="s">
        <v>14</v>
      </c>
      <c r="B50" s="55">
        <v>1</v>
      </c>
      <c r="C50" s="72">
        <v>2</v>
      </c>
      <c r="D50" s="76">
        <v>1</v>
      </c>
    </row>
    <row r="51" spans="1:5" ht="20.25" x14ac:dyDescent="0.25">
      <c r="A51" s="68" t="s">
        <v>15</v>
      </c>
      <c r="B51" s="55">
        <v>0</v>
      </c>
      <c r="C51" s="72">
        <v>0</v>
      </c>
      <c r="D51" s="76">
        <v>0</v>
      </c>
    </row>
    <row r="52" spans="1:5" ht="20.25" x14ac:dyDescent="0.25">
      <c r="A52" s="68" t="s">
        <v>16</v>
      </c>
      <c r="B52" s="55">
        <v>1</v>
      </c>
      <c r="C52" s="72">
        <v>3</v>
      </c>
      <c r="D52" s="76">
        <v>1</v>
      </c>
    </row>
    <row r="53" spans="1:5" ht="21" thickBot="1" x14ac:dyDescent="0.3">
      <c r="A53" s="68" t="s">
        <v>17</v>
      </c>
      <c r="B53" s="55">
        <v>2</v>
      </c>
      <c r="C53" s="72">
        <v>4</v>
      </c>
      <c r="D53" s="77">
        <v>2</v>
      </c>
    </row>
    <row r="54" spans="1:5" ht="21" thickBot="1" x14ac:dyDescent="0.3">
      <c r="A54" s="68" t="s">
        <v>18</v>
      </c>
      <c r="B54" s="55">
        <v>3</v>
      </c>
      <c r="C54" s="72">
        <v>8</v>
      </c>
      <c r="D54" s="79" t="s">
        <v>129</v>
      </c>
      <c r="E54" s="80" t="s">
        <v>106</v>
      </c>
    </row>
    <row r="55" spans="1:5" ht="21" thickBot="1" x14ac:dyDescent="0.3">
      <c r="A55" s="69" t="s">
        <v>19</v>
      </c>
      <c r="B55" s="57">
        <v>10</v>
      </c>
      <c r="C55" s="73">
        <v>95</v>
      </c>
      <c r="D55" s="78" t="s">
        <v>72</v>
      </c>
    </row>
  </sheetData>
  <autoFilter ref="A1:Y36"/>
  <mergeCells count="3">
    <mergeCell ref="A6:A27"/>
    <mergeCell ref="A30:A36"/>
    <mergeCell ref="A2:A5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8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25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5" width="9.42578125" style="6" bestFit="1" customWidth="1"/>
    <col min="6" max="22" width="9.140625" style="6"/>
    <col min="23" max="25" width="9.140625" style="26"/>
    <col min="26" max="16384" width="9.140625" style="6"/>
  </cols>
  <sheetData>
    <row r="1" spans="1:25" s="59" customFormat="1" ht="18.75" thickBot="1" x14ac:dyDescent="0.3">
      <c r="A1" s="152"/>
      <c r="B1" s="153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94" t="s">
        <v>128</v>
      </c>
      <c r="B2" s="18">
        <v>43705</v>
      </c>
      <c r="C2" s="19" t="s">
        <v>24</v>
      </c>
      <c r="D2" s="43">
        <f>SUM(I2:I$196)/SUM(G2:G$196)</f>
        <v>0.41245136186770426</v>
      </c>
      <c r="E2" s="19">
        <v>1</v>
      </c>
      <c r="F2" s="19">
        <v>3</v>
      </c>
      <c r="G2" s="19">
        <v>3</v>
      </c>
      <c r="H2" s="19">
        <v>0</v>
      </c>
      <c r="I2" s="19">
        <v>1</v>
      </c>
      <c r="J2" s="19">
        <f>SUM(I2)-SUM(K2:M2)</f>
        <v>1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1</v>
      </c>
      <c r="U2" s="19">
        <v>5</v>
      </c>
      <c r="V2" s="19">
        <v>1</v>
      </c>
      <c r="W2" s="43">
        <f>SUM(I2:I$196,O2:O$196,S2:S$196)/SUM(F2:F$196)</f>
        <v>0.46727272727272728</v>
      </c>
      <c r="X2" s="43">
        <f>SUM(V2:V$196)/SUM(G2:G$196)</f>
        <v>0.52918287937743191</v>
      </c>
      <c r="Y2" s="44">
        <f t="shared" ref="Y2:Y4" si="0">SUM(W2+X2)</f>
        <v>0.9964556066501592</v>
      </c>
    </row>
    <row r="3" spans="1:25" s="59" customFormat="1" ht="15.95" customHeight="1" x14ac:dyDescent="0.25">
      <c r="A3" s="195"/>
      <c r="B3" s="14">
        <v>43698</v>
      </c>
      <c r="C3" s="15" t="s">
        <v>24</v>
      </c>
      <c r="D3" s="93">
        <f>SUM(I3:I$196)/SUM(G3:G$196)</f>
        <v>0.41291585127201563</v>
      </c>
      <c r="E3" s="15">
        <v>1</v>
      </c>
      <c r="F3" s="15">
        <v>2</v>
      </c>
      <c r="G3" s="15">
        <v>2</v>
      </c>
      <c r="H3" s="15">
        <v>0</v>
      </c>
      <c r="I3" s="15">
        <v>0</v>
      </c>
      <c r="J3" s="92">
        <f>SUM(I3)-SUM(K3:M3)</f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1</v>
      </c>
      <c r="U3" s="15">
        <v>0</v>
      </c>
      <c r="V3" s="15">
        <v>0</v>
      </c>
      <c r="W3" s="93">
        <f>SUM(I3:I$196,O3:O$196,S3:S$196)/SUM(F3:F$196)</f>
        <v>0.4680073126142596</v>
      </c>
      <c r="X3" s="93">
        <f>SUM(V3:V$196)/SUM(G3:G$196)</f>
        <v>0.53033268101761255</v>
      </c>
      <c r="Y3" s="94">
        <f t="shared" si="0"/>
        <v>0.9983399936318722</v>
      </c>
    </row>
    <row r="4" spans="1:25" s="59" customFormat="1" ht="15.95" customHeight="1" thickBot="1" x14ac:dyDescent="0.3">
      <c r="A4" s="196"/>
      <c r="B4" s="86">
        <v>43698</v>
      </c>
      <c r="C4" s="87" t="s">
        <v>24</v>
      </c>
      <c r="D4" s="173">
        <f>SUM(I4:I$196)/SUM(G4:G$196)</f>
        <v>0.41453831041257366</v>
      </c>
      <c r="E4" s="87">
        <v>1</v>
      </c>
      <c r="F4" s="87">
        <v>2</v>
      </c>
      <c r="G4" s="87">
        <v>2</v>
      </c>
      <c r="H4" s="87">
        <v>0</v>
      </c>
      <c r="I4" s="87">
        <v>0</v>
      </c>
      <c r="J4" s="174">
        <f>SUM(I4)-SUM(K4:M4)</f>
        <v>0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7">
        <v>0</v>
      </c>
      <c r="S4" s="87">
        <v>0</v>
      </c>
      <c r="T4" s="87">
        <v>0</v>
      </c>
      <c r="U4" s="87">
        <v>1</v>
      </c>
      <c r="V4" s="87">
        <v>0</v>
      </c>
      <c r="W4" s="173">
        <f>SUM(I4:I$196,O4:O$196,S4:S$196)/SUM(F4:F$196)</f>
        <v>0.46972477064220186</v>
      </c>
      <c r="X4" s="173">
        <f>SUM(V4:V$196)/SUM(G4:G$196)</f>
        <v>0.53241650294695486</v>
      </c>
      <c r="Y4" s="175">
        <f t="shared" si="0"/>
        <v>1.0021412735891566</v>
      </c>
    </row>
    <row r="5" spans="1:25" s="59" customFormat="1" ht="15.95" customHeight="1" x14ac:dyDescent="0.25">
      <c r="A5" s="197" t="s">
        <v>111</v>
      </c>
      <c r="B5" s="171">
        <v>43677</v>
      </c>
      <c r="C5" s="140" t="s">
        <v>110</v>
      </c>
      <c r="D5" s="141">
        <f>SUM(I5:I$196)/SUM(G5:G$196)</f>
        <v>0.41617357001972388</v>
      </c>
      <c r="E5" s="140">
        <v>1</v>
      </c>
      <c r="F5" s="140">
        <v>2</v>
      </c>
      <c r="G5" s="140">
        <v>2</v>
      </c>
      <c r="H5" s="140">
        <v>1</v>
      </c>
      <c r="I5" s="140">
        <v>0</v>
      </c>
      <c r="J5" s="140">
        <f>SUM(I5)-SUM(K5:M5)</f>
        <v>0</v>
      </c>
      <c r="K5" s="140">
        <v>0</v>
      </c>
      <c r="L5" s="140">
        <v>0</v>
      </c>
      <c r="M5" s="140">
        <v>0</v>
      </c>
      <c r="N5" s="140">
        <v>0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40">
        <v>1</v>
      </c>
      <c r="U5" s="140">
        <v>0</v>
      </c>
      <c r="V5" s="140">
        <v>0</v>
      </c>
      <c r="W5" s="141">
        <f>SUM(I5:I$196,O5:O$196,S5:S$196)/SUM(F5:F$196)</f>
        <v>0.47145488029465932</v>
      </c>
      <c r="X5" s="141">
        <f>SUM(V5:V$196)/SUM(G5:G$196)</f>
        <v>0.53451676528599601</v>
      </c>
      <c r="Y5" s="142">
        <f t="shared" ref="Y5:Y24" si="1">SUM(W5+X5)</f>
        <v>1.0059716455806553</v>
      </c>
    </row>
    <row r="6" spans="1:25" s="59" customFormat="1" ht="15.95" customHeight="1" x14ac:dyDescent="0.25">
      <c r="A6" s="192"/>
      <c r="B6" s="99">
        <v>43677</v>
      </c>
      <c r="C6" s="100" t="s">
        <v>110</v>
      </c>
      <c r="D6" s="101">
        <f>SUM(I6:I$196)/SUM(G6:G$196)</f>
        <v>0.4178217821782178</v>
      </c>
      <c r="E6" s="100">
        <v>1</v>
      </c>
      <c r="F6" s="100">
        <v>2</v>
      </c>
      <c r="G6" s="100">
        <v>2</v>
      </c>
      <c r="H6" s="100">
        <v>0</v>
      </c>
      <c r="I6" s="100">
        <v>1</v>
      </c>
      <c r="J6" s="100">
        <f t="shared" ref="J6:J69" si="2">SUM(I6)-SUM(K6:M6)</f>
        <v>1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1</v>
      </c>
      <c r="T6" s="100">
        <v>0</v>
      </c>
      <c r="U6" s="100">
        <v>0</v>
      </c>
      <c r="V6" s="100">
        <v>1</v>
      </c>
      <c r="W6" s="101">
        <f>SUM(I6:I$196,O6:O$196,S6:S$196)/SUM(F6:F$196)</f>
        <v>0.47319778188539741</v>
      </c>
      <c r="X6" s="101">
        <f>SUM(V6:V$196)/SUM(G6:G$196)</f>
        <v>0.53663366336633667</v>
      </c>
      <c r="Y6" s="102">
        <f t="shared" si="1"/>
        <v>1.0098314452517341</v>
      </c>
    </row>
    <row r="7" spans="1:25" s="59" customFormat="1" ht="15.95" customHeight="1" x14ac:dyDescent="0.25">
      <c r="A7" s="192"/>
      <c r="B7" s="99">
        <v>43670</v>
      </c>
      <c r="C7" s="100" t="s">
        <v>24</v>
      </c>
      <c r="D7" s="101">
        <f>SUM(I7:I$196)/SUM(G7:G$196)</f>
        <v>0.41749502982107356</v>
      </c>
      <c r="E7" s="100">
        <v>1</v>
      </c>
      <c r="F7" s="100">
        <v>2</v>
      </c>
      <c r="G7" s="100">
        <v>2</v>
      </c>
      <c r="H7" s="100">
        <v>0</v>
      </c>
      <c r="I7" s="100">
        <v>2</v>
      </c>
      <c r="J7" s="100">
        <f t="shared" si="2"/>
        <v>2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2</v>
      </c>
      <c r="W7" s="101">
        <f>SUM(I7:I$196,O7:O$196,S7:S$196)/SUM(F7:F$196)</f>
        <v>0.4712430426716141</v>
      </c>
      <c r="X7" s="101">
        <f>SUM(V7:V$196)/SUM(G7:G$196)</f>
        <v>0.53677932405566597</v>
      </c>
      <c r="Y7" s="102">
        <f t="shared" si="1"/>
        <v>1.0080223667272801</v>
      </c>
    </row>
    <row r="8" spans="1:25" s="59" customFormat="1" ht="15.95" customHeight="1" x14ac:dyDescent="0.25">
      <c r="A8" s="192"/>
      <c r="B8" s="99">
        <v>43670</v>
      </c>
      <c r="C8" s="100" t="s">
        <v>24</v>
      </c>
      <c r="D8" s="101">
        <f>SUM(I8:I$196)/SUM(G8:G$196)</f>
        <v>0.41516966067864269</v>
      </c>
      <c r="E8" s="100">
        <v>1</v>
      </c>
      <c r="F8" s="100">
        <v>3</v>
      </c>
      <c r="G8" s="100">
        <v>3</v>
      </c>
      <c r="H8" s="100">
        <v>0</v>
      </c>
      <c r="I8" s="100">
        <v>2</v>
      </c>
      <c r="J8" s="100">
        <f t="shared" si="2"/>
        <v>2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2</v>
      </c>
      <c r="W8" s="101">
        <f>SUM(I8:I$196,O8:O$196,S8:S$196)/SUM(F8:F$196)</f>
        <v>0.46927374301675978</v>
      </c>
      <c r="X8" s="101">
        <f>SUM(V8:V$196)/SUM(G8:G$196)</f>
        <v>0.53493013972055892</v>
      </c>
      <c r="Y8" s="102">
        <f t="shared" si="1"/>
        <v>1.0042038827373188</v>
      </c>
    </row>
    <row r="9" spans="1:25" s="59" customFormat="1" ht="15.95" customHeight="1" x14ac:dyDescent="0.25">
      <c r="A9" s="192"/>
      <c r="B9" s="99">
        <v>43656</v>
      </c>
      <c r="C9" s="100" t="s">
        <v>53</v>
      </c>
      <c r="D9" s="101">
        <f>SUM(I9:I$196)/SUM(G9:G$196)</f>
        <v>0.41365461847389556</v>
      </c>
      <c r="E9" s="100">
        <v>1</v>
      </c>
      <c r="F9" s="100">
        <v>3</v>
      </c>
      <c r="G9" s="100">
        <v>3</v>
      </c>
      <c r="H9" s="100">
        <v>1</v>
      </c>
      <c r="I9" s="100">
        <v>2</v>
      </c>
      <c r="J9" s="100">
        <f t="shared" si="2"/>
        <v>2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0</v>
      </c>
      <c r="V9" s="100">
        <v>2</v>
      </c>
      <c r="W9" s="101">
        <f>SUM(I9:I$196,O9:O$196,S9:S$196)/SUM(F9:F$196)</f>
        <v>0.46816479400749061</v>
      </c>
      <c r="X9" s="101">
        <f>SUM(V9:V$196)/SUM(G9:G$196)</f>
        <v>0.53413654618473894</v>
      </c>
      <c r="Y9" s="102">
        <f t="shared" si="1"/>
        <v>1.0023013401922296</v>
      </c>
    </row>
    <row r="10" spans="1:25" s="59" customFormat="1" ht="15.95" customHeight="1" x14ac:dyDescent="0.25">
      <c r="A10" s="192"/>
      <c r="B10" s="99">
        <v>43656</v>
      </c>
      <c r="C10" s="100" t="s">
        <v>53</v>
      </c>
      <c r="D10" s="101">
        <f>SUM(I10:I$196)/SUM(G10:G$196)</f>
        <v>0.41212121212121211</v>
      </c>
      <c r="E10" s="100">
        <v>1</v>
      </c>
      <c r="F10" s="100">
        <v>2</v>
      </c>
      <c r="G10" s="100">
        <v>2</v>
      </c>
      <c r="H10" s="100">
        <v>2</v>
      </c>
      <c r="I10" s="100">
        <v>2</v>
      </c>
      <c r="J10" s="100">
        <f t="shared" si="2"/>
        <v>2</v>
      </c>
      <c r="K10" s="100">
        <v>0</v>
      </c>
      <c r="L10" s="100">
        <v>0</v>
      </c>
      <c r="M10" s="100">
        <v>0</v>
      </c>
      <c r="N10" s="100">
        <v>1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2</v>
      </c>
      <c r="W10" s="101">
        <f>SUM(I10:I$196,O10:O$196,S10:S$196)/SUM(F10:F$196)</f>
        <v>0.46704331450094161</v>
      </c>
      <c r="X10" s="101">
        <f>SUM(V10:V$196)/SUM(G10:G$196)</f>
        <v>0.53333333333333333</v>
      </c>
      <c r="Y10" s="102">
        <f t="shared" si="1"/>
        <v>1.0003766478342748</v>
      </c>
    </row>
    <row r="11" spans="1:25" s="59" customFormat="1" ht="15.95" customHeight="1" x14ac:dyDescent="0.25">
      <c r="A11" s="192"/>
      <c r="B11" s="99">
        <v>43649</v>
      </c>
      <c r="C11" s="100" t="s">
        <v>23</v>
      </c>
      <c r="D11" s="101">
        <f>SUM(I11:I$196)/SUM(G11:G$196)</f>
        <v>0.40973630831643004</v>
      </c>
      <c r="E11" s="100">
        <v>1</v>
      </c>
      <c r="F11" s="100">
        <v>3</v>
      </c>
      <c r="G11" s="100">
        <v>2</v>
      </c>
      <c r="H11" s="100">
        <v>0</v>
      </c>
      <c r="I11" s="100">
        <v>0</v>
      </c>
      <c r="J11" s="100">
        <f t="shared" si="2"/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1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1</v>
      </c>
      <c r="V11" s="100">
        <v>0</v>
      </c>
      <c r="W11" s="101">
        <f>SUM(I11:I$196,O11:O$196,S11:S$196)/SUM(F11:F$196)</f>
        <v>0.46502835538752363</v>
      </c>
      <c r="X11" s="101">
        <f>SUM(V11:V$196)/SUM(G11:G$196)</f>
        <v>0.53144016227180524</v>
      </c>
      <c r="Y11" s="102">
        <f t="shared" si="1"/>
        <v>0.99646851765932887</v>
      </c>
    </row>
    <row r="12" spans="1:25" s="59" customFormat="1" ht="15.95" customHeight="1" x14ac:dyDescent="0.25">
      <c r="A12" s="192"/>
      <c r="B12" s="99">
        <v>43649</v>
      </c>
      <c r="C12" s="100" t="s">
        <v>23</v>
      </c>
      <c r="D12" s="101">
        <f>SUM(I12:I$196)/SUM(G12:G$196)</f>
        <v>0.41140529531568226</v>
      </c>
      <c r="E12" s="100">
        <v>1</v>
      </c>
      <c r="F12" s="100">
        <v>2</v>
      </c>
      <c r="G12" s="100">
        <v>2</v>
      </c>
      <c r="H12" s="100">
        <v>0</v>
      </c>
      <c r="I12" s="100">
        <v>0</v>
      </c>
      <c r="J12" s="100">
        <f t="shared" si="2"/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1</v>
      </c>
      <c r="S12" s="100">
        <v>0</v>
      </c>
      <c r="T12" s="100">
        <v>0</v>
      </c>
      <c r="U12" s="100">
        <v>0</v>
      </c>
      <c r="V12" s="100">
        <v>0</v>
      </c>
      <c r="W12" s="101">
        <f>SUM(I12:I$196,O12:O$196,S12:S$196)/SUM(F12:F$196)</f>
        <v>0.46577946768060835</v>
      </c>
      <c r="X12" s="101">
        <f>SUM(V12:V$196)/SUM(G12:G$196)</f>
        <v>0.53360488798370675</v>
      </c>
      <c r="Y12" s="102">
        <f t="shared" si="1"/>
        <v>0.99938435566431516</v>
      </c>
    </row>
    <row r="13" spans="1:25" s="59" customFormat="1" ht="15.95" customHeight="1" x14ac:dyDescent="0.25">
      <c r="A13" s="192"/>
      <c r="B13" s="99">
        <v>43642</v>
      </c>
      <c r="C13" s="100" t="s">
        <v>108</v>
      </c>
      <c r="D13" s="101">
        <f>SUM(I13:I$196)/SUM(G13:G$196)</f>
        <v>0.41308793456032722</v>
      </c>
      <c r="E13" s="100">
        <v>1</v>
      </c>
      <c r="F13" s="100">
        <v>2</v>
      </c>
      <c r="G13" s="100">
        <v>2</v>
      </c>
      <c r="H13" s="100">
        <v>1</v>
      </c>
      <c r="I13" s="100">
        <v>1</v>
      </c>
      <c r="J13" s="100">
        <f t="shared" si="2"/>
        <v>1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1</v>
      </c>
      <c r="W13" s="101">
        <f>SUM(I13:I$196,O13:O$196,S13:S$196)/SUM(F13:F$196)</f>
        <v>0.46755725190839692</v>
      </c>
      <c r="X13" s="101">
        <f>SUM(V13:V$196)/SUM(G13:G$196)</f>
        <v>0.53578732106339466</v>
      </c>
      <c r="Y13" s="102">
        <f t="shared" si="1"/>
        <v>1.0033445729717916</v>
      </c>
    </row>
    <row r="14" spans="1:25" s="59" customFormat="1" ht="15.95" customHeight="1" x14ac:dyDescent="0.25">
      <c r="A14" s="192"/>
      <c r="B14" s="99">
        <v>43642</v>
      </c>
      <c r="C14" s="100" t="s">
        <v>108</v>
      </c>
      <c r="D14" s="101">
        <f>SUM(I14:I$196)/SUM(G14:G$196)</f>
        <v>0.41273100616016428</v>
      </c>
      <c r="E14" s="100">
        <v>1</v>
      </c>
      <c r="F14" s="100">
        <v>2</v>
      </c>
      <c r="G14" s="100">
        <v>2</v>
      </c>
      <c r="H14" s="100">
        <v>0</v>
      </c>
      <c r="I14" s="100">
        <v>1</v>
      </c>
      <c r="J14" s="100">
        <f t="shared" si="2"/>
        <v>1</v>
      </c>
      <c r="K14" s="100">
        <v>0</v>
      </c>
      <c r="L14" s="100">
        <v>0</v>
      </c>
      <c r="M14" s="100">
        <v>0</v>
      </c>
      <c r="N14" s="100">
        <v>1</v>
      </c>
      <c r="O14" s="100">
        <v>0</v>
      </c>
      <c r="P14" s="100">
        <v>0</v>
      </c>
      <c r="Q14" s="100">
        <v>0</v>
      </c>
      <c r="R14" s="100">
        <v>0</v>
      </c>
      <c r="S14" s="100">
        <v>1</v>
      </c>
      <c r="T14" s="100">
        <v>0</v>
      </c>
      <c r="U14" s="100">
        <v>0</v>
      </c>
      <c r="V14" s="100">
        <v>1</v>
      </c>
      <c r="W14" s="101">
        <f>SUM(I14:I$196,O14:O$196,S14:S$196)/SUM(F14:F$196)</f>
        <v>0.46743295019157088</v>
      </c>
      <c r="X14" s="101">
        <f>SUM(V14:V$196)/SUM(G14:G$196)</f>
        <v>0.53593429158110883</v>
      </c>
      <c r="Y14" s="102">
        <f t="shared" si="1"/>
        <v>1.0033672417726798</v>
      </c>
    </row>
    <row r="15" spans="1:25" s="59" customFormat="1" ht="15.95" customHeight="1" x14ac:dyDescent="0.25">
      <c r="A15" s="192"/>
      <c r="B15" s="99">
        <v>43635</v>
      </c>
      <c r="C15" s="100" t="s">
        <v>109</v>
      </c>
      <c r="D15" s="101">
        <f>SUM(I15:I$196)/SUM(G15:G$196)</f>
        <v>0.41237113402061853</v>
      </c>
      <c r="E15" s="100">
        <v>1</v>
      </c>
      <c r="F15" s="100">
        <v>2</v>
      </c>
      <c r="G15" s="100">
        <v>2</v>
      </c>
      <c r="H15" s="100">
        <v>1</v>
      </c>
      <c r="I15" s="100">
        <v>2</v>
      </c>
      <c r="J15" s="100">
        <f t="shared" si="2"/>
        <v>2</v>
      </c>
      <c r="K15" s="100">
        <v>0</v>
      </c>
      <c r="L15" s="100">
        <v>0</v>
      </c>
      <c r="M15" s="100">
        <v>0</v>
      </c>
      <c r="N15" s="100">
        <v>1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2</v>
      </c>
      <c r="W15" s="101">
        <f>SUM(I15:I$196,O15:O$196,S15:S$196)/SUM(F15:F$196)</f>
        <v>0.4653846153846154</v>
      </c>
      <c r="X15" s="101">
        <f>SUM(V15:V$196)/SUM(G15:G$196)</f>
        <v>0.53608247422680411</v>
      </c>
      <c r="Y15" s="102">
        <f t="shared" si="1"/>
        <v>1.0014670896114195</v>
      </c>
    </row>
    <row r="16" spans="1:25" s="59" customFormat="1" ht="15.95" customHeight="1" x14ac:dyDescent="0.25">
      <c r="A16" s="192"/>
      <c r="B16" s="99">
        <v>43635</v>
      </c>
      <c r="C16" s="100" t="s">
        <v>109</v>
      </c>
      <c r="D16" s="101">
        <f>SUM(I16:I$196)/SUM(G16:G$196)</f>
        <v>0.40993788819875776</v>
      </c>
      <c r="E16" s="100">
        <v>1</v>
      </c>
      <c r="F16" s="100">
        <v>2</v>
      </c>
      <c r="G16" s="100">
        <v>2</v>
      </c>
      <c r="H16" s="100">
        <v>1</v>
      </c>
      <c r="I16" s="100">
        <v>1</v>
      </c>
      <c r="J16" s="100">
        <f t="shared" si="2"/>
        <v>1</v>
      </c>
      <c r="K16" s="100">
        <v>0</v>
      </c>
      <c r="L16" s="100">
        <v>0</v>
      </c>
      <c r="M16" s="100">
        <v>0</v>
      </c>
      <c r="N16" s="100">
        <v>1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2</v>
      </c>
      <c r="V16" s="100">
        <v>1</v>
      </c>
      <c r="W16" s="101">
        <f>SUM(I16:I$196,O16:O$196,S16:S$196)/SUM(F16:F$196)</f>
        <v>0.46332046332046334</v>
      </c>
      <c r="X16" s="101">
        <f>SUM(V16:V$196)/SUM(G16:G$196)</f>
        <v>0.53416149068322982</v>
      </c>
      <c r="Y16" s="102">
        <f t="shared" si="1"/>
        <v>0.99748195400369322</v>
      </c>
    </row>
    <row r="17" spans="1:25" s="59" customFormat="1" ht="15.95" customHeight="1" x14ac:dyDescent="0.25">
      <c r="A17" s="192"/>
      <c r="B17" s="99">
        <v>43621</v>
      </c>
      <c r="C17" s="100" t="s">
        <v>24</v>
      </c>
      <c r="D17" s="101">
        <f>SUM(I17:I$196)/SUM(G17:G$196)</f>
        <v>0.40956340956340959</v>
      </c>
      <c r="E17" s="100">
        <v>1</v>
      </c>
      <c r="F17" s="100">
        <v>3</v>
      </c>
      <c r="G17" s="100">
        <v>3</v>
      </c>
      <c r="H17" s="100">
        <v>0</v>
      </c>
      <c r="I17" s="100">
        <v>2</v>
      </c>
      <c r="J17" s="100">
        <f t="shared" si="2"/>
        <v>2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2</v>
      </c>
      <c r="W17" s="101">
        <f>SUM(I17:I$196,O17:O$196,S17:S$196)/SUM(F17:F$196)</f>
        <v>0.4631782945736434</v>
      </c>
      <c r="X17" s="101">
        <f>SUM(V17:V$196)/SUM(G17:G$196)</f>
        <v>0.53430353430353428</v>
      </c>
      <c r="Y17" s="102">
        <f t="shared" si="1"/>
        <v>0.99748182887717762</v>
      </c>
    </row>
    <row r="18" spans="1:25" s="59" customFormat="1" ht="15.95" customHeight="1" x14ac:dyDescent="0.25">
      <c r="A18" s="192"/>
      <c r="B18" s="99">
        <v>43621</v>
      </c>
      <c r="C18" s="100" t="s">
        <v>24</v>
      </c>
      <c r="D18" s="101">
        <f>SUM(I18:I$196)/SUM(G18:G$196)</f>
        <v>0.40794979079497906</v>
      </c>
      <c r="E18" s="100">
        <v>1</v>
      </c>
      <c r="F18" s="100">
        <v>3</v>
      </c>
      <c r="G18" s="100">
        <v>3</v>
      </c>
      <c r="H18" s="100">
        <v>0</v>
      </c>
      <c r="I18" s="100">
        <v>1</v>
      </c>
      <c r="J18" s="100">
        <f t="shared" si="2"/>
        <v>1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2</v>
      </c>
      <c r="V18" s="100">
        <v>1</v>
      </c>
      <c r="W18" s="101">
        <f>SUM(I18:I$196,O18:O$196,S18:S$196)/SUM(F18:F$196)</f>
        <v>0.46198830409356723</v>
      </c>
      <c r="X18" s="101">
        <f>SUM(V18:V$196)/SUM(G18:G$196)</f>
        <v>0.53347280334728031</v>
      </c>
      <c r="Y18" s="102">
        <f t="shared" si="1"/>
        <v>0.99546110744084748</v>
      </c>
    </row>
    <row r="19" spans="1:25" s="59" customFormat="1" ht="15.95" customHeight="1" x14ac:dyDescent="0.25">
      <c r="A19" s="192"/>
      <c r="B19" s="99">
        <v>43614</v>
      </c>
      <c r="C19" s="100" t="s">
        <v>58</v>
      </c>
      <c r="D19" s="101">
        <f>SUM(I19:I$196)/SUM(G19:G$196)</f>
        <v>0.40842105263157896</v>
      </c>
      <c r="E19" s="100">
        <v>1</v>
      </c>
      <c r="F19" s="100">
        <v>2</v>
      </c>
      <c r="G19" s="100">
        <v>2</v>
      </c>
      <c r="H19" s="100">
        <v>0</v>
      </c>
      <c r="I19" s="100">
        <v>1</v>
      </c>
      <c r="J19" s="100">
        <f t="shared" si="2"/>
        <v>1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1</v>
      </c>
      <c r="W19" s="101">
        <f>SUM(I19:I$196,O19:O$196,S19:S$196)/SUM(F19:F$196)</f>
        <v>0.46274509803921571</v>
      </c>
      <c r="X19" s="101">
        <f>SUM(V19:V$196)/SUM(G19:G$196)</f>
        <v>0.53473684210526318</v>
      </c>
      <c r="Y19" s="102">
        <f t="shared" si="1"/>
        <v>0.99748194014447888</v>
      </c>
    </row>
    <row r="20" spans="1:25" s="59" customFormat="1" ht="15.95" customHeight="1" x14ac:dyDescent="0.25">
      <c r="A20" s="192"/>
      <c r="B20" s="99">
        <v>43614</v>
      </c>
      <c r="C20" s="100" t="s">
        <v>58</v>
      </c>
      <c r="D20" s="101">
        <f>SUM(I20:I$196)/SUM(G20:G$196)</f>
        <v>0.40803382663847781</v>
      </c>
      <c r="E20" s="100">
        <v>1</v>
      </c>
      <c r="F20" s="100">
        <v>2</v>
      </c>
      <c r="G20" s="100">
        <v>2</v>
      </c>
      <c r="H20" s="100">
        <v>0</v>
      </c>
      <c r="I20" s="100">
        <v>0</v>
      </c>
      <c r="J20" s="100">
        <f t="shared" si="2"/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1</v>
      </c>
      <c r="V20" s="100">
        <v>0</v>
      </c>
      <c r="W20" s="101">
        <f>SUM(I20:I$196,O20:O$196,S20:S$196)/SUM(F20:F$196)</f>
        <v>0.4625984251968504</v>
      </c>
      <c r="X20" s="101">
        <f>SUM(V20:V$196)/SUM(G20:G$196)</f>
        <v>0.53488372093023251</v>
      </c>
      <c r="Y20" s="102">
        <f t="shared" si="1"/>
        <v>0.99748214612708286</v>
      </c>
    </row>
    <row r="21" spans="1:25" s="59" customFormat="1" ht="15.95" customHeight="1" x14ac:dyDescent="0.25">
      <c r="A21" s="192"/>
      <c r="B21" s="99">
        <v>43607</v>
      </c>
      <c r="C21" s="100" t="s">
        <v>53</v>
      </c>
      <c r="D21" s="101">
        <f>SUM(I21:I$196)/SUM(G21:G$196)</f>
        <v>0.40976645435244163</v>
      </c>
      <c r="E21" s="100">
        <v>1</v>
      </c>
      <c r="F21" s="100">
        <v>2</v>
      </c>
      <c r="G21" s="100">
        <v>1</v>
      </c>
      <c r="H21" s="100">
        <v>0</v>
      </c>
      <c r="I21" s="100">
        <v>0</v>
      </c>
      <c r="J21" s="100">
        <f t="shared" si="2"/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1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1">
        <f>SUM(I21:I$196,O21:O$196,S21:S$196)/SUM(F21:F$196)</f>
        <v>0.46442687747035571</v>
      </c>
      <c r="X21" s="101">
        <f>SUM(V21:V$196)/SUM(G21:G$196)</f>
        <v>0.53715498938428874</v>
      </c>
      <c r="Y21" s="102">
        <f t="shared" si="1"/>
        <v>1.0015818668546443</v>
      </c>
    </row>
    <row r="22" spans="1:25" s="59" customFormat="1" ht="15.95" customHeight="1" x14ac:dyDescent="0.25">
      <c r="A22" s="192"/>
      <c r="B22" s="99">
        <v>43607</v>
      </c>
      <c r="C22" s="100" t="s">
        <v>53</v>
      </c>
      <c r="D22" s="101">
        <f>SUM(I22:I$196)/SUM(G22:G$196)</f>
        <v>0.41063829787234041</v>
      </c>
      <c r="E22" s="100">
        <v>1</v>
      </c>
      <c r="F22" s="100">
        <v>2</v>
      </c>
      <c r="G22" s="100">
        <v>2</v>
      </c>
      <c r="H22" s="100">
        <v>0</v>
      </c>
      <c r="I22" s="100">
        <v>1</v>
      </c>
      <c r="J22" s="100">
        <f t="shared" si="2"/>
        <v>1</v>
      </c>
      <c r="K22" s="100">
        <v>0</v>
      </c>
      <c r="L22" s="100">
        <v>0</v>
      </c>
      <c r="M22" s="100">
        <v>0</v>
      </c>
      <c r="N22" s="100">
        <v>1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1</v>
      </c>
      <c r="W22" s="101">
        <f>SUM(I22:I$196,O22:O$196,S22:S$196)/SUM(F22:F$196)</f>
        <v>0.4642857142857143</v>
      </c>
      <c r="X22" s="101">
        <f>SUM(V22:V$196)/SUM(G22:G$196)</f>
        <v>0.53829787234042559</v>
      </c>
      <c r="Y22" s="102">
        <f t="shared" si="1"/>
        <v>1.0025835866261399</v>
      </c>
    </row>
    <row r="23" spans="1:25" s="59" customFormat="1" ht="15.95" customHeight="1" x14ac:dyDescent="0.25">
      <c r="A23" s="192"/>
      <c r="B23" s="99">
        <v>43600</v>
      </c>
      <c r="C23" s="100" t="s">
        <v>23</v>
      </c>
      <c r="D23" s="101">
        <f>SUM(I23:I$196)/SUM(G23:G$196)</f>
        <v>0.41025641025641024</v>
      </c>
      <c r="E23" s="100">
        <v>1</v>
      </c>
      <c r="F23" s="100">
        <v>3</v>
      </c>
      <c r="G23" s="100">
        <v>3</v>
      </c>
      <c r="H23" s="100">
        <v>1</v>
      </c>
      <c r="I23" s="100">
        <v>1</v>
      </c>
      <c r="J23" s="100">
        <f t="shared" si="2"/>
        <v>1</v>
      </c>
      <c r="K23" s="100">
        <v>0</v>
      </c>
      <c r="L23" s="100">
        <v>0</v>
      </c>
      <c r="M23" s="100">
        <v>0</v>
      </c>
      <c r="N23" s="100">
        <v>1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1</v>
      </c>
      <c r="W23" s="101">
        <f>SUM(I23:I$196,O23:O$196,S23:S$196)/SUM(F23:F$196)</f>
        <v>0.46414342629482069</v>
      </c>
      <c r="X23" s="101">
        <f>SUM(V23:V$196)/SUM(G23:G$196)</f>
        <v>0.53846153846153844</v>
      </c>
      <c r="Y23" s="102">
        <f t="shared" si="1"/>
        <v>1.0026049647563591</v>
      </c>
    </row>
    <row r="24" spans="1:25" s="59" customFormat="1" ht="15.95" customHeight="1" thickBot="1" x14ac:dyDescent="0.3">
      <c r="A24" s="193"/>
      <c r="B24" s="103">
        <v>43600</v>
      </c>
      <c r="C24" s="104" t="s">
        <v>23</v>
      </c>
      <c r="D24" s="105">
        <f>SUM(I24:I$196)/SUM(G24:G$196)</f>
        <v>0.41075268817204302</v>
      </c>
      <c r="E24" s="104">
        <v>1</v>
      </c>
      <c r="F24" s="104">
        <v>4</v>
      </c>
      <c r="G24" s="104">
        <v>4</v>
      </c>
      <c r="H24" s="104">
        <v>1</v>
      </c>
      <c r="I24" s="104">
        <v>1</v>
      </c>
      <c r="J24" s="104">
        <f t="shared" si="2"/>
        <v>1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1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1</v>
      </c>
      <c r="W24" s="105">
        <f>SUM(I24:I$196,O24:O$196,S24:S$196)/SUM(F24:F$196)</f>
        <v>0.4649298597194389</v>
      </c>
      <c r="X24" s="105">
        <f>SUM(V24:V$196)/SUM(G24:G$196)</f>
        <v>0.53978494623655915</v>
      </c>
      <c r="Y24" s="106">
        <f t="shared" si="1"/>
        <v>1.004714805955998</v>
      </c>
    </row>
    <row r="25" spans="1:25" ht="15.95" customHeight="1" x14ac:dyDescent="0.25">
      <c r="A25" s="186" t="s">
        <v>26</v>
      </c>
      <c r="B25" s="91">
        <v>43362</v>
      </c>
      <c r="C25" s="92" t="s">
        <v>23</v>
      </c>
      <c r="D25" s="93">
        <f>SUM(I25:I$196)/SUM(G25:G$196)</f>
        <v>0.4121475054229935</v>
      </c>
      <c r="E25" s="92">
        <v>1</v>
      </c>
      <c r="F25" s="92">
        <v>3</v>
      </c>
      <c r="G25" s="92">
        <v>3</v>
      </c>
      <c r="H25" s="92">
        <v>0</v>
      </c>
      <c r="I25" s="92">
        <v>0</v>
      </c>
      <c r="J25" s="92">
        <f t="shared" si="2"/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1</v>
      </c>
      <c r="U25" s="92">
        <v>3</v>
      </c>
      <c r="V25" s="92">
        <v>0</v>
      </c>
      <c r="W25" s="93">
        <f>SUM(I25:I$196,O25:O$196,S25:S$196)/SUM(F25:F$196)</f>
        <v>0.46666666666666667</v>
      </c>
      <c r="X25" s="93">
        <f>SUM(V25:V$196)/SUM(G25:G$196)</f>
        <v>0.54229934924078094</v>
      </c>
      <c r="Y25" s="94">
        <f t="shared" ref="Y25:Y88" si="3">SUM(W25+X25)</f>
        <v>1.0089660159074476</v>
      </c>
    </row>
    <row r="26" spans="1:25" ht="15.95" customHeight="1" x14ac:dyDescent="0.25">
      <c r="A26" s="179"/>
      <c r="B26" s="14">
        <v>43348</v>
      </c>
      <c r="C26" s="15" t="s">
        <v>24</v>
      </c>
      <c r="D26" s="45">
        <f>SUM(I26:I$196)/SUM(G26:G$196)</f>
        <v>0.41484716157205243</v>
      </c>
      <c r="E26" s="15">
        <v>1</v>
      </c>
      <c r="F26" s="15">
        <v>3</v>
      </c>
      <c r="G26" s="15">
        <v>3</v>
      </c>
      <c r="H26" s="15">
        <v>1</v>
      </c>
      <c r="I26" s="15">
        <v>1</v>
      </c>
      <c r="J26" s="15">
        <f t="shared" si="2"/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1</v>
      </c>
      <c r="W26" s="45">
        <f>SUM(I26:I$196,O26:O$196,S26:S$196)/SUM(F26:F$196)</f>
        <v>0.46951219512195119</v>
      </c>
      <c r="X26" s="45">
        <f>SUM(V26:V$196)/SUM(G26:G$196)</f>
        <v>0.54585152838427953</v>
      </c>
      <c r="Y26" s="46">
        <f t="shared" si="3"/>
        <v>1.0153637235062307</v>
      </c>
    </row>
    <row r="27" spans="1:25" ht="15.95" customHeight="1" x14ac:dyDescent="0.25">
      <c r="A27" s="179"/>
      <c r="B27" s="14">
        <v>43348</v>
      </c>
      <c r="C27" s="15" t="s">
        <v>24</v>
      </c>
      <c r="D27" s="45">
        <f>SUM(I27:I$196)/SUM(G27:G$196)</f>
        <v>0.41538461538461541</v>
      </c>
      <c r="E27" s="15">
        <v>1</v>
      </c>
      <c r="F27" s="15">
        <v>3</v>
      </c>
      <c r="G27" s="15">
        <v>3</v>
      </c>
      <c r="H27" s="15">
        <v>1</v>
      </c>
      <c r="I27" s="15">
        <v>2</v>
      </c>
      <c r="J27" s="15">
        <f t="shared" si="2"/>
        <v>1</v>
      </c>
      <c r="K27" s="15">
        <v>0</v>
      </c>
      <c r="L27" s="15">
        <v>0</v>
      </c>
      <c r="M27" s="15">
        <v>1</v>
      </c>
      <c r="N27" s="15">
        <v>3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5</v>
      </c>
      <c r="W27" s="45">
        <f>SUM(I27:I$196,O27:O$196,S27:S$196)/SUM(F27:F$196)</f>
        <v>0.47034764826175868</v>
      </c>
      <c r="X27" s="45">
        <f>SUM(V27:V$196)/SUM(G27:G$196)</f>
        <v>0.54725274725274731</v>
      </c>
      <c r="Y27" s="46">
        <f t="shared" si="3"/>
        <v>1.0176003955145059</v>
      </c>
    </row>
    <row r="28" spans="1:25" ht="15.95" customHeight="1" x14ac:dyDescent="0.25">
      <c r="A28" s="179"/>
      <c r="B28" s="14">
        <v>43334</v>
      </c>
      <c r="C28" s="15" t="s">
        <v>24</v>
      </c>
      <c r="D28" s="45">
        <f>SUM(I28:I$196)/SUM(G28:G$196)</f>
        <v>0.41371681415929201</v>
      </c>
      <c r="E28" s="15">
        <v>1</v>
      </c>
      <c r="F28" s="15">
        <v>3</v>
      </c>
      <c r="G28" s="15">
        <v>3</v>
      </c>
      <c r="H28" s="15">
        <v>1</v>
      </c>
      <c r="I28" s="15">
        <v>2</v>
      </c>
      <c r="J28" s="15">
        <f t="shared" si="2"/>
        <v>1</v>
      </c>
      <c r="K28" s="15">
        <v>0</v>
      </c>
      <c r="L28" s="15">
        <v>1</v>
      </c>
      <c r="M28" s="15">
        <v>0</v>
      </c>
      <c r="N28" s="15">
        <v>3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1</v>
      </c>
      <c r="U28" s="15">
        <v>3</v>
      </c>
      <c r="V28" s="15">
        <v>4</v>
      </c>
      <c r="W28" s="45">
        <f>SUM(I28:I$196,O28:O$196,S28:S$196)/SUM(F28:F$196)</f>
        <v>0.46913580246913578</v>
      </c>
      <c r="X28" s="45">
        <f>SUM(V28:V$196)/SUM(G28:G$196)</f>
        <v>0.53982300884955747</v>
      </c>
      <c r="Y28" s="46">
        <f t="shared" si="3"/>
        <v>1.0089588113186934</v>
      </c>
    </row>
    <row r="29" spans="1:25" ht="15.95" customHeight="1" thickBot="1" x14ac:dyDescent="0.3">
      <c r="A29" s="187"/>
      <c r="B29" s="16">
        <v>43334</v>
      </c>
      <c r="C29" s="17" t="s">
        <v>24</v>
      </c>
      <c r="D29" s="47">
        <f>SUM(I29:I$196)/SUM(G29:G$196)</f>
        <v>0.41202672605790647</v>
      </c>
      <c r="E29" s="17">
        <v>1</v>
      </c>
      <c r="F29" s="17">
        <v>3</v>
      </c>
      <c r="G29" s="17">
        <v>3</v>
      </c>
      <c r="H29" s="17">
        <v>0</v>
      </c>
      <c r="I29" s="17">
        <v>1</v>
      </c>
      <c r="J29" s="17">
        <f t="shared" si="2"/>
        <v>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5</v>
      </c>
      <c r="V29" s="17">
        <v>1</v>
      </c>
      <c r="W29" s="47">
        <f>SUM(I29:I$196,O29:O$196,S29:S$196)/SUM(F29:F$196)</f>
        <v>0.46790890269151136</v>
      </c>
      <c r="X29" s="47">
        <f>SUM(V29:V$196)/SUM(G29:G$196)</f>
        <v>0.534521158129176</v>
      </c>
      <c r="Y29" s="48">
        <f t="shared" si="3"/>
        <v>1.0024300608206873</v>
      </c>
    </row>
    <row r="30" spans="1:25" ht="15.95" customHeight="1" x14ac:dyDescent="0.25">
      <c r="A30" s="183" t="s">
        <v>27</v>
      </c>
      <c r="B30" s="9">
        <v>43320</v>
      </c>
      <c r="C30" s="10" t="s">
        <v>24</v>
      </c>
      <c r="D30" s="1">
        <f>SUM(I30:I$196)/SUM(G30:G$196)</f>
        <v>0.41255605381165922</v>
      </c>
      <c r="E30" s="10">
        <v>1</v>
      </c>
      <c r="F30" s="10">
        <v>3</v>
      </c>
      <c r="G30" s="10">
        <v>3</v>
      </c>
      <c r="H30" s="10">
        <v>1</v>
      </c>
      <c r="I30" s="10">
        <v>1</v>
      </c>
      <c r="J30" s="10">
        <f t="shared" si="2"/>
        <v>0</v>
      </c>
      <c r="K30" s="10">
        <v>1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2</v>
      </c>
      <c r="W30" s="1">
        <f>SUM(I30:I$196,O30:O$196,S30:S$196)/SUM(F30:F$196)</f>
        <v>0.46875</v>
      </c>
      <c r="X30" s="1">
        <f>SUM(V30:V$196)/SUM(G30:G$196)</f>
        <v>0.5358744394618834</v>
      </c>
      <c r="Y30" s="2">
        <f t="shared" si="3"/>
        <v>1.0046244394618835</v>
      </c>
    </row>
    <row r="31" spans="1:25" ht="15.95" customHeight="1" x14ac:dyDescent="0.25">
      <c r="A31" s="184"/>
      <c r="B31" s="4">
        <v>43320</v>
      </c>
      <c r="C31" s="5" t="s">
        <v>24</v>
      </c>
      <c r="D31" s="39">
        <f>SUM(I31:I$196)/SUM(G31:G$196)</f>
        <v>0.41309255079006774</v>
      </c>
      <c r="E31" s="5">
        <v>1</v>
      </c>
      <c r="F31" s="5">
        <v>4</v>
      </c>
      <c r="G31" s="5">
        <v>4</v>
      </c>
      <c r="H31" s="5">
        <v>1</v>
      </c>
      <c r="I31" s="5">
        <v>2</v>
      </c>
      <c r="J31" s="5">
        <f t="shared" si="2"/>
        <v>2</v>
      </c>
      <c r="K31" s="5">
        <v>0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2</v>
      </c>
      <c r="W31" s="39">
        <f>SUM(I31:I$196,O31:O$196,S31:S$196)/SUM(F31:F$196)</f>
        <v>0.46960167714884699</v>
      </c>
      <c r="X31" s="39">
        <f>SUM(V31:V$196)/SUM(G31:G$196)</f>
        <v>0.53498871331828446</v>
      </c>
      <c r="Y31" s="41">
        <f t="shared" si="3"/>
        <v>1.0045903904671314</v>
      </c>
    </row>
    <row r="32" spans="1:25" ht="15.95" customHeight="1" x14ac:dyDescent="0.25">
      <c r="A32" s="184"/>
      <c r="B32" s="4">
        <v>43299</v>
      </c>
      <c r="C32" s="5" t="s">
        <v>24</v>
      </c>
      <c r="D32" s="39">
        <f>SUM(I32:I$196)/SUM(G32:G$196)</f>
        <v>0.41230068337129838</v>
      </c>
      <c r="E32" s="5">
        <v>1</v>
      </c>
      <c r="F32" s="5">
        <v>5</v>
      </c>
      <c r="G32" s="5">
        <v>5</v>
      </c>
      <c r="H32" s="5">
        <v>2</v>
      </c>
      <c r="I32" s="5">
        <v>2</v>
      </c>
      <c r="J32" s="5">
        <f t="shared" si="2"/>
        <v>2</v>
      </c>
      <c r="K32" s="5">
        <v>0</v>
      </c>
      <c r="L32" s="5">
        <v>0</v>
      </c>
      <c r="M32" s="5">
        <v>0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2</v>
      </c>
      <c r="V32" s="5">
        <v>2</v>
      </c>
      <c r="W32" s="39">
        <f>SUM(I32:I$196,O32:O$196,S32:S$196)/SUM(F32:F$196)</f>
        <v>0.46934460887949259</v>
      </c>
      <c r="X32" s="39">
        <f>SUM(V32:V$196)/SUM(G32:G$196)</f>
        <v>0.53530751708428248</v>
      </c>
      <c r="Y32" s="41">
        <f t="shared" si="3"/>
        <v>1.0046521259637751</v>
      </c>
    </row>
    <row r="33" spans="1:25" ht="15.95" customHeight="1" x14ac:dyDescent="0.25">
      <c r="A33" s="184"/>
      <c r="B33" s="4">
        <v>43299</v>
      </c>
      <c r="C33" s="5" t="s">
        <v>24</v>
      </c>
      <c r="D33" s="39">
        <f>SUM(I33:I$196)/SUM(G33:G$196)</f>
        <v>0.41244239631336405</v>
      </c>
      <c r="E33" s="5">
        <v>1</v>
      </c>
      <c r="F33" s="5">
        <v>4</v>
      </c>
      <c r="G33" s="5">
        <v>4</v>
      </c>
      <c r="H33" s="5">
        <v>0</v>
      </c>
      <c r="I33" s="5">
        <v>1</v>
      </c>
      <c r="J33" s="5">
        <f t="shared" si="2"/>
        <v>1</v>
      </c>
      <c r="K33" s="5">
        <v>0</v>
      </c>
      <c r="L33" s="5">
        <v>0</v>
      </c>
      <c r="M33" s="5">
        <v>0</v>
      </c>
      <c r="N33" s="5">
        <v>2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1</v>
      </c>
      <c r="W33" s="39">
        <f>SUM(I33:I$196,O33:O$196,S33:S$196)/SUM(F33:F$196)</f>
        <v>0.47008547008547008</v>
      </c>
      <c r="X33" s="39">
        <f>SUM(V33:V$196)/SUM(G33:G$196)</f>
        <v>0.53686635944700456</v>
      </c>
      <c r="Y33" s="41">
        <f t="shared" si="3"/>
        <v>1.0069518295324746</v>
      </c>
    </row>
    <row r="34" spans="1:25" ht="15.95" customHeight="1" x14ac:dyDescent="0.25">
      <c r="A34" s="184"/>
      <c r="B34" s="4">
        <v>43292</v>
      </c>
      <c r="C34" s="5" t="s">
        <v>25</v>
      </c>
      <c r="D34" s="39">
        <f>SUM(I34:I$196)/SUM(G34:G$196)</f>
        <v>0.413953488372093</v>
      </c>
      <c r="E34" s="5">
        <v>1</v>
      </c>
      <c r="F34" s="5">
        <v>4</v>
      </c>
      <c r="G34" s="5">
        <v>4</v>
      </c>
      <c r="H34" s="5">
        <v>1</v>
      </c>
      <c r="I34" s="5">
        <v>2</v>
      </c>
      <c r="J34" s="5">
        <f t="shared" si="2"/>
        <v>1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3</v>
      </c>
      <c r="W34" s="39">
        <f>SUM(I34:I$196,O34:O$196,S34:S$196)/SUM(F34:F$196)</f>
        <v>0.47198275862068967</v>
      </c>
      <c r="X34" s="39">
        <f>SUM(V34:V$196)/SUM(G34:G$196)</f>
        <v>0.53953488372093028</v>
      </c>
      <c r="Y34" s="41">
        <f t="shared" si="3"/>
        <v>1.0115176423416199</v>
      </c>
    </row>
    <row r="35" spans="1:25" ht="15.95" customHeight="1" x14ac:dyDescent="0.25">
      <c r="A35" s="184"/>
      <c r="B35" s="4">
        <v>43292</v>
      </c>
      <c r="C35" s="5" t="s">
        <v>25</v>
      </c>
      <c r="D35" s="39">
        <f>SUM(I35:I$196)/SUM(G35:G$196)</f>
        <v>0.41314553990610331</v>
      </c>
      <c r="E35" s="5">
        <v>1</v>
      </c>
      <c r="F35" s="5">
        <v>3</v>
      </c>
      <c r="G35" s="5">
        <v>3</v>
      </c>
      <c r="H35" s="5">
        <v>0</v>
      </c>
      <c r="I35" s="5">
        <v>0</v>
      </c>
      <c r="J35" s="5">
        <f t="shared" si="2"/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2</v>
      </c>
      <c r="T35" s="5">
        <v>0</v>
      </c>
      <c r="U35" s="5">
        <v>1</v>
      </c>
      <c r="V35" s="5">
        <v>0</v>
      </c>
      <c r="W35" s="39">
        <f>SUM(I35:I$196,O35:O$196,S35:S$196)/SUM(F35:F$196)</f>
        <v>0.47173913043478261</v>
      </c>
      <c r="X35" s="39">
        <f>SUM(V35:V$196)/SUM(G35:G$196)</f>
        <v>0.53755868544600938</v>
      </c>
      <c r="Y35" s="41">
        <f t="shared" si="3"/>
        <v>1.0092978158807919</v>
      </c>
    </row>
    <row r="36" spans="1:25" ht="15.95" customHeight="1" x14ac:dyDescent="0.25">
      <c r="A36" s="184"/>
      <c r="B36" s="4">
        <v>43285</v>
      </c>
      <c r="C36" s="5" t="s">
        <v>23</v>
      </c>
      <c r="D36" s="39">
        <f>SUM(I36:I$196)/SUM(G36:G$196)</f>
        <v>0.4160756501182033</v>
      </c>
      <c r="E36" s="5">
        <v>1</v>
      </c>
      <c r="F36" s="5">
        <v>4</v>
      </c>
      <c r="G36" s="5">
        <v>4</v>
      </c>
      <c r="H36" s="5">
        <v>0</v>
      </c>
      <c r="I36" s="5">
        <v>1</v>
      </c>
      <c r="J36" s="5">
        <f t="shared" si="2"/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39">
        <f>SUM(I36:I$196,O36:O$196,S36:S$196)/SUM(F36:F$196)</f>
        <v>0.47045951859956237</v>
      </c>
      <c r="X36" s="39">
        <f>SUM(V36:V$196)/SUM(G36:G$196)</f>
        <v>0.54137115839243499</v>
      </c>
      <c r="Y36" s="41">
        <f t="shared" si="3"/>
        <v>1.0118306769919974</v>
      </c>
    </row>
    <row r="37" spans="1:25" ht="15.95" customHeight="1" x14ac:dyDescent="0.25">
      <c r="A37" s="184"/>
      <c r="B37" s="4">
        <v>43285</v>
      </c>
      <c r="C37" s="5" t="s">
        <v>23</v>
      </c>
      <c r="D37" s="39">
        <f>SUM(I37:I$196)/SUM(G37:G$196)</f>
        <v>0.41766109785202865</v>
      </c>
      <c r="E37" s="5">
        <v>1</v>
      </c>
      <c r="F37" s="5">
        <v>4</v>
      </c>
      <c r="G37" s="5">
        <v>4</v>
      </c>
      <c r="H37" s="5">
        <v>0</v>
      </c>
      <c r="I37" s="5">
        <v>4</v>
      </c>
      <c r="J37" s="5">
        <f t="shared" si="2"/>
        <v>4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4</v>
      </c>
      <c r="W37" s="39">
        <f>SUM(I37:I$196,O37:O$196,S37:S$196)/SUM(F37:F$196)</f>
        <v>0.47240618101545256</v>
      </c>
      <c r="X37" s="39">
        <f>SUM(V37:V$196)/SUM(G37:G$196)</f>
        <v>0.54415274463007157</v>
      </c>
      <c r="Y37" s="41">
        <f t="shared" si="3"/>
        <v>1.0165589256455241</v>
      </c>
    </row>
    <row r="38" spans="1:25" ht="15.95" customHeight="1" x14ac:dyDescent="0.25">
      <c r="A38" s="184"/>
      <c r="B38" s="4">
        <v>43278</v>
      </c>
      <c r="C38" s="5" t="s">
        <v>24</v>
      </c>
      <c r="D38" s="39">
        <f>SUM(I38:I$196)/SUM(G38:G$196)</f>
        <v>0.41204819277108434</v>
      </c>
      <c r="E38" s="5">
        <v>1</v>
      </c>
      <c r="F38" s="5">
        <v>3</v>
      </c>
      <c r="G38" s="5">
        <v>3</v>
      </c>
      <c r="H38" s="5">
        <v>1</v>
      </c>
      <c r="I38" s="5">
        <v>1</v>
      </c>
      <c r="J38" s="5">
        <f t="shared" si="2"/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</v>
      </c>
      <c r="W38" s="39">
        <f>SUM(I38:I$196,O38:O$196,S38:S$196)/SUM(F38:F$196)</f>
        <v>0.46770601336302897</v>
      </c>
      <c r="X38" s="39">
        <f>SUM(V38:V$196)/SUM(G38:G$196)</f>
        <v>0.53975903614457832</v>
      </c>
      <c r="Y38" s="41">
        <f t="shared" si="3"/>
        <v>1.0074650495076072</v>
      </c>
    </row>
    <row r="39" spans="1:25" ht="15.95" customHeight="1" x14ac:dyDescent="0.25">
      <c r="A39" s="184"/>
      <c r="B39" s="4">
        <v>43278</v>
      </c>
      <c r="C39" s="5" t="s">
        <v>24</v>
      </c>
      <c r="D39" s="39">
        <f>SUM(I39:I$196)/SUM(G39:G$196)</f>
        <v>0.41262135922330095</v>
      </c>
      <c r="E39" s="5">
        <v>1</v>
      </c>
      <c r="F39" s="5">
        <v>3</v>
      </c>
      <c r="G39" s="5">
        <v>3</v>
      </c>
      <c r="H39" s="5">
        <v>0</v>
      </c>
      <c r="I39" s="5">
        <v>2</v>
      </c>
      <c r="J39" s="5">
        <f t="shared" si="2"/>
        <v>1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3</v>
      </c>
      <c r="W39" s="39">
        <f>SUM(I39:I$196,O39:O$196,S39:S$196)/SUM(F39:F$196)</f>
        <v>0.46860986547085204</v>
      </c>
      <c r="X39" s="39">
        <f>SUM(V39:V$196)/SUM(G39:G$196)</f>
        <v>0.54126213592233008</v>
      </c>
      <c r="Y39" s="41">
        <f t="shared" si="3"/>
        <v>1.0098720013931821</v>
      </c>
    </row>
    <row r="40" spans="1:25" ht="15.95" customHeight="1" x14ac:dyDescent="0.25">
      <c r="A40" s="184"/>
      <c r="B40" s="4">
        <v>43271</v>
      </c>
      <c r="C40" s="5" t="s">
        <v>25</v>
      </c>
      <c r="D40" s="39">
        <f>SUM(I40:I$196)/SUM(G40:G$196)</f>
        <v>0.41075794621026895</v>
      </c>
      <c r="E40" s="5">
        <v>1</v>
      </c>
      <c r="F40" s="5">
        <v>3</v>
      </c>
      <c r="G40" s="5">
        <v>3</v>
      </c>
      <c r="H40" s="5">
        <v>1</v>
      </c>
      <c r="I40" s="5">
        <v>2</v>
      </c>
      <c r="J40" s="5">
        <f t="shared" si="2"/>
        <v>2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2</v>
      </c>
      <c r="W40" s="39">
        <f>SUM(I40:I$196,O40:O$196,S40:S$196)/SUM(F40:F$196)</f>
        <v>0.46726862302483069</v>
      </c>
      <c r="X40" s="39">
        <f>SUM(V40:V$196)/SUM(G40:G$196)</f>
        <v>0.53789731051344747</v>
      </c>
      <c r="Y40" s="41">
        <f t="shared" si="3"/>
        <v>1.0051659335382781</v>
      </c>
    </row>
    <row r="41" spans="1:25" ht="15.95" customHeight="1" x14ac:dyDescent="0.25">
      <c r="A41" s="184"/>
      <c r="B41" s="4">
        <v>43271</v>
      </c>
      <c r="C41" s="5" t="s">
        <v>25</v>
      </c>
      <c r="D41" s="39">
        <f>SUM(I41:I$196)/SUM(G41:G$196)</f>
        <v>0.40886699507389163</v>
      </c>
      <c r="E41" s="5">
        <v>1</v>
      </c>
      <c r="F41" s="5">
        <v>3</v>
      </c>
      <c r="G41" s="5">
        <v>3</v>
      </c>
      <c r="H41" s="5">
        <v>0</v>
      </c>
      <c r="I41" s="5">
        <v>1</v>
      </c>
      <c r="J41" s="5">
        <f t="shared" si="2"/>
        <v>1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3</v>
      </c>
      <c r="V41" s="5">
        <v>1</v>
      </c>
      <c r="W41" s="39">
        <f>SUM(I41:I$196,O41:O$196,S41:S$196)/SUM(F41:F$196)</f>
        <v>0.46590909090909088</v>
      </c>
      <c r="X41" s="39">
        <f>SUM(V41:V$196)/SUM(G41:G$196)</f>
        <v>0.53694581280788178</v>
      </c>
      <c r="Y41" s="41">
        <f t="shared" si="3"/>
        <v>1.0028549037169727</v>
      </c>
    </row>
    <row r="42" spans="1:25" ht="15.95" customHeight="1" x14ac:dyDescent="0.25">
      <c r="A42" s="184"/>
      <c r="B42" s="4">
        <v>43264</v>
      </c>
      <c r="C42" s="5" t="s">
        <v>23</v>
      </c>
      <c r="D42" s="39">
        <f>SUM(I42:I$196)/SUM(G42:G$196)</f>
        <v>0.40942928039702231</v>
      </c>
      <c r="E42" s="5">
        <v>1</v>
      </c>
      <c r="F42" s="5">
        <v>3</v>
      </c>
      <c r="G42" s="5">
        <v>3</v>
      </c>
      <c r="H42" s="5">
        <v>0</v>
      </c>
      <c r="I42" s="5">
        <v>1</v>
      </c>
      <c r="J42" s="5">
        <f t="shared" si="2"/>
        <v>0</v>
      </c>
      <c r="K42" s="5">
        <v>1</v>
      </c>
      <c r="L42" s="5">
        <v>0</v>
      </c>
      <c r="M42" s="5">
        <v>0</v>
      </c>
      <c r="N42" s="5">
        <v>3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2</v>
      </c>
      <c r="W42" s="39">
        <f>SUM(I42:I$196,O42:O$196,S42:S$196)/SUM(F42:F$196)</f>
        <v>0.46453089244851259</v>
      </c>
      <c r="X42" s="39">
        <f>SUM(V42:V$196)/SUM(G42:G$196)</f>
        <v>0.53846153846153844</v>
      </c>
      <c r="Y42" s="41">
        <f t="shared" si="3"/>
        <v>1.0029924309100511</v>
      </c>
    </row>
    <row r="43" spans="1:25" ht="15.95" customHeight="1" x14ac:dyDescent="0.25">
      <c r="A43" s="184"/>
      <c r="B43" s="4">
        <v>43264</v>
      </c>
      <c r="C43" s="5" t="s">
        <v>23</v>
      </c>
      <c r="D43" s="39">
        <f>SUM(I43:I$196)/SUM(G43:G$196)</f>
        <v>0.41</v>
      </c>
      <c r="E43" s="5">
        <v>1</v>
      </c>
      <c r="F43" s="5">
        <v>5</v>
      </c>
      <c r="G43" s="5">
        <v>3</v>
      </c>
      <c r="H43" s="5">
        <v>1</v>
      </c>
      <c r="I43" s="5">
        <v>1</v>
      </c>
      <c r="J43" s="5">
        <f t="shared" si="2"/>
        <v>1</v>
      </c>
      <c r="K43" s="5">
        <v>0</v>
      </c>
      <c r="L43" s="5">
        <v>0</v>
      </c>
      <c r="M43" s="5">
        <v>0</v>
      </c>
      <c r="N43" s="5">
        <v>0</v>
      </c>
      <c r="O43" s="5">
        <v>2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39">
        <f>SUM(I43:I$196,O43:O$196,S43:S$196)/SUM(F43:F$196)</f>
        <v>0.46543778801843316</v>
      </c>
      <c r="X43" s="39">
        <f>SUM(V43:V$196)/SUM(G43:G$196)</f>
        <v>0.53749999999999998</v>
      </c>
      <c r="Y43" s="41">
        <f t="shared" si="3"/>
        <v>1.0029377880184331</v>
      </c>
    </row>
    <row r="44" spans="1:25" ht="15.95" customHeight="1" x14ac:dyDescent="0.25">
      <c r="A44" s="184"/>
      <c r="B44" s="4">
        <v>43257</v>
      </c>
      <c r="C44" s="5" t="s">
        <v>24</v>
      </c>
      <c r="D44" s="39">
        <f>SUM(I44:I$196)/SUM(G44:G$196)</f>
        <v>0.41057934508816119</v>
      </c>
      <c r="E44" s="5">
        <v>1</v>
      </c>
      <c r="F44" s="5">
        <v>3</v>
      </c>
      <c r="G44" s="5">
        <v>3</v>
      </c>
      <c r="H44" s="5">
        <v>0</v>
      </c>
      <c r="I44" s="5">
        <v>1</v>
      </c>
      <c r="J44" s="5">
        <f t="shared" si="2"/>
        <v>1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1</v>
      </c>
      <c r="W44" s="39">
        <f>SUM(I44:I$196,O44:O$196,S44:S$196)/SUM(F44:F$196)</f>
        <v>0.46386946386946387</v>
      </c>
      <c r="X44" s="39">
        <f>SUM(V44:V$196)/SUM(G44:G$196)</f>
        <v>0.53904282115869018</v>
      </c>
      <c r="Y44" s="41">
        <f t="shared" si="3"/>
        <v>1.002912285028154</v>
      </c>
    </row>
    <row r="45" spans="1:25" ht="15.95" customHeight="1" x14ac:dyDescent="0.25">
      <c r="A45" s="184"/>
      <c r="B45" s="4">
        <v>43257</v>
      </c>
      <c r="C45" s="5" t="s">
        <v>24</v>
      </c>
      <c r="D45" s="39">
        <f>SUM(I45:I$196)/SUM(G45:G$196)</f>
        <v>0.41116751269035534</v>
      </c>
      <c r="E45" s="5">
        <v>1</v>
      </c>
      <c r="F45" s="5">
        <v>2</v>
      </c>
      <c r="G45" s="5">
        <v>2</v>
      </c>
      <c r="H45" s="5">
        <v>0</v>
      </c>
      <c r="I45" s="5">
        <v>0</v>
      </c>
      <c r="J45" s="5">
        <f t="shared" si="2"/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39">
        <f>SUM(I45:I$196,O45:O$196,S45:S$196)/SUM(F45:F$196)</f>
        <v>0.46478873239436619</v>
      </c>
      <c r="X45" s="39">
        <f>SUM(V45:V$196)/SUM(G45:G$196)</f>
        <v>0.54060913705583757</v>
      </c>
      <c r="Y45" s="41">
        <f t="shared" si="3"/>
        <v>1.0053978694502037</v>
      </c>
    </row>
    <row r="46" spans="1:25" ht="15.95" customHeight="1" x14ac:dyDescent="0.25">
      <c r="A46" s="184"/>
      <c r="B46" s="4">
        <v>43243</v>
      </c>
      <c r="C46" s="5" t="s">
        <v>23</v>
      </c>
      <c r="D46" s="39">
        <f>SUM(I46:I$196)/SUM(G46:G$196)</f>
        <v>0.41326530612244899</v>
      </c>
      <c r="E46" s="5">
        <v>1</v>
      </c>
      <c r="F46" s="5">
        <v>4</v>
      </c>
      <c r="G46" s="5">
        <v>3</v>
      </c>
      <c r="H46" s="5">
        <v>2</v>
      </c>
      <c r="I46" s="5">
        <v>0</v>
      </c>
      <c r="J46" s="5">
        <f t="shared" si="2"/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39">
        <f>SUM(I46:I$196,O46:O$196,S46:S$196)/SUM(F46:F$196)</f>
        <v>0.46698113207547171</v>
      </c>
      <c r="X46" s="39">
        <f>SUM(V46:V$196)/SUM(G46:G$196)</f>
        <v>0.54336734693877553</v>
      </c>
      <c r="Y46" s="41">
        <f t="shared" si="3"/>
        <v>1.0103484790142472</v>
      </c>
    </row>
    <row r="47" spans="1:25" ht="15.95" customHeight="1" x14ac:dyDescent="0.25">
      <c r="A47" s="184"/>
      <c r="B47" s="4">
        <v>43243</v>
      </c>
      <c r="C47" s="5" t="s">
        <v>23</v>
      </c>
      <c r="D47" s="39">
        <f>SUM(I47:I$196)/SUM(G47:G$196)</f>
        <v>0.41645244215938304</v>
      </c>
      <c r="E47" s="5">
        <v>1</v>
      </c>
      <c r="F47" s="5">
        <v>4</v>
      </c>
      <c r="G47" s="5">
        <v>4</v>
      </c>
      <c r="H47" s="5">
        <v>0</v>
      </c>
      <c r="I47" s="5">
        <v>0</v>
      </c>
      <c r="J47" s="5">
        <f t="shared" si="2"/>
        <v>0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39">
        <f>SUM(I47:I$196,O47:O$196,S47:S$196)/SUM(F47:F$196)</f>
        <v>0.46904761904761905</v>
      </c>
      <c r="X47" s="39">
        <f>SUM(V47:V$196)/SUM(G47:G$196)</f>
        <v>0.54755784061696655</v>
      </c>
      <c r="Y47" s="41">
        <f t="shared" si="3"/>
        <v>1.0166054596645857</v>
      </c>
    </row>
    <row r="48" spans="1:25" ht="15.95" customHeight="1" x14ac:dyDescent="0.25">
      <c r="A48" s="184"/>
      <c r="B48" s="4">
        <v>43236</v>
      </c>
      <c r="C48" s="5" t="s">
        <v>24</v>
      </c>
      <c r="D48" s="39">
        <f>SUM(I48:I$196)/SUM(G48:G$196)</f>
        <v>0.42077922077922075</v>
      </c>
      <c r="E48" s="5">
        <v>1</v>
      </c>
      <c r="F48" s="5">
        <v>3</v>
      </c>
      <c r="G48" s="5">
        <v>3</v>
      </c>
      <c r="H48" s="5">
        <v>1</v>
      </c>
      <c r="I48" s="5">
        <v>1</v>
      </c>
      <c r="J48" s="5">
        <f t="shared" si="2"/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1</v>
      </c>
      <c r="W48" s="39">
        <f>SUM(I48:I$196,O48:O$196,S48:S$196)/SUM(F48:F$196)</f>
        <v>0.47355769230769229</v>
      </c>
      <c r="X48" s="39">
        <f>SUM(V48:V$196)/SUM(G48:G$196)</f>
        <v>0.55324675324675321</v>
      </c>
      <c r="Y48" s="41">
        <f t="shared" si="3"/>
        <v>1.0268044455544456</v>
      </c>
    </row>
    <row r="49" spans="1:25" ht="15.95" customHeight="1" x14ac:dyDescent="0.25">
      <c r="A49" s="184"/>
      <c r="B49" s="4">
        <v>43236</v>
      </c>
      <c r="C49" s="5" t="s">
        <v>24</v>
      </c>
      <c r="D49" s="39">
        <f>SUM(I49:I$196)/SUM(G49:G$196)</f>
        <v>0.42146596858638741</v>
      </c>
      <c r="E49" s="5">
        <v>1</v>
      </c>
      <c r="F49" s="5">
        <v>5</v>
      </c>
      <c r="G49" s="5">
        <v>5</v>
      </c>
      <c r="H49" s="5">
        <v>2</v>
      </c>
      <c r="I49" s="5">
        <v>3</v>
      </c>
      <c r="J49" s="5">
        <f t="shared" si="2"/>
        <v>3</v>
      </c>
      <c r="K49" s="5">
        <v>0</v>
      </c>
      <c r="L49" s="5">
        <v>0</v>
      </c>
      <c r="M49" s="5">
        <v>0</v>
      </c>
      <c r="N49" s="5">
        <v>2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3</v>
      </c>
      <c r="W49" s="39">
        <f>SUM(I49:I$196,O49:O$196,S49:S$196)/SUM(F49:F$196)</f>
        <v>0.47457627118644069</v>
      </c>
      <c r="X49" s="39">
        <f>SUM(V49:V$196)/SUM(G49:G$196)</f>
        <v>0.55497382198952883</v>
      </c>
      <c r="Y49" s="41">
        <f t="shared" si="3"/>
        <v>1.0295500931759696</v>
      </c>
    </row>
    <row r="50" spans="1:25" ht="15.95" customHeight="1" x14ac:dyDescent="0.25">
      <c r="A50" s="184"/>
      <c r="B50" s="4">
        <v>43229</v>
      </c>
      <c r="C50" s="5" t="s">
        <v>25</v>
      </c>
      <c r="D50" s="39">
        <f>SUM(I50:I$196)/SUM(G50:G$196)</f>
        <v>0.41909814323607425</v>
      </c>
      <c r="E50" s="5">
        <v>1</v>
      </c>
      <c r="F50" s="5">
        <v>3</v>
      </c>
      <c r="G50" s="5">
        <v>3</v>
      </c>
      <c r="H50" s="5">
        <v>2</v>
      </c>
      <c r="I50" s="5">
        <v>2</v>
      </c>
      <c r="J50" s="5">
        <f t="shared" si="2"/>
        <v>2</v>
      </c>
      <c r="K50" s="5">
        <v>0</v>
      </c>
      <c r="L50" s="5">
        <v>0</v>
      </c>
      <c r="M50" s="5">
        <v>0</v>
      </c>
      <c r="N50" s="5">
        <v>2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2</v>
      </c>
      <c r="W50" s="39">
        <f>SUM(I50:I$196,O50:O$196,S50:S$196)/SUM(F50:F$196)</f>
        <v>0.47303921568627449</v>
      </c>
      <c r="X50" s="39">
        <f>SUM(V50:V$196)/SUM(G50:G$196)</f>
        <v>0.55437665782493373</v>
      </c>
      <c r="Y50" s="41">
        <f t="shared" si="3"/>
        <v>1.0274158735112082</v>
      </c>
    </row>
    <row r="51" spans="1:25" ht="15.95" customHeight="1" thickBot="1" x14ac:dyDescent="0.3">
      <c r="A51" s="185"/>
      <c r="B51" s="7">
        <v>43229</v>
      </c>
      <c r="C51" s="8" t="s">
        <v>25</v>
      </c>
      <c r="D51" s="49">
        <f>SUM(I51:I$196)/SUM(G51:G$196)</f>
        <v>0.41711229946524064</v>
      </c>
      <c r="E51" s="8">
        <v>1</v>
      </c>
      <c r="F51" s="8">
        <v>5</v>
      </c>
      <c r="G51" s="8">
        <v>4</v>
      </c>
      <c r="H51" s="8">
        <v>0</v>
      </c>
      <c r="I51" s="8">
        <v>2</v>
      </c>
      <c r="J51" s="8">
        <f t="shared" si="2"/>
        <v>2</v>
      </c>
      <c r="K51" s="8">
        <v>0</v>
      </c>
      <c r="L51" s="8">
        <v>0</v>
      </c>
      <c r="M51" s="8">
        <v>0</v>
      </c>
      <c r="N51" s="8">
        <v>3</v>
      </c>
      <c r="O51" s="8">
        <v>0</v>
      </c>
      <c r="P51" s="8">
        <v>1</v>
      </c>
      <c r="Q51" s="8">
        <v>1</v>
      </c>
      <c r="R51" s="8">
        <v>0</v>
      </c>
      <c r="S51" s="8">
        <v>0</v>
      </c>
      <c r="T51" s="8">
        <v>0</v>
      </c>
      <c r="U51" s="8">
        <v>1</v>
      </c>
      <c r="V51" s="8">
        <v>2</v>
      </c>
      <c r="W51" s="49">
        <f>SUM(I51:I$196,O51:O$196,S51:S$196)/SUM(F51:F$196)</f>
        <v>0.47160493827160493</v>
      </c>
      <c r="X51" s="49">
        <f>SUM(V51:V$196)/SUM(G51:G$196)</f>
        <v>0.553475935828877</v>
      </c>
      <c r="Y51" s="50">
        <f t="shared" si="3"/>
        <v>1.025080874100482</v>
      </c>
    </row>
    <row r="52" spans="1:25" ht="15.95" customHeight="1" x14ac:dyDescent="0.25">
      <c r="A52" s="178" t="s">
        <v>28</v>
      </c>
      <c r="B52" s="18">
        <v>42970</v>
      </c>
      <c r="C52" s="19" t="s">
        <v>23</v>
      </c>
      <c r="D52" s="43">
        <f>SUM(I52:I$196)/SUM(G52:G$196)</f>
        <v>0.41621621621621624</v>
      </c>
      <c r="E52" s="19">
        <v>1</v>
      </c>
      <c r="F52" s="19">
        <v>3</v>
      </c>
      <c r="G52" s="19">
        <v>3</v>
      </c>
      <c r="H52" s="19">
        <v>0</v>
      </c>
      <c r="I52" s="19">
        <v>0</v>
      </c>
      <c r="J52" s="19">
        <f t="shared" si="2"/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3</v>
      </c>
      <c r="V52" s="19">
        <v>0</v>
      </c>
      <c r="W52" s="43">
        <f>SUM(I52:I$196,O52:O$196,S52:S$196)/SUM(F52:F$196)</f>
        <v>0.47249999999999998</v>
      </c>
      <c r="X52" s="43">
        <f>SUM(V52:V$196)/SUM(G52:G$196)</f>
        <v>0.55405405405405406</v>
      </c>
      <c r="Y52" s="44">
        <f t="shared" si="3"/>
        <v>1.0265540540540541</v>
      </c>
    </row>
    <row r="53" spans="1:25" ht="15.95" customHeight="1" x14ac:dyDescent="0.25">
      <c r="A53" s="179"/>
      <c r="B53" s="14">
        <v>42970</v>
      </c>
      <c r="C53" s="15" t="s">
        <v>23</v>
      </c>
      <c r="D53" s="45">
        <f>SUM(I53:I$196)/SUM(G53:G$196)</f>
        <v>0.4196185286103542</v>
      </c>
      <c r="E53" s="15">
        <v>1</v>
      </c>
      <c r="F53" s="15">
        <v>3</v>
      </c>
      <c r="G53" s="15">
        <v>3</v>
      </c>
      <c r="H53" s="15">
        <v>0</v>
      </c>
      <c r="I53" s="15">
        <v>1</v>
      </c>
      <c r="J53" s="15">
        <f t="shared" si="2"/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2</v>
      </c>
      <c r="V53" s="15">
        <v>1</v>
      </c>
      <c r="W53" s="45">
        <f>SUM(I53:I$196,O53:O$196,S53:S$196)/SUM(F53:F$196)</f>
        <v>0.47607052896725438</v>
      </c>
      <c r="X53" s="45">
        <f>SUM(V53:V$196)/SUM(G53:G$196)</f>
        <v>0.55858310626703001</v>
      </c>
      <c r="Y53" s="46">
        <f t="shared" si="3"/>
        <v>1.0346536352342843</v>
      </c>
    </row>
    <row r="54" spans="1:25" ht="15.95" customHeight="1" x14ac:dyDescent="0.25">
      <c r="A54" s="179"/>
      <c r="B54" s="14">
        <v>42963</v>
      </c>
      <c r="C54" s="15" t="s">
        <v>23</v>
      </c>
      <c r="D54" s="45">
        <f>SUM(I54:I$196)/SUM(G54:G$196)</f>
        <v>0.42032967032967034</v>
      </c>
      <c r="E54" s="15">
        <v>1</v>
      </c>
      <c r="F54" s="15">
        <v>3</v>
      </c>
      <c r="G54" s="15">
        <v>3</v>
      </c>
      <c r="H54" s="15">
        <v>0</v>
      </c>
      <c r="I54" s="15">
        <v>1</v>
      </c>
      <c r="J54" s="15">
        <f t="shared" si="2"/>
        <v>1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1</v>
      </c>
      <c r="W54" s="45">
        <f>SUM(I54:I$196,O54:O$196,S54:S$196)/SUM(F54:F$196)</f>
        <v>0.47715736040609136</v>
      </c>
      <c r="X54" s="45">
        <f>SUM(V54:V$196)/SUM(G54:G$196)</f>
        <v>0.56043956043956045</v>
      </c>
      <c r="Y54" s="46">
        <f t="shared" si="3"/>
        <v>1.0375969208456519</v>
      </c>
    </row>
    <row r="55" spans="1:25" ht="15.95" customHeight="1" thickBot="1" x14ac:dyDescent="0.3">
      <c r="A55" s="187"/>
      <c r="B55" s="16">
        <v>42963</v>
      </c>
      <c r="C55" s="17" t="s">
        <v>23</v>
      </c>
      <c r="D55" s="47">
        <f>SUM(I55:I$196)/SUM(G55:G$196)</f>
        <v>0.42105263157894735</v>
      </c>
      <c r="E55" s="17">
        <v>1</v>
      </c>
      <c r="F55" s="17">
        <v>3</v>
      </c>
      <c r="G55" s="17">
        <v>3</v>
      </c>
      <c r="H55" s="17">
        <v>0</v>
      </c>
      <c r="I55" s="17">
        <v>0</v>
      </c>
      <c r="J55" s="17">
        <f t="shared" si="2"/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1</v>
      </c>
      <c r="S55" s="17">
        <v>0</v>
      </c>
      <c r="T55" s="17">
        <v>0</v>
      </c>
      <c r="U55" s="17">
        <v>3</v>
      </c>
      <c r="V55" s="17">
        <v>0</v>
      </c>
      <c r="W55" s="47">
        <f>SUM(I55:I$196,O55:O$196,S55:S$196)/SUM(F55:F$196)</f>
        <v>0.47826086956521741</v>
      </c>
      <c r="X55" s="47">
        <f>SUM(V55:V$196)/SUM(G55:G$196)</f>
        <v>0.56232686980609414</v>
      </c>
      <c r="Y55" s="48">
        <f t="shared" si="3"/>
        <v>1.0405877393713117</v>
      </c>
    </row>
    <row r="56" spans="1:25" ht="15.95" customHeight="1" x14ac:dyDescent="0.25">
      <c r="A56" s="183" t="s">
        <v>33</v>
      </c>
      <c r="B56" s="9">
        <v>42949</v>
      </c>
      <c r="C56" s="10" t="s">
        <v>24</v>
      </c>
      <c r="D56" s="1">
        <f>SUM(I56:I$196)/SUM(G56:G$196)</f>
        <v>0.42458100558659218</v>
      </c>
      <c r="E56" s="10">
        <v>1</v>
      </c>
      <c r="F56" s="10">
        <v>2</v>
      </c>
      <c r="G56" s="10">
        <v>2</v>
      </c>
      <c r="H56" s="10">
        <v>0</v>
      </c>
      <c r="I56" s="10">
        <v>0</v>
      </c>
      <c r="J56" s="10">
        <f t="shared" si="2"/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">
        <f>SUM(I56:I$196,O56:O$196,S56:S$196)/SUM(F56:F$196)</f>
        <v>0.48195876288659795</v>
      </c>
      <c r="X56" s="1">
        <f>SUM(V56:V$196)/SUM(G56:G$196)</f>
        <v>0.56703910614525144</v>
      </c>
      <c r="Y56" s="2">
        <f t="shared" si="3"/>
        <v>1.0489978690318493</v>
      </c>
    </row>
    <row r="57" spans="1:25" ht="15.95" customHeight="1" x14ac:dyDescent="0.25">
      <c r="A57" s="184"/>
      <c r="B57" s="4">
        <v>42949</v>
      </c>
      <c r="C57" s="5" t="s">
        <v>24</v>
      </c>
      <c r="D57" s="39">
        <f>SUM(I57:I$196)/SUM(G57:G$196)</f>
        <v>0.42696629213483145</v>
      </c>
      <c r="E57" s="5">
        <v>1</v>
      </c>
      <c r="F57" s="5">
        <v>2</v>
      </c>
      <c r="G57" s="5">
        <v>2</v>
      </c>
      <c r="H57" s="5">
        <v>0</v>
      </c>
      <c r="I57" s="5">
        <v>1</v>
      </c>
      <c r="J57" s="5">
        <f t="shared" si="2"/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1</v>
      </c>
      <c r="W57" s="39">
        <f>SUM(I57:I$196,O57:O$196,S57:S$196)/SUM(F57:F$196)</f>
        <v>0.4844559585492228</v>
      </c>
      <c r="X57" s="39">
        <f>SUM(V57:V$196)/SUM(G57:G$196)</f>
        <v>0.5702247191011236</v>
      </c>
      <c r="Y57" s="41">
        <f t="shared" si="3"/>
        <v>1.0546806776503463</v>
      </c>
    </row>
    <row r="58" spans="1:25" ht="15.95" customHeight="1" x14ac:dyDescent="0.25">
      <c r="A58" s="184"/>
      <c r="B58" s="4">
        <v>42935</v>
      </c>
      <c r="C58" s="5" t="s">
        <v>25</v>
      </c>
      <c r="D58" s="39">
        <f>SUM(I58:I$196)/SUM(G58:G$196)</f>
        <v>0.42655367231638419</v>
      </c>
      <c r="E58" s="5">
        <v>1</v>
      </c>
      <c r="F58" s="5">
        <v>3</v>
      </c>
      <c r="G58" s="5">
        <v>3</v>
      </c>
      <c r="H58" s="5">
        <v>0</v>
      </c>
      <c r="I58" s="5">
        <v>1</v>
      </c>
      <c r="J58" s="5">
        <f t="shared" si="2"/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2</v>
      </c>
      <c r="W58" s="39">
        <f>SUM(I58:I$196,O58:O$196,S58:S$196)/SUM(F58:F$196)</f>
        <v>0.484375</v>
      </c>
      <c r="X58" s="39">
        <f>SUM(V58:V$196)/SUM(G58:G$196)</f>
        <v>0.57062146892655363</v>
      </c>
      <c r="Y58" s="41">
        <f t="shared" si="3"/>
        <v>1.0549964689265536</v>
      </c>
    </row>
    <row r="59" spans="1:25" ht="15.95" customHeight="1" x14ac:dyDescent="0.25">
      <c r="A59" s="184"/>
      <c r="B59" s="4">
        <v>42935</v>
      </c>
      <c r="C59" s="5" t="s">
        <v>25</v>
      </c>
      <c r="D59" s="39">
        <f>SUM(I59:I$196)/SUM(G59:G$196)</f>
        <v>0.42735042735042733</v>
      </c>
      <c r="E59" s="5">
        <v>1</v>
      </c>
      <c r="F59" s="5">
        <v>3</v>
      </c>
      <c r="G59" s="5">
        <v>3</v>
      </c>
      <c r="H59" s="5">
        <v>0</v>
      </c>
      <c r="I59" s="5">
        <v>0</v>
      </c>
      <c r="J59" s="5">
        <f t="shared" si="2"/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39">
        <f>SUM(I59:I$196,O59:O$196,S59:S$196)/SUM(F59:F$196)</f>
        <v>0.48556430446194226</v>
      </c>
      <c r="X59" s="39">
        <f>SUM(V59:V$196)/SUM(G59:G$196)</f>
        <v>0.56980056980056981</v>
      </c>
      <c r="Y59" s="41">
        <f t="shared" si="3"/>
        <v>1.0553648742625121</v>
      </c>
    </row>
    <row r="60" spans="1:25" ht="15.95" customHeight="1" x14ac:dyDescent="0.25">
      <c r="A60" s="184"/>
      <c r="B60" s="4">
        <v>42928</v>
      </c>
      <c r="C60" s="5" t="s">
        <v>30</v>
      </c>
      <c r="D60" s="39">
        <f>SUM(I60:I$196)/SUM(G60:G$196)</f>
        <v>0.43103448275862066</v>
      </c>
      <c r="E60" s="5">
        <v>1</v>
      </c>
      <c r="F60" s="5">
        <v>3</v>
      </c>
      <c r="G60" s="5">
        <v>1</v>
      </c>
      <c r="H60" s="5">
        <v>2</v>
      </c>
      <c r="I60" s="5">
        <v>0</v>
      </c>
      <c r="J60" s="5">
        <f t="shared" si="2"/>
        <v>0</v>
      </c>
      <c r="K60" s="5">
        <v>0</v>
      </c>
      <c r="L60" s="5">
        <v>0</v>
      </c>
      <c r="M60" s="5">
        <v>0</v>
      </c>
      <c r="N60" s="5">
        <v>0</v>
      </c>
      <c r="O60" s="5">
        <v>2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39">
        <f>SUM(I60:I$196,O60:O$196,S60:S$196)/SUM(F60:F$196)</f>
        <v>0.48941798941798942</v>
      </c>
      <c r="X60" s="39">
        <f>SUM(V60:V$196)/SUM(G60:G$196)</f>
        <v>0.57471264367816088</v>
      </c>
      <c r="Y60" s="41">
        <f t="shared" si="3"/>
        <v>1.0641306330961502</v>
      </c>
    </row>
    <row r="61" spans="1:25" ht="15.95" customHeight="1" x14ac:dyDescent="0.25">
      <c r="A61" s="184"/>
      <c r="B61" s="4">
        <v>42928</v>
      </c>
      <c r="C61" s="5" t="s">
        <v>30</v>
      </c>
      <c r="D61" s="39">
        <f>SUM(I61:I$196)/SUM(G61:G$196)</f>
        <v>0.43227665706051871</v>
      </c>
      <c r="E61" s="5">
        <v>1</v>
      </c>
      <c r="F61" s="5">
        <v>3</v>
      </c>
      <c r="G61" s="5">
        <v>2</v>
      </c>
      <c r="H61" s="5">
        <v>1</v>
      </c>
      <c r="I61" s="5">
        <v>1</v>
      </c>
      <c r="J61" s="5">
        <f t="shared" si="2"/>
        <v>1</v>
      </c>
      <c r="K61" s="5">
        <v>0</v>
      </c>
      <c r="L61" s="5">
        <v>0</v>
      </c>
      <c r="M61" s="5">
        <v>0</v>
      </c>
      <c r="N61" s="5">
        <v>2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1</v>
      </c>
      <c r="W61" s="39">
        <f>SUM(I61:I$196,O61:O$196,S61:S$196)/SUM(F61:F$196)</f>
        <v>0.48799999999999999</v>
      </c>
      <c r="X61" s="39">
        <f>SUM(V61:V$196)/SUM(G61:G$196)</f>
        <v>0.57636887608069165</v>
      </c>
      <c r="Y61" s="41">
        <f t="shared" si="3"/>
        <v>1.0643688760806915</v>
      </c>
    </row>
    <row r="62" spans="1:25" ht="15.95" customHeight="1" x14ac:dyDescent="0.25">
      <c r="A62" s="184"/>
      <c r="B62" s="4">
        <v>42921</v>
      </c>
      <c r="C62" s="5" t="s">
        <v>31</v>
      </c>
      <c r="D62" s="39">
        <f>SUM(I62:I$196)/SUM(G62:G$196)</f>
        <v>0.43188405797101448</v>
      </c>
      <c r="E62" s="5">
        <v>1</v>
      </c>
      <c r="F62" s="5">
        <v>3</v>
      </c>
      <c r="G62" s="5">
        <v>2</v>
      </c>
      <c r="H62" s="5">
        <v>1</v>
      </c>
      <c r="I62" s="5">
        <v>1</v>
      </c>
      <c r="J62" s="5">
        <f t="shared" si="2"/>
        <v>1</v>
      </c>
      <c r="K62" s="5">
        <v>0</v>
      </c>
      <c r="L62" s="5">
        <v>0</v>
      </c>
      <c r="M62" s="5">
        <v>0</v>
      </c>
      <c r="N62" s="5">
        <v>0</v>
      </c>
      <c r="O62" s="5">
        <v>1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1</v>
      </c>
      <c r="W62" s="39">
        <f>SUM(I62:I$196,O62:O$196,S62:S$196)/SUM(F62:F$196)</f>
        <v>0.489247311827957</v>
      </c>
      <c r="X62" s="39">
        <f>SUM(V62:V$196)/SUM(G62:G$196)</f>
        <v>0.57681159420289851</v>
      </c>
      <c r="Y62" s="41">
        <f t="shared" si="3"/>
        <v>1.0660589060308556</v>
      </c>
    </row>
    <row r="63" spans="1:25" ht="15.95" customHeight="1" x14ac:dyDescent="0.25">
      <c r="A63" s="184"/>
      <c r="B63" s="4">
        <v>42921</v>
      </c>
      <c r="C63" s="5" t="s">
        <v>31</v>
      </c>
      <c r="D63" s="39">
        <f>SUM(I63:I$196)/SUM(G63:G$196)</f>
        <v>0.43148688046647232</v>
      </c>
      <c r="E63" s="5">
        <v>1</v>
      </c>
      <c r="F63" s="5">
        <v>3</v>
      </c>
      <c r="G63" s="5">
        <v>2</v>
      </c>
      <c r="H63" s="5">
        <v>2</v>
      </c>
      <c r="I63" s="5">
        <v>1</v>
      </c>
      <c r="J63" s="5">
        <f t="shared" si="2"/>
        <v>1</v>
      </c>
      <c r="K63" s="5">
        <v>0</v>
      </c>
      <c r="L63" s="5">
        <v>0</v>
      </c>
      <c r="M63" s="5">
        <v>0</v>
      </c>
      <c r="N63" s="5">
        <v>2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1</v>
      </c>
      <c r="W63" s="39">
        <f>SUM(I63:I$196,O63:O$196,S63:S$196)/SUM(F63:F$196)</f>
        <v>0.48780487804878048</v>
      </c>
      <c r="X63" s="39">
        <f>SUM(V63:V$196)/SUM(G63:G$196)</f>
        <v>0.57725947521865895</v>
      </c>
      <c r="Y63" s="41">
        <f t="shared" si="3"/>
        <v>1.0650643532674393</v>
      </c>
    </row>
    <row r="64" spans="1:25" ht="15.95" customHeight="1" x14ac:dyDescent="0.25">
      <c r="A64" s="184"/>
      <c r="B64" s="4">
        <v>42914</v>
      </c>
      <c r="C64" s="5" t="s">
        <v>23</v>
      </c>
      <c r="D64" s="39">
        <f>SUM(I64:I$196)/SUM(G64:G$196)</f>
        <v>0.4310850439882698</v>
      </c>
      <c r="E64" s="5">
        <v>1</v>
      </c>
      <c r="F64" s="5">
        <v>3</v>
      </c>
      <c r="G64" s="5">
        <v>2</v>
      </c>
      <c r="H64" s="5">
        <v>0</v>
      </c>
      <c r="I64" s="5">
        <v>0</v>
      </c>
      <c r="J64" s="5">
        <f t="shared" si="2"/>
        <v>0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1</v>
      </c>
      <c r="S64" s="5">
        <v>0</v>
      </c>
      <c r="T64" s="5">
        <v>0</v>
      </c>
      <c r="U64" s="5">
        <v>0</v>
      </c>
      <c r="V64" s="5">
        <v>0</v>
      </c>
      <c r="W64" s="39">
        <f>SUM(I64:I$196,O64:O$196,S64:S$196)/SUM(F64:F$196)</f>
        <v>0.48633879781420764</v>
      </c>
      <c r="X64" s="39">
        <f>SUM(V64:V$196)/SUM(G64:G$196)</f>
        <v>0.57771260997067453</v>
      </c>
      <c r="Y64" s="41">
        <f t="shared" si="3"/>
        <v>1.0640514077848822</v>
      </c>
    </row>
    <row r="65" spans="1:25" ht="15.95" customHeight="1" x14ac:dyDescent="0.25">
      <c r="A65" s="184"/>
      <c r="B65" s="4">
        <v>42914</v>
      </c>
      <c r="C65" s="5" t="s">
        <v>23</v>
      </c>
      <c r="D65" s="39">
        <f>SUM(I65:I$196)/SUM(G65:G$196)</f>
        <v>0.4336283185840708</v>
      </c>
      <c r="E65" s="5">
        <v>1</v>
      </c>
      <c r="F65" s="5">
        <v>3</v>
      </c>
      <c r="G65" s="5">
        <v>3</v>
      </c>
      <c r="H65" s="5">
        <v>0</v>
      </c>
      <c r="I65" s="27">
        <v>1</v>
      </c>
      <c r="J65" s="27">
        <f t="shared" si="2"/>
        <v>1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1</v>
      </c>
      <c r="W65" s="39">
        <f>SUM(I65:I$196,O65:O$196,S65:S$196)/SUM(F65:F$196)</f>
        <v>0.48760330578512395</v>
      </c>
      <c r="X65" s="39">
        <f>SUM(V65:V$196)/SUM(G65:G$196)</f>
        <v>0.58112094395280234</v>
      </c>
      <c r="Y65" s="41">
        <f t="shared" si="3"/>
        <v>1.0687242497379263</v>
      </c>
    </row>
    <row r="66" spans="1:25" ht="15.95" customHeight="1" x14ac:dyDescent="0.25">
      <c r="A66" s="184"/>
      <c r="B66" s="4">
        <v>42900</v>
      </c>
      <c r="C66" s="5" t="s">
        <v>25</v>
      </c>
      <c r="D66" s="39">
        <f>SUM(I66:I$196)/SUM(G66:G$196)</f>
        <v>0.43452380952380953</v>
      </c>
      <c r="E66" s="5">
        <v>1</v>
      </c>
      <c r="F66" s="5">
        <v>4</v>
      </c>
      <c r="G66" s="5">
        <v>4</v>
      </c>
      <c r="H66" s="5">
        <v>2</v>
      </c>
      <c r="I66" s="27">
        <v>3</v>
      </c>
      <c r="J66" s="27">
        <f t="shared" si="2"/>
        <v>3</v>
      </c>
      <c r="K66" s="5">
        <v>0</v>
      </c>
      <c r="L66" s="5">
        <v>0</v>
      </c>
      <c r="M66" s="5">
        <v>0</v>
      </c>
      <c r="N66" s="5">
        <v>2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2</v>
      </c>
      <c r="V66" s="5">
        <v>3</v>
      </c>
      <c r="W66" s="39">
        <f>SUM(I66:I$196,O66:O$196,S66:S$196)/SUM(F66:F$196)</f>
        <v>0.48888888888888887</v>
      </c>
      <c r="X66" s="39">
        <f>SUM(V66:V$196)/SUM(G66:G$196)</f>
        <v>0.58333333333333337</v>
      </c>
      <c r="Y66" s="41">
        <f t="shared" si="3"/>
        <v>1.0722222222222222</v>
      </c>
    </row>
    <row r="67" spans="1:25" ht="15.95" customHeight="1" x14ac:dyDescent="0.25">
      <c r="A67" s="184"/>
      <c r="B67" s="4">
        <v>42900</v>
      </c>
      <c r="C67" s="5" t="s">
        <v>25</v>
      </c>
      <c r="D67" s="39">
        <f>SUM(I67:I$196)/SUM(G67:G$196)</f>
        <v>0.43072289156626509</v>
      </c>
      <c r="E67" s="5">
        <v>1</v>
      </c>
      <c r="F67" s="5">
        <v>3</v>
      </c>
      <c r="G67" s="5">
        <v>3</v>
      </c>
      <c r="H67" s="5">
        <v>1</v>
      </c>
      <c r="I67" s="27">
        <v>2</v>
      </c>
      <c r="J67" s="27">
        <f t="shared" si="2"/>
        <v>2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2</v>
      </c>
      <c r="W67" s="39">
        <f>SUM(I67:I$196,O67:O$196,S67:S$196)/SUM(F67:F$196)</f>
        <v>0.4859550561797753</v>
      </c>
      <c r="X67" s="39">
        <f>SUM(V67:V$196)/SUM(G67:G$196)</f>
        <v>0.58132530120481929</v>
      </c>
      <c r="Y67" s="41">
        <f t="shared" si="3"/>
        <v>1.0672803573845946</v>
      </c>
    </row>
    <row r="68" spans="1:25" ht="15.95" customHeight="1" x14ac:dyDescent="0.25">
      <c r="A68" s="184"/>
      <c r="B68" s="4">
        <v>42893</v>
      </c>
      <c r="C68" s="5" t="s">
        <v>32</v>
      </c>
      <c r="D68" s="39">
        <f>SUM(I68:I$196)/SUM(G68:G$196)</f>
        <v>0.42857142857142855</v>
      </c>
      <c r="E68" s="5">
        <v>1</v>
      </c>
      <c r="F68" s="5">
        <v>2</v>
      </c>
      <c r="G68" s="5">
        <v>2</v>
      </c>
      <c r="H68" s="5">
        <v>2</v>
      </c>
      <c r="I68" s="27">
        <v>2</v>
      </c>
      <c r="J68" s="27">
        <f t="shared" si="2"/>
        <v>2</v>
      </c>
      <c r="K68" s="5">
        <v>0</v>
      </c>
      <c r="L68" s="5">
        <v>0</v>
      </c>
      <c r="M68" s="5">
        <v>0</v>
      </c>
      <c r="N68" s="5">
        <v>1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2</v>
      </c>
      <c r="W68" s="39">
        <f>SUM(I68:I$196,O68:O$196,S68:S$196)/SUM(F68:F$196)</f>
        <v>0.48441926345609065</v>
      </c>
      <c r="X68" s="39">
        <f>SUM(V68:V$196)/SUM(G68:G$196)</f>
        <v>0.58054711246200608</v>
      </c>
      <c r="Y68" s="41">
        <f t="shared" si="3"/>
        <v>1.0649663759180967</v>
      </c>
    </row>
    <row r="69" spans="1:25" ht="15.95" customHeight="1" x14ac:dyDescent="0.25">
      <c r="A69" s="184"/>
      <c r="B69" s="4">
        <v>42893</v>
      </c>
      <c r="C69" s="5" t="s">
        <v>32</v>
      </c>
      <c r="D69" s="39">
        <f>SUM(I69:I$196)/SUM(G69:G$196)</f>
        <v>0.42507645259938837</v>
      </c>
      <c r="E69" s="5">
        <v>1</v>
      </c>
      <c r="F69" s="5">
        <v>2</v>
      </c>
      <c r="G69" s="5">
        <v>2</v>
      </c>
      <c r="H69" s="5">
        <v>0</v>
      </c>
      <c r="I69" s="27">
        <v>1</v>
      </c>
      <c r="J69" s="27">
        <f t="shared" si="2"/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1</v>
      </c>
      <c r="W69" s="39">
        <f>SUM(I69:I$196,O69:O$196,S69:S$196)/SUM(F69:F$196)</f>
        <v>0.48148148148148145</v>
      </c>
      <c r="X69" s="39">
        <f>SUM(V69:V$196)/SUM(G69:G$196)</f>
        <v>0.57798165137614677</v>
      </c>
      <c r="Y69" s="41">
        <f t="shared" si="3"/>
        <v>1.0594631328576283</v>
      </c>
    </row>
    <row r="70" spans="1:25" ht="15.95" customHeight="1" x14ac:dyDescent="0.25">
      <c r="A70" s="184"/>
      <c r="B70" s="4">
        <v>42879</v>
      </c>
      <c r="C70" s="5" t="s">
        <v>30</v>
      </c>
      <c r="D70" s="39">
        <f>SUM(I70:I$196)/SUM(G70:G$196)</f>
        <v>0.42461538461538462</v>
      </c>
      <c r="E70" s="5">
        <v>1</v>
      </c>
      <c r="F70" s="5">
        <v>3</v>
      </c>
      <c r="G70" s="5">
        <v>3</v>
      </c>
      <c r="H70" s="5">
        <v>1</v>
      </c>
      <c r="I70" s="27">
        <v>3</v>
      </c>
      <c r="J70" s="27">
        <f t="shared" ref="J70:J133" si="4">SUM(I70)-SUM(K70:M70)</f>
        <v>3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3</v>
      </c>
      <c r="W70" s="39">
        <f>SUM(I70:I$196,O70:O$196,S70:S$196)/SUM(F70:F$196)</f>
        <v>0.48137535816618909</v>
      </c>
      <c r="X70" s="39">
        <f>SUM(V70:V$196)/SUM(G70:G$196)</f>
        <v>0.57846153846153847</v>
      </c>
      <c r="Y70" s="41">
        <f t="shared" si="3"/>
        <v>1.0598368966277276</v>
      </c>
    </row>
    <row r="71" spans="1:25" ht="15.95" customHeight="1" x14ac:dyDescent="0.25">
      <c r="A71" s="184"/>
      <c r="B71" s="4">
        <v>42879</v>
      </c>
      <c r="C71" s="5" t="s">
        <v>30</v>
      </c>
      <c r="D71" s="39">
        <f>SUM(I71:I$196)/SUM(G71:G$196)</f>
        <v>0.41925465838509318</v>
      </c>
      <c r="E71" s="5">
        <v>1</v>
      </c>
      <c r="F71" s="5">
        <v>2</v>
      </c>
      <c r="G71" s="5">
        <v>2</v>
      </c>
      <c r="H71" s="5">
        <v>0</v>
      </c>
      <c r="I71" s="27">
        <v>1</v>
      </c>
      <c r="J71" s="27">
        <f t="shared" si="4"/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1</v>
      </c>
      <c r="W71" s="39">
        <f>SUM(I71:I$196,O71:O$196,S71:S$196)/SUM(F71:F$196)</f>
        <v>0.47687861271676302</v>
      </c>
      <c r="X71" s="39">
        <f>SUM(V71:V$196)/SUM(G71:G$196)</f>
        <v>0.57453416149068326</v>
      </c>
      <c r="Y71" s="41">
        <f t="shared" si="3"/>
        <v>1.0514127742074462</v>
      </c>
    </row>
    <row r="72" spans="1:25" ht="15.95" customHeight="1" x14ac:dyDescent="0.25">
      <c r="A72" s="184"/>
      <c r="B72" s="4">
        <v>42872</v>
      </c>
      <c r="C72" s="5" t="s">
        <v>31</v>
      </c>
      <c r="D72" s="39">
        <f>SUM(I72:I$196)/SUM(G72:G$196)</f>
        <v>0.41875000000000001</v>
      </c>
      <c r="E72" s="5">
        <v>1</v>
      </c>
      <c r="F72" s="5">
        <v>3</v>
      </c>
      <c r="G72" s="5">
        <v>2</v>
      </c>
      <c r="H72" s="5">
        <v>3</v>
      </c>
      <c r="I72" s="27">
        <v>2</v>
      </c>
      <c r="J72" s="27">
        <f t="shared" si="4"/>
        <v>2</v>
      </c>
      <c r="K72" s="5">
        <v>0</v>
      </c>
      <c r="L72" s="5">
        <v>0</v>
      </c>
      <c r="M72" s="5">
        <v>0</v>
      </c>
      <c r="N72" s="5">
        <v>2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2</v>
      </c>
      <c r="W72" s="39">
        <f>SUM(I72:I$196,O72:O$196,S72:S$196)/SUM(F72:F$196)</f>
        <v>0.47674418604651164</v>
      </c>
      <c r="X72" s="39">
        <f>SUM(V72:V$196)/SUM(G72:G$196)</f>
        <v>0.57499999999999996</v>
      </c>
      <c r="Y72" s="41">
        <f t="shared" si="3"/>
        <v>1.0517441860465115</v>
      </c>
    </row>
    <row r="73" spans="1:25" ht="15.95" customHeight="1" x14ac:dyDescent="0.25">
      <c r="A73" s="184"/>
      <c r="B73" s="4">
        <v>42872</v>
      </c>
      <c r="C73" s="5" t="s">
        <v>31</v>
      </c>
      <c r="D73" s="39">
        <f>SUM(I73:I$196)/SUM(G73:G$196)</f>
        <v>0.41509433962264153</v>
      </c>
      <c r="E73" s="5">
        <v>1</v>
      </c>
      <c r="F73" s="5">
        <v>2</v>
      </c>
      <c r="G73" s="5">
        <v>1</v>
      </c>
      <c r="H73" s="5">
        <v>0</v>
      </c>
      <c r="I73" s="27">
        <v>1</v>
      </c>
      <c r="J73" s="27">
        <f t="shared" si="4"/>
        <v>1</v>
      </c>
      <c r="K73" s="5">
        <v>0</v>
      </c>
      <c r="L73" s="5">
        <v>0</v>
      </c>
      <c r="M73" s="5">
        <v>0</v>
      </c>
      <c r="N73" s="5">
        <v>0</v>
      </c>
      <c r="O73" s="5">
        <v>1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1</v>
      </c>
      <c r="W73" s="39">
        <f>SUM(I73:I$196,O73:O$196,S73:S$196)/SUM(F73:F$196)</f>
        <v>0.47214076246334313</v>
      </c>
      <c r="X73" s="39">
        <f>SUM(V73:V$196)/SUM(G73:G$196)</f>
        <v>0.57232704402515722</v>
      </c>
      <c r="Y73" s="41">
        <f t="shared" si="3"/>
        <v>1.0444678064885005</v>
      </c>
    </row>
    <row r="74" spans="1:25" ht="15.95" customHeight="1" x14ac:dyDescent="0.25">
      <c r="A74" s="184"/>
      <c r="B74" s="4">
        <v>42865</v>
      </c>
      <c r="C74" s="5" t="s">
        <v>23</v>
      </c>
      <c r="D74" s="39">
        <f>SUM(I74:I$196)/SUM(G74:G$196)</f>
        <v>0.41324921135646686</v>
      </c>
      <c r="E74" s="5">
        <v>1</v>
      </c>
      <c r="F74" s="5">
        <v>2</v>
      </c>
      <c r="G74" s="5">
        <v>2</v>
      </c>
      <c r="H74" s="5">
        <v>0</v>
      </c>
      <c r="I74" s="27">
        <v>1</v>
      </c>
      <c r="J74" s="27">
        <f t="shared" si="4"/>
        <v>1</v>
      </c>
      <c r="K74" s="5">
        <v>0</v>
      </c>
      <c r="L74" s="5">
        <v>0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1</v>
      </c>
      <c r="W74" s="39">
        <f>SUM(I74:I$196,O74:O$196,S74:S$196)/SUM(F74:F$196)</f>
        <v>0.46902654867256638</v>
      </c>
      <c r="X74" s="39">
        <f>SUM(V74:V$196)/SUM(G74:G$196)</f>
        <v>0.57097791798107256</v>
      </c>
      <c r="Y74" s="41">
        <f t="shared" si="3"/>
        <v>1.040004466653639</v>
      </c>
    </row>
    <row r="75" spans="1:25" ht="15.95" customHeight="1" thickBot="1" x14ac:dyDescent="0.3">
      <c r="A75" s="185"/>
      <c r="B75" s="7">
        <v>42865</v>
      </c>
      <c r="C75" s="8" t="s">
        <v>23</v>
      </c>
      <c r="D75" s="49">
        <f>SUM(I75:I$196)/SUM(G75:G$196)</f>
        <v>0.41269841269841268</v>
      </c>
      <c r="E75" s="8">
        <v>1</v>
      </c>
      <c r="F75" s="8">
        <v>3</v>
      </c>
      <c r="G75" s="8">
        <v>3</v>
      </c>
      <c r="H75" s="8">
        <v>0</v>
      </c>
      <c r="I75" s="29">
        <v>1</v>
      </c>
      <c r="J75" s="29">
        <f t="shared" si="4"/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49">
        <f>SUM(I75:I$196,O75:O$196,S75:S$196)/SUM(F75:F$196)</f>
        <v>0.46884272997032639</v>
      </c>
      <c r="X75" s="49">
        <f>SUM(V75:V$196)/SUM(G75:G$196)</f>
        <v>0.5714285714285714</v>
      </c>
      <c r="Y75" s="50">
        <f t="shared" si="3"/>
        <v>1.0402713013988978</v>
      </c>
    </row>
    <row r="76" spans="1:25" ht="15.95" customHeight="1" x14ac:dyDescent="0.25">
      <c r="A76" s="183" t="s">
        <v>40</v>
      </c>
      <c r="B76" s="9">
        <v>42578</v>
      </c>
      <c r="C76" s="10" t="s">
        <v>25</v>
      </c>
      <c r="D76" s="1">
        <f>SUM(I76:I$196)/SUM(G76:G$196)</f>
        <v>0.41346153846153844</v>
      </c>
      <c r="E76" s="10">
        <v>1</v>
      </c>
      <c r="F76" s="10">
        <v>3</v>
      </c>
      <c r="G76" s="10">
        <v>2</v>
      </c>
      <c r="H76" s="10">
        <v>0</v>
      </c>
      <c r="I76" s="30">
        <v>1</v>
      </c>
      <c r="J76" s="30">
        <f t="shared" si="4"/>
        <v>1</v>
      </c>
      <c r="K76" s="10">
        <v>0</v>
      </c>
      <c r="L76" s="10">
        <v>0</v>
      </c>
      <c r="M76" s="10">
        <v>0</v>
      </c>
      <c r="N76" s="10">
        <v>2</v>
      </c>
      <c r="O76" s="10">
        <v>0</v>
      </c>
      <c r="P76" s="10">
        <v>0</v>
      </c>
      <c r="Q76" s="10">
        <v>1</v>
      </c>
      <c r="R76" s="10">
        <v>0</v>
      </c>
      <c r="S76" s="10">
        <v>0</v>
      </c>
      <c r="T76" s="10">
        <v>0</v>
      </c>
      <c r="U76" s="10">
        <v>0</v>
      </c>
      <c r="V76" s="10">
        <v>1</v>
      </c>
      <c r="W76" s="1">
        <f>SUM(I76:I$196,O76:O$196,S76:S$196)/SUM(F76:F$196)</f>
        <v>0.47005988023952094</v>
      </c>
      <c r="X76" s="1">
        <f>SUM(V76:V$196)/SUM(G76:G$196)</f>
        <v>0.57371794871794868</v>
      </c>
      <c r="Y76" s="2">
        <f t="shared" si="3"/>
        <v>1.0437778289574697</v>
      </c>
    </row>
    <row r="77" spans="1:25" ht="15.95" customHeight="1" x14ac:dyDescent="0.25">
      <c r="A77" s="184"/>
      <c r="B77" s="4">
        <v>42578</v>
      </c>
      <c r="C77" s="5" t="s">
        <v>25</v>
      </c>
      <c r="D77" s="39">
        <f>SUM(I77:I$196)/SUM(G77:G$196)</f>
        <v>0.41290322580645161</v>
      </c>
      <c r="E77" s="5">
        <v>1</v>
      </c>
      <c r="F77" s="5">
        <v>2</v>
      </c>
      <c r="G77" s="5">
        <v>2</v>
      </c>
      <c r="H77" s="5">
        <v>0</v>
      </c>
      <c r="I77" s="27">
        <v>1</v>
      </c>
      <c r="J77" s="27">
        <f t="shared" si="4"/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1</v>
      </c>
      <c r="W77" s="39">
        <f>SUM(I77:I$196,O77:O$196,S77:S$196)/SUM(F77:F$196)</f>
        <v>0.47129909365558914</v>
      </c>
      <c r="X77" s="39">
        <f>SUM(V77:V$196)/SUM(G77:G$196)</f>
        <v>0.5741935483870968</v>
      </c>
      <c r="Y77" s="41">
        <f t="shared" si="3"/>
        <v>1.045492642042686</v>
      </c>
    </row>
    <row r="78" spans="1:25" ht="15.95" customHeight="1" x14ac:dyDescent="0.25">
      <c r="A78" s="184"/>
      <c r="B78" s="4">
        <v>42564</v>
      </c>
      <c r="C78" s="5" t="s">
        <v>29</v>
      </c>
      <c r="D78" s="39">
        <f>SUM(I78:I$196)/SUM(G78:G$196)</f>
        <v>0.41233766233766234</v>
      </c>
      <c r="E78" s="5">
        <v>1</v>
      </c>
      <c r="F78" s="5">
        <v>2</v>
      </c>
      <c r="G78" s="5">
        <v>1</v>
      </c>
      <c r="H78" s="5">
        <v>1</v>
      </c>
      <c r="I78" s="5">
        <v>0</v>
      </c>
      <c r="J78" s="5">
        <f t="shared" si="4"/>
        <v>0</v>
      </c>
      <c r="K78" s="5">
        <v>0</v>
      </c>
      <c r="L78" s="5">
        <v>0</v>
      </c>
      <c r="M78" s="5">
        <v>0</v>
      </c>
      <c r="N78" s="5">
        <v>0</v>
      </c>
      <c r="O78" s="5">
        <v>1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0</v>
      </c>
      <c r="V78" s="5">
        <v>0</v>
      </c>
      <c r="W78" s="39">
        <f>SUM(I78:I$196,O78:O$196,S78:S$196)/SUM(F78:F$196)</f>
        <v>0.47112462006079026</v>
      </c>
      <c r="X78" s="39">
        <f>SUM(V78:V$196)/SUM(G78:G$196)</f>
        <v>0.57467532467532467</v>
      </c>
      <c r="Y78" s="41">
        <f t="shared" si="3"/>
        <v>1.0457999447361148</v>
      </c>
    </row>
    <row r="79" spans="1:25" ht="15.95" customHeight="1" x14ac:dyDescent="0.25">
      <c r="A79" s="184"/>
      <c r="B79" s="4">
        <v>42564</v>
      </c>
      <c r="C79" s="5" t="s">
        <v>29</v>
      </c>
      <c r="D79" s="39">
        <f>SUM(I79:I$196)/SUM(G79:G$196)</f>
        <v>0.41368078175895767</v>
      </c>
      <c r="E79" s="5">
        <v>1</v>
      </c>
      <c r="F79" s="5">
        <v>4</v>
      </c>
      <c r="G79" s="5">
        <v>3</v>
      </c>
      <c r="H79" s="5">
        <v>0</v>
      </c>
      <c r="I79" s="5">
        <v>0</v>
      </c>
      <c r="J79" s="5">
        <f t="shared" si="4"/>
        <v>0</v>
      </c>
      <c r="K79" s="5">
        <v>0</v>
      </c>
      <c r="L79" s="5">
        <v>0</v>
      </c>
      <c r="M79" s="5">
        <v>0</v>
      </c>
      <c r="N79" s="5">
        <v>1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39">
        <f>SUM(I79:I$196,O79:O$196,S79:S$196)/SUM(F79:F$196)</f>
        <v>0.47094801223241589</v>
      </c>
      <c r="X79" s="39">
        <f>SUM(V79:V$196)/SUM(G79:G$196)</f>
        <v>0.57654723127035834</v>
      </c>
      <c r="Y79" s="41">
        <f t="shared" si="3"/>
        <v>1.0474952435027742</v>
      </c>
    </row>
    <row r="80" spans="1:25" ht="15.95" customHeight="1" x14ac:dyDescent="0.25">
      <c r="A80" s="184"/>
      <c r="B80" s="4">
        <v>42557</v>
      </c>
      <c r="C80" s="5" t="s">
        <v>38</v>
      </c>
      <c r="D80" s="39">
        <f>SUM(I80:I$196)/SUM(G80:G$196)</f>
        <v>0.41776315789473684</v>
      </c>
      <c r="E80" s="5">
        <v>1</v>
      </c>
      <c r="F80" s="5">
        <v>2</v>
      </c>
      <c r="G80" s="5">
        <v>2</v>
      </c>
      <c r="H80" s="5">
        <v>0</v>
      </c>
      <c r="I80" s="5">
        <v>1</v>
      </c>
      <c r="J80" s="5">
        <f t="shared" si="4"/>
        <v>1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1</v>
      </c>
      <c r="W80" s="39">
        <f>SUM(I80:I$196,O80:O$196,S80:S$196)/SUM(F80:F$196)</f>
        <v>0.47678018575851394</v>
      </c>
      <c r="X80" s="39">
        <f>SUM(V80:V$196)/SUM(G80:G$196)</f>
        <v>0.58223684210526316</v>
      </c>
      <c r="Y80" s="41">
        <f t="shared" si="3"/>
        <v>1.0590170278637772</v>
      </c>
    </row>
    <row r="81" spans="1:25" ht="15.95" customHeight="1" x14ac:dyDescent="0.25">
      <c r="A81" s="184"/>
      <c r="B81" s="4">
        <v>42557</v>
      </c>
      <c r="C81" s="5" t="s">
        <v>38</v>
      </c>
      <c r="D81" s="39">
        <f>SUM(I81:I$196)/SUM(G81:G$196)</f>
        <v>0.41721854304635764</v>
      </c>
      <c r="E81" s="5">
        <v>1</v>
      </c>
      <c r="F81" s="5">
        <v>3</v>
      </c>
      <c r="G81" s="5">
        <v>2</v>
      </c>
      <c r="H81" s="5">
        <v>0</v>
      </c>
      <c r="I81" s="5">
        <v>0</v>
      </c>
      <c r="J81" s="5">
        <f t="shared" si="4"/>
        <v>0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39">
        <f>SUM(I81:I$196,O81:O$196,S81:S$196)/SUM(F81:F$196)</f>
        <v>0.47663551401869159</v>
      </c>
      <c r="X81" s="39">
        <f>SUM(V81:V$196)/SUM(G81:G$196)</f>
        <v>0.58278145695364236</v>
      </c>
      <c r="Y81" s="41">
        <f t="shared" si="3"/>
        <v>1.059416970972334</v>
      </c>
    </row>
    <row r="82" spans="1:25" ht="15.95" customHeight="1" x14ac:dyDescent="0.25">
      <c r="A82" s="184"/>
      <c r="B82" s="4">
        <v>42543</v>
      </c>
      <c r="C82" s="5" t="s">
        <v>34</v>
      </c>
      <c r="D82" s="39">
        <f>SUM(I82:I$196)/SUM(G82:G$196)</f>
        <v>0.42</v>
      </c>
      <c r="E82" s="5">
        <v>1</v>
      </c>
      <c r="F82" s="5">
        <v>2</v>
      </c>
      <c r="G82" s="5">
        <v>1</v>
      </c>
      <c r="H82" s="5">
        <v>1</v>
      </c>
      <c r="I82" s="5">
        <v>1</v>
      </c>
      <c r="J82" s="5">
        <f t="shared" si="4"/>
        <v>1</v>
      </c>
      <c r="K82" s="5">
        <v>0</v>
      </c>
      <c r="L82" s="5">
        <v>0</v>
      </c>
      <c r="M82" s="5">
        <v>0</v>
      </c>
      <c r="N82" s="5">
        <v>2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1</v>
      </c>
      <c r="W82" s="39">
        <f>SUM(I82:I$196,O82:O$196,S82:S$196)/SUM(F82:F$196)</f>
        <v>0.48113207547169812</v>
      </c>
      <c r="X82" s="39">
        <f>SUM(V82:V$196)/SUM(G82:G$196)</f>
        <v>0.58666666666666667</v>
      </c>
      <c r="Y82" s="41">
        <f t="shared" si="3"/>
        <v>1.0677987421383648</v>
      </c>
    </row>
    <row r="83" spans="1:25" ht="15.95" customHeight="1" x14ac:dyDescent="0.25">
      <c r="A83" s="184"/>
      <c r="B83" s="4">
        <v>42543</v>
      </c>
      <c r="C83" s="5" t="s">
        <v>34</v>
      </c>
      <c r="D83" s="39">
        <f>SUM(I83:I$196)/SUM(G83:G$196)</f>
        <v>0.41806020066889632</v>
      </c>
      <c r="E83" s="5">
        <v>1</v>
      </c>
      <c r="F83" s="5">
        <v>2</v>
      </c>
      <c r="G83" s="5">
        <v>2</v>
      </c>
      <c r="H83" s="5">
        <v>0</v>
      </c>
      <c r="I83" s="5">
        <v>0</v>
      </c>
      <c r="J83" s="5">
        <f t="shared" si="4"/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39">
        <f>SUM(I83:I$196,O83:O$196,S83:S$196)/SUM(F83:F$196)</f>
        <v>0.47784810126582278</v>
      </c>
      <c r="X83" s="39">
        <f>SUM(V83:V$196)/SUM(G83:G$196)</f>
        <v>0.5852842809364549</v>
      </c>
      <c r="Y83" s="41">
        <f t="shared" si="3"/>
        <v>1.0631323822022778</v>
      </c>
    </row>
    <row r="84" spans="1:25" ht="15.95" customHeight="1" x14ac:dyDescent="0.25">
      <c r="A84" s="184"/>
      <c r="B84" s="4">
        <v>42536</v>
      </c>
      <c r="C84" s="5" t="s">
        <v>39</v>
      </c>
      <c r="D84" s="39">
        <f>SUM(I84:I$196)/SUM(G84:G$196)</f>
        <v>0.4208754208754209</v>
      </c>
      <c r="E84" s="5">
        <v>1</v>
      </c>
      <c r="F84" s="5">
        <v>3</v>
      </c>
      <c r="G84" s="5">
        <v>3</v>
      </c>
      <c r="H84" s="5">
        <v>1</v>
      </c>
      <c r="I84" s="5">
        <v>1</v>
      </c>
      <c r="J84" s="5">
        <f t="shared" si="4"/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1</v>
      </c>
      <c r="W84" s="39">
        <f>SUM(I84:I$196,O84:O$196,S84:S$196)/SUM(F84:F$196)</f>
        <v>0.48089171974522293</v>
      </c>
      <c r="X84" s="39">
        <f>SUM(V84:V$196)/SUM(G84:G$196)</f>
        <v>0.58922558922558921</v>
      </c>
      <c r="Y84" s="41">
        <f t="shared" si="3"/>
        <v>1.0701173089708123</v>
      </c>
    </row>
    <row r="85" spans="1:25" ht="15.95" customHeight="1" x14ac:dyDescent="0.25">
      <c r="A85" s="184"/>
      <c r="B85" s="4">
        <v>42536</v>
      </c>
      <c r="C85" s="5" t="s">
        <v>39</v>
      </c>
      <c r="D85" s="39">
        <f>SUM(I85:I$196)/SUM(G85:G$196)</f>
        <v>0.42176870748299322</v>
      </c>
      <c r="E85" s="5">
        <v>1</v>
      </c>
      <c r="F85" s="5">
        <v>3</v>
      </c>
      <c r="G85" s="5">
        <v>3</v>
      </c>
      <c r="H85" s="5">
        <v>1</v>
      </c>
      <c r="I85" s="5">
        <v>1</v>
      </c>
      <c r="J85" s="5">
        <f t="shared" si="4"/>
        <v>1</v>
      </c>
      <c r="K85" s="5">
        <v>0</v>
      </c>
      <c r="L85" s="5">
        <v>0</v>
      </c>
      <c r="M85" s="5">
        <v>0</v>
      </c>
      <c r="N85" s="5">
        <v>1</v>
      </c>
      <c r="O85" s="5">
        <v>0</v>
      </c>
      <c r="P85" s="5">
        <v>1</v>
      </c>
      <c r="Q85" s="5">
        <v>0</v>
      </c>
      <c r="R85" s="5">
        <v>0</v>
      </c>
      <c r="S85" s="5">
        <v>1</v>
      </c>
      <c r="T85" s="5">
        <v>0</v>
      </c>
      <c r="U85" s="5">
        <v>0</v>
      </c>
      <c r="V85" s="5">
        <v>1</v>
      </c>
      <c r="W85" s="39">
        <f>SUM(I85:I$196,O85:O$196,S85:S$196)/SUM(F85:F$196)</f>
        <v>0.48231511254019294</v>
      </c>
      <c r="X85" s="39">
        <f>SUM(V85:V$196)/SUM(G85:G$196)</f>
        <v>0.59183673469387754</v>
      </c>
      <c r="Y85" s="41">
        <f t="shared" si="3"/>
        <v>1.0741518472340705</v>
      </c>
    </row>
    <row r="86" spans="1:25" ht="15.95" customHeight="1" x14ac:dyDescent="0.25">
      <c r="A86" s="184"/>
      <c r="B86" s="4">
        <v>42529</v>
      </c>
      <c r="C86" s="5" t="s">
        <v>36</v>
      </c>
      <c r="D86" s="39">
        <f>SUM(I86:I$196)/SUM(G86:G$196)</f>
        <v>0.42268041237113402</v>
      </c>
      <c r="E86" s="5">
        <v>1</v>
      </c>
      <c r="F86" s="5">
        <v>3</v>
      </c>
      <c r="G86" s="5">
        <v>3</v>
      </c>
      <c r="H86" s="5">
        <v>0</v>
      </c>
      <c r="I86" s="5">
        <v>0</v>
      </c>
      <c r="J86" s="5">
        <f t="shared" si="4"/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2</v>
      </c>
      <c r="U86" s="5">
        <v>2</v>
      </c>
      <c r="V86" s="5">
        <v>0</v>
      </c>
      <c r="W86" s="39">
        <f>SUM(I86:I$196,O86:O$196,S86:S$196)/SUM(F86:F$196)</f>
        <v>0.48051948051948051</v>
      </c>
      <c r="X86" s="39">
        <f>SUM(V86:V$196)/SUM(G86:G$196)</f>
        <v>0.59450171821305842</v>
      </c>
      <c r="Y86" s="41">
        <f t="shared" si="3"/>
        <v>1.0750211987325389</v>
      </c>
    </row>
    <row r="87" spans="1:25" ht="15.95" customHeight="1" x14ac:dyDescent="0.25">
      <c r="A87" s="184"/>
      <c r="B87" s="4">
        <v>42529</v>
      </c>
      <c r="C87" s="5" t="s">
        <v>36</v>
      </c>
      <c r="D87" s="39">
        <f>SUM(I87:I$196)/SUM(G87:G$196)</f>
        <v>0.42708333333333331</v>
      </c>
      <c r="E87" s="5">
        <v>1</v>
      </c>
      <c r="F87" s="5">
        <v>4</v>
      </c>
      <c r="G87" s="5">
        <v>2</v>
      </c>
      <c r="H87" s="5">
        <v>2</v>
      </c>
      <c r="I87" s="5">
        <v>1</v>
      </c>
      <c r="J87" s="5">
        <f t="shared" si="4"/>
        <v>0</v>
      </c>
      <c r="K87" s="5">
        <v>0</v>
      </c>
      <c r="L87" s="5">
        <v>0</v>
      </c>
      <c r="M87" s="5">
        <v>1</v>
      </c>
      <c r="N87" s="5">
        <v>4</v>
      </c>
      <c r="O87" s="5">
        <v>1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2</v>
      </c>
      <c r="V87" s="5">
        <v>4</v>
      </c>
      <c r="W87" s="39">
        <f>SUM(I87:I$196,O87:O$196,S87:S$196)/SUM(F87:F$196)</f>
        <v>0.48524590163934428</v>
      </c>
      <c r="X87" s="39">
        <f>SUM(V87:V$196)/SUM(G87:G$196)</f>
        <v>0.60069444444444442</v>
      </c>
      <c r="Y87" s="41">
        <f t="shared" si="3"/>
        <v>1.0859403460837886</v>
      </c>
    </row>
    <row r="88" spans="1:25" ht="15.95" customHeight="1" x14ac:dyDescent="0.25">
      <c r="A88" s="184"/>
      <c r="B88" s="4">
        <v>42522</v>
      </c>
      <c r="C88" s="5" t="s">
        <v>37</v>
      </c>
      <c r="D88" s="39">
        <f>SUM(I88:I$196)/SUM(G88:G$196)</f>
        <v>0.42657342657342656</v>
      </c>
      <c r="E88" s="5">
        <v>1</v>
      </c>
      <c r="F88" s="5">
        <v>3</v>
      </c>
      <c r="G88" s="5">
        <v>2</v>
      </c>
      <c r="H88" s="5">
        <v>0</v>
      </c>
      <c r="I88" s="5">
        <v>1</v>
      </c>
      <c r="J88" s="5">
        <f t="shared" si="4"/>
        <v>1</v>
      </c>
      <c r="K88" s="5">
        <v>0</v>
      </c>
      <c r="L88" s="5">
        <v>0</v>
      </c>
      <c r="M88" s="5">
        <v>0</v>
      </c>
      <c r="N88" s="5">
        <v>0</v>
      </c>
      <c r="O88" s="5">
        <v>1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1</v>
      </c>
      <c r="W88" s="39">
        <f>SUM(I88:I$196,O88:O$196,S88:S$196)/SUM(F88:F$196)</f>
        <v>0.4850498338870432</v>
      </c>
      <c r="X88" s="39">
        <f>SUM(V88:V$196)/SUM(G88:G$196)</f>
        <v>0.59090909090909094</v>
      </c>
      <c r="Y88" s="41">
        <f t="shared" si="3"/>
        <v>1.0759589247961341</v>
      </c>
    </row>
    <row r="89" spans="1:25" ht="15.95" customHeight="1" x14ac:dyDescent="0.25">
      <c r="A89" s="184"/>
      <c r="B89" s="4">
        <v>42522</v>
      </c>
      <c r="C89" s="5" t="s">
        <v>37</v>
      </c>
      <c r="D89" s="39">
        <f>SUM(I89:I$196)/SUM(G89:G$196)</f>
        <v>0.426056338028169</v>
      </c>
      <c r="E89" s="5">
        <v>1</v>
      </c>
      <c r="F89" s="5">
        <v>3</v>
      </c>
      <c r="G89" s="5">
        <v>3</v>
      </c>
      <c r="H89" s="5">
        <v>1</v>
      </c>
      <c r="I89" s="5">
        <v>0</v>
      </c>
      <c r="J89" s="5">
        <f t="shared" si="4"/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1</v>
      </c>
      <c r="T89" s="5">
        <v>1</v>
      </c>
      <c r="U89" s="5">
        <v>1</v>
      </c>
      <c r="V89" s="5">
        <v>0</v>
      </c>
      <c r="W89" s="39">
        <f>SUM(I89:I$196,O89:O$196,S89:S$196)/SUM(F89:F$196)</f>
        <v>0.48322147651006714</v>
      </c>
      <c r="X89" s="39">
        <f>SUM(V89:V$196)/SUM(G89:G$196)</f>
        <v>0.59154929577464788</v>
      </c>
      <c r="Y89" s="41">
        <f t="shared" ref="Y89:Y152" si="5">SUM(W89+X89)</f>
        <v>1.0747707722847151</v>
      </c>
    </row>
    <row r="90" spans="1:25" ht="15.95" customHeight="1" x14ac:dyDescent="0.25">
      <c r="A90" s="184"/>
      <c r="B90" s="4">
        <v>42515</v>
      </c>
      <c r="C90" s="5" t="s">
        <v>25</v>
      </c>
      <c r="D90" s="39">
        <f>SUM(I90:I$196)/SUM(G90:G$196)</f>
        <v>0.4306049822064057</v>
      </c>
      <c r="E90" s="5">
        <v>1</v>
      </c>
      <c r="F90" s="5">
        <v>2</v>
      </c>
      <c r="G90" s="5">
        <v>2</v>
      </c>
      <c r="H90" s="5">
        <v>0</v>
      </c>
      <c r="I90" s="5">
        <v>2</v>
      </c>
      <c r="J90" s="5">
        <f t="shared" si="4"/>
        <v>2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2</v>
      </c>
      <c r="W90" s="39">
        <f>SUM(I90:I$196,O90:O$196,S90:S$196)/SUM(F90:F$196)</f>
        <v>0.48474576271186443</v>
      </c>
      <c r="X90" s="39">
        <f>SUM(V90:V$196)/SUM(G90:G$196)</f>
        <v>0.59786476868327398</v>
      </c>
      <c r="Y90" s="41">
        <f t="shared" si="5"/>
        <v>1.0826105313951384</v>
      </c>
    </row>
    <row r="91" spans="1:25" ht="15.95" customHeight="1" x14ac:dyDescent="0.25">
      <c r="A91" s="184"/>
      <c r="B91" s="4">
        <v>42515</v>
      </c>
      <c r="C91" s="5" t="s">
        <v>25</v>
      </c>
      <c r="D91" s="39">
        <f>SUM(I91:I$196)/SUM(G91:G$196)</f>
        <v>0.4265232974910394</v>
      </c>
      <c r="E91" s="5">
        <v>1</v>
      </c>
      <c r="F91" s="5">
        <v>2</v>
      </c>
      <c r="G91" s="5">
        <v>2</v>
      </c>
      <c r="H91" s="5">
        <v>0</v>
      </c>
      <c r="I91" s="5">
        <v>0</v>
      </c>
      <c r="J91" s="5">
        <f t="shared" si="4"/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</v>
      </c>
      <c r="T91" s="5">
        <v>0</v>
      </c>
      <c r="U91" s="5">
        <v>1</v>
      </c>
      <c r="V91" s="5">
        <v>0</v>
      </c>
      <c r="W91" s="39">
        <f>SUM(I91:I$196,O91:O$196,S91:S$196)/SUM(F91:F$196)</f>
        <v>0.48122866894197952</v>
      </c>
      <c r="X91" s="39">
        <f>SUM(V91:V$196)/SUM(G91:G$196)</f>
        <v>0.59498207885304655</v>
      </c>
      <c r="Y91" s="41">
        <f t="shared" si="5"/>
        <v>1.076210747795026</v>
      </c>
    </row>
    <row r="92" spans="1:25" ht="15.95" customHeight="1" x14ac:dyDescent="0.25">
      <c r="A92" s="184"/>
      <c r="B92" s="4">
        <v>42508</v>
      </c>
      <c r="C92" s="5" t="s">
        <v>23</v>
      </c>
      <c r="D92" s="39">
        <f>SUM(I92:I$196)/SUM(G92:G$196)</f>
        <v>0.4296028880866426</v>
      </c>
      <c r="E92" s="5">
        <v>1</v>
      </c>
      <c r="F92" s="5">
        <v>3</v>
      </c>
      <c r="G92" s="5">
        <v>3</v>
      </c>
      <c r="H92" s="5">
        <v>1</v>
      </c>
      <c r="I92" s="5">
        <v>2</v>
      </c>
      <c r="J92" s="5">
        <f t="shared" si="4"/>
        <v>1</v>
      </c>
      <c r="K92" s="5">
        <v>1</v>
      </c>
      <c r="L92" s="5">
        <v>0</v>
      </c>
      <c r="M92" s="5">
        <v>0</v>
      </c>
      <c r="N92" s="5">
        <v>1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3</v>
      </c>
      <c r="W92" s="39">
        <f>SUM(I92:I$196,O92:O$196,S92:S$196)/SUM(F92:F$196)</f>
        <v>0.48109965635738833</v>
      </c>
      <c r="X92" s="39">
        <f>SUM(V92:V$196)/SUM(G92:G$196)</f>
        <v>0.59927797833935015</v>
      </c>
      <c r="Y92" s="41">
        <f t="shared" si="5"/>
        <v>1.0803776346967384</v>
      </c>
    </row>
    <row r="93" spans="1:25" ht="15.95" customHeight="1" x14ac:dyDescent="0.25">
      <c r="A93" s="184"/>
      <c r="B93" s="4">
        <v>42508</v>
      </c>
      <c r="C93" s="5" t="s">
        <v>23</v>
      </c>
      <c r="D93" s="39">
        <f>SUM(I93:I$196)/SUM(G93:G$196)</f>
        <v>0.42700729927007297</v>
      </c>
      <c r="E93" s="5">
        <v>1</v>
      </c>
      <c r="F93" s="5">
        <v>3</v>
      </c>
      <c r="G93" s="5">
        <v>2</v>
      </c>
      <c r="H93" s="5">
        <v>2</v>
      </c>
      <c r="I93" s="5">
        <v>1</v>
      </c>
      <c r="J93" s="5">
        <f t="shared" si="4"/>
        <v>1</v>
      </c>
      <c r="K93" s="5">
        <v>0</v>
      </c>
      <c r="L93" s="5">
        <v>0</v>
      </c>
      <c r="M93" s="5">
        <v>0</v>
      </c>
      <c r="N93" s="5">
        <v>1</v>
      </c>
      <c r="O93" s="5">
        <v>1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1</v>
      </c>
      <c r="W93" s="39">
        <f>SUM(I93:I$196,O93:O$196,S93:S$196)/SUM(F93:F$196)</f>
        <v>0.47916666666666669</v>
      </c>
      <c r="X93" s="39">
        <f>SUM(V93:V$196)/SUM(G93:G$196)</f>
        <v>0.5948905109489051</v>
      </c>
      <c r="Y93" s="41">
        <f t="shared" si="5"/>
        <v>1.0740571776155718</v>
      </c>
    </row>
    <row r="94" spans="1:25" ht="15.95" customHeight="1" x14ac:dyDescent="0.25">
      <c r="A94" s="184"/>
      <c r="B94" s="4">
        <v>42501</v>
      </c>
      <c r="C94" s="5" t="s">
        <v>29</v>
      </c>
      <c r="D94" s="39">
        <f>SUM(I94:I$196)/SUM(G94:G$196)</f>
        <v>0.4264705882352941</v>
      </c>
      <c r="E94" s="5">
        <v>1</v>
      </c>
      <c r="F94" s="5">
        <v>2</v>
      </c>
      <c r="G94" s="5">
        <v>2</v>
      </c>
      <c r="H94" s="5">
        <v>0</v>
      </c>
      <c r="I94" s="5">
        <v>0</v>
      </c>
      <c r="J94" s="5">
        <f t="shared" si="4"/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39">
        <f>SUM(I94:I$196,O94:O$196,S94:S$196)/SUM(F94:F$196)</f>
        <v>0.47719298245614034</v>
      </c>
      <c r="X94" s="39">
        <f>SUM(V94:V$196)/SUM(G94:G$196)</f>
        <v>0.59558823529411764</v>
      </c>
      <c r="Y94" s="41">
        <f t="shared" si="5"/>
        <v>1.072781217750258</v>
      </c>
    </row>
    <row r="95" spans="1:25" ht="15.95" customHeight="1" thickBot="1" x14ac:dyDescent="0.3">
      <c r="A95" s="185"/>
      <c r="B95" s="7">
        <v>42501</v>
      </c>
      <c r="C95" s="8" t="s">
        <v>29</v>
      </c>
      <c r="D95" s="49">
        <f>SUM(I95:I$196)/SUM(G95:G$196)</f>
        <v>0.42962962962962964</v>
      </c>
      <c r="E95" s="8">
        <v>1</v>
      </c>
      <c r="F95" s="8">
        <v>3</v>
      </c>
      <c r="G95" s="8">
        <v>3</v>
      </c>
      <c r="H95" s="8">
        <v>0</v>
      </c>
      <c r="I95" s="8">
        <v>0</v>
      </c>
      <c r="J95" s="8">
        <f t="shared" si="4"/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4</v>
      </c>
      <c r="V95" s="8">
        <v>0</v>
      </c>
      <c r="W95" s="49">
        <f>SUM(I95:I$196,O95:O$196,S95:S$196)/SUM(F95:F$196)</f>
        <v>0.48056537102473496</v>
      </c>
      <c r="X95" s="49">
        <f>SUM(V95:V$196)/SUM(G95:G$196)</f>
        <v>0.6</v>
      </c>
      <c r="Y95" s="50">
        <f t="shared" si="5"/>
        <v>1.0805653710247349</v>
      </c>
    </row>
    <row r="96" spans="1:25" ht="15.95" customHeight="1" x14ac:dyDescent="0.25">
      <c r="A96" s="183" t="s">
        <v>49</v>
      </c>
      <c r="B96" s="9">
        <v>42220</v>
      </c>
      <c r="C96" s="10" t="s">
        <v>44</v>
      </c>
      <c r="D96" s="1">
        <f>SUM(I96:I$196)/SUM(G96:G$196)</f>
        <v>0.43445692883895132</v>
      </c>
      <c r="E96" s="10">
        <v>1</v>
      </c>
      <c r="F96" s="10">
        <v>2</v>
      </c>
      <c r="G96" s="10">
        <v>1</v>
      </c>
      <c r="H96" s="10">
        <v>0</v>
      </c>
      <c r="I96" s="10">
        <v>0</v>
      </c>
      <c r="J96" s="10">
        <f t="shared" si="4"/>
        <v>0</v>
      </c>
      <c r="K96" s="10">
        <v>0</v>
      </c>
      <c r="L96" s="10">
        <v>0</v>
      </c>
      <c r="M96" s="10">
        <v>0</v>
      </c>
      <c r="N96" s="10">
        <v>0</v>
      </c>
      <c r="O96" s="10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">
        <f>SUM(I96:I$196,O96:O$196,S96:S$196)/SUM(F96:F$196)</f>
        <v>0.48571428571428571</v>
      </c>
      <c r="X96" s="1">
        <f>SUM(V96:V$196)/SUM(G96:G$196)</f>
        <v>0.6067415730337079</v>
      </c>
      <c r="Y96" s="2">
        <f t="shared" si="5"/>
        <v>1.0924558587479936</v>
      </c>
    </row>
    <row r="97" spans="1:25" ht="15.95" customHeight="1" x14ac:dyDescent="0.25">
      <c r="A97" s="184"/>
      <c r="B97" s="4">
        <v>42220</v>
      </c>
      <c r="C97" s="5" t="s">
        <v>44</v>
      </c>
      <c r="D97" s="39">
        <f>SUM(I97:I$196)/SUM(G97:G$196)</f>
        <v>0.43609022556390975</v>
      </c>
      <c r="E97" s="5">
        <v>1</v>
      </c>
      <c r="F97" s="5">
        <v>2</v>
      </c>
      <c r="G97" s="5">
        <v>2</v>
      </c>
      <c r="H97" s="5">
        <v>1</v>
      </c>
      <c r="I97" s="5">
        <v>2</v>
      </c>
      <c r="J97" s="5">
        <f t="shared" si="4"/>
        <v>1</v>
      </c>
      <c r="K97" s="5">
        <v>1</v>
      </c>
      <c r="L97" s="5">
        <v>0</v>
      </c>
      <c r="M97" s="5">
        <v>0</v>
      </c>
      <c r="N97" s="5">
        <v>1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39">
        <f>SUM(I97:I$196,O97:O$196,S97:S$196)/SUM(F97:F$196)</f>
        <v>0.48561151079136688</v>
      </c>
      <c r="X97" s="39">
        <f>SUM(V97:V$196)/SUM(G97:G$196)</f>
        <v>0.60902255639097747</v>
      </c>
      <c r="Y97" s="41">
        <f t="shared" si="5"/>
        <v>1.0946340671823442</v>
      </c>
    </row>
    <row r="98" spans="1:25" ht="15.95" customHeight="1" x14ac:dyDescent="0.25">
      <c r="A98" s="184"/>
      <c r="B98" s="4">
        <v>42213</v>
      </c>
      <c r="C98" s="5" t="s">
        <v>41</v>
      </c>
      <c r="D98" s="39">
        <f>SUM(I98:I$196)/SUM(G98:G$196)</f>
        <v>0.43181818181818182</v>
      </c>
      <c r="E98" s="5">
        <v>1</v>
      </c>
      <c r="F98" s="5">
        <v>2</v>
      </c>
      <c r="G98" s="5">
        <v>2</v>
      </c>
      <c r="H98" s="5">
        <v>0</v>
      </c>
      <c r="I98" s="5">
        <v>1</v>
      </c>
      <c r="J98" s="5">
        <f t="shared" si="4"/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1</v>
      </c>
      <c r="W98" s="39">
        <f>SUM(I98:I$196,O98:O$196,S98:S$196)/SUM(F98:F$196)</f>
        <v>0.48188405797101447</v>
      </c>
      <c r="X98" s="39">
        <f>SUM(V98:V$196)/SUM(G98:G$196)</f>
        <v>0.60227272727272729</v>
      </c>
      <c r="Y98" s="41">
        <f t="shared" si="5"/>
        <v>1.0841567852437417</v>
      </c>
    </row>
    <row r="99" spans="1:25" ht="15.95" customHeight="1" x14ac:dyDescent="0.25">
      <c r="A99" s="184"/>
      <c r="B99" s="4">
        <v>42213</v>
      </c>
      <c r="C99" s="5" t="s">
        <v>41</v>
      </c>
      <c r="D99" s="39">
        <f>SUM(I99:I$196)/SUM(G99:G$196)</f>
        <v>0.43129770992366412</v>
      </c>
      <c r="E99" s="5">
        <v>1</v>
      </c>
      <c r="F99" s="5">
        <v>2</v>
      </c>
      <c r="G99" s="5">
        <v>2</v>
      </c>
      <c r="H99" s="5">
        <v>0</v>
      </c>
      <c r="I99" s="5">
        <v>2</v>
      </c>
      <c r="J99" s="5">
        <f t="shared" si="4"/>
        <v>2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2</v>
      </c>
      <c r="W99" s="39">
        <f>SUM(I99:I$196,O99:O$196,S99:S$196)/SUM(F99:F$196)</f>
        <v>0.48175182481751827</v>
      </c>
      <c r="X99" s="39">
        <f>SUM(V99:V$196)/SUM(G99:G$196)</f>
        <v>0.60305343511450382</v>
      </c>
      <c r="Y99" s="41">
        <f t="shared" si="5"/>
        <v>1.0848052599320221</v>
      </c>
    </row>
    <row r="100" spans="1:25" ht="15.95" customHeight="1" x14ac:dyDescent="0.25">
      <c r="A100" s="184"/>
      <c r="B100" s="4">
        <v>42206</v>
      </c>
      <c r="C100" s="5" t="s">
        <v>45</v>
      </c>
      <c r="D100" s="39">
        <f>SUM(I100:I$196)/SUM(G100:G$196)</f>
        <v>0.42692307692307691</v>
      </c>
      <c r="E100" s="5">
        <v>1</v>
      </c>
      <c r="F100" s="5">
        <v>2</v>
      </c>
      <c r="G100" s="5">
        <v>2</v>
      </c>
      <c r="H100" s="5">
        <v>0</v>
      </c>
      <c r="I100" s="5">
        <v>0</v>
      </c>
      <c r="J100" s="5">
        <f t="shared" si="4"/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1</v>
      </c>
      <c r="S100" s="5">
        <v>0</v>
      </c>
      <c r="T100" s="5">
        <v>0</v>
      </c>
      <c r="U100" s="5">
        <v>2</v>
      </c>
      <c r="V100" s="5">
        <v>0</v>
      </c>
      <c r="W100" s="39">
        <f>SUM(I100:I$196,O100:O$196,S100:S$196)/SUM(F100:F$196)</f>
        <v>0.47794117647058826</v>
      </c>
      <c r="X100" s="39">
        <f>SUM(V100:V$196)/SUM(G100:G$196)</f>
        <v>0.6</v>
      </c>
      <c r="Y100" s="41">
        <f t="shared" si="5"/>
        <v>1.0779411764705882</v>
      </c>
    </row>
    <row r="101" spans="1:25" ht="15.95" customHeight="1" x14ac:dyDescent="0.25">
      <c r="A101" s="184"/>
      <c r="B101" s="4">
        <v>42206</v>
      </c>
      <c r="C101" s="5" t="s">
        <v>45</v>
      </c>
      <c r="D101" s="39">
        <f>SUM(I101:I$196)/SUM(G101:G$196)</f>
        <v>0.43023255813953487</v>
      </c>
      <c r="E101" s="5">
        <v>1</v>
      </c>
      <c r="F101" s="5">
        <v>2</v>
      </c>
      <c r="G101" s="5">
        <v>1</v>
      </c>
      <c r="H101" s="5">
        <v>0</v>
      </c>
      <c r="I101" s="5">
        <v>0</v>
      </c>
      <c r="J101" s="5">
        <f t="shared" si="4"/>
        <v>0</v>
      </c>
      <c r="K101" s="5">
        <v>0</v>
      </c>
      <c r="L101" s="5">
        <v>0</v>
      </c>
      <c r="M101" s="5">
        <v>0</v>
      </c>
      <c r="N101" s="5">
        <v>0</v>
      </c>
      <c r="O101" s="5">
        <v>1</v>
      </c>
      <c r="P101" s="5">
        <v>0</v>
      </c>
      <c r="Q101" s="5">
        <v>0</v>
      </c>
      <c r="R101" s="5">
        <v>0</v>
      </c>
      <c r="S101" s="5">
        <v>0</v>
      </c>
      <c r="T101" s="5">
        <v>1</v>
      </c>
      <c r="U101" s="5">
        <v>0</v>
      </c>
      <c r="V101" s="5">
        <v>0</v>
      </c>
      <c r="W101" s="39">
        <f>SUM(I101:I$196,O101:O$196,S101:S$196)/SUM(F101:F$196)</f>
        <v>0.48148148148148145</v>
      </c>
      <c r="X101" s="39">
        <f>SUM(V101:V$196)/SUM(G101:G$196)</f>
        <v>0.60465116279069764</v>
      </c>
      <c r="Y101" s="41">
        <f t="shared" si="5"/>
        <v>1.086132644272179</v>
      </c>
    </row>
    <row r="102" spans="1:25" ht="15.95" customHeight="1" x14ac:dyDescent="0.25">
      <c r="A102" s="184"/>
      <c r="B102" s="4">
        <v>42199</v>
      </c>
      <c r="C102" s="5" t="s">
        <v>46</v>
      </c>
      <c r="D102" s="39">
        <f>SUM(I102:I$196)/SUM(G102:G$196)</f>
        <v>0.43190661478599224</v>
      </c>
      <c r="E102" s="5">
        <v>1</v>
      </c>
      <c r="F102" s="5">
        <v>2</v>
      </c>
      <c r="G102" s="5">
        <v>1</v>
      </c>
      <c r="H102" s="5">
        <v>1</v>
      </c>
      <c r="I102" s="5">
        <v>0</v>
      </c>
      <c r="J102" s="5">
        <f t="shared" si="4"/>
        <v>0</v>
      </c>
      <c r="K102" s="5">
        <v>0</v>
      </c>
      <c r="L102" s="5">
        <v>0</v>
      </c>
      <c r="M102" s="5">
        <v>0</v>
      </c>
      <c r="N102" s="5">
        <v>0</v>
      </c>
      <c r="O102" s="5">
        <v>1</v>
      </c>
      <c r="P102" s="5">
        <v>1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39">
        <f>SUM(I102:I$196,O102:O$196,S102:S$196)/SUM(F102:F$196)</f>
        <v>0.48134328358208955</v>
      </c>
      <c r="X102" s="39">
        <f>SUM(V102:V$196)/SUM(G102:G$196)</f>
        <v>0.60700389105058361</v>
      </c>
      <c r="Y102" s="41">
        <f t="shared" si="5"/>
        <v>1.0883471746326732</v>
      </c>
    </row>
    <row r="103" spans="1:25" ht="15.95" customHeight="1" x14ac:dyDescent="0.25">
      <c r="A103" s="184"/>
      <c r="B103" s="4">
        <v>42199</v>
      </c>
      <c r="C103" s="5" t="s">
        <v>46</v>
      </c>
      <c r="D103" s="39">
        <f>SUM(I103:I$196)/SUM(G103:G$196)</f>
        <v>0.43359375</v>
      </c>
      <c r="E103" s="5">
        <v>1</v>
      </c>
      <c r="F103" s="5">
        <v>2</v>
      </c>
      <c r="G103" s="5">
        <v>2</v>
      </c>
      <c r="H103" s="5">
        <v>0</v>
      </c>
      <c r="I103" s="5">
        <v>1</v>
      </c>
      <c r="J103" s="5">
        <f t="shared" si="4"/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</v>
      </c>
      <c r="U103" s="5">
        <v>2</v>
      </c>
      <c r="V103" s="5">
        <v>1</v>
      </c>
      <c r="W103" s="39">
        <f>SUM(I103:I$196,O103:O$196,S103:S$196)/SUM(F103:F$196)</f>
        <v>0.48120300751879697</v>
      </c>
      <c r="X103" s="39">
        <f>SUM(V103:V$196)/SUM(G103:G$196)</f>
        <v>0.609375</v>
      </c>
      <c r="Y103" s="41">
        <f t="shared" si="5"/>
        <v>1.090578007518797</v>
      </c>
    </row>
    <row r="104" spans="1:25" ht="15.95" customHeight="1" x14ac:dyDescent="0.25">
      <c r="A104" s="184"/>
      <c r="B104" s="4">
        <v>42192</v>
      </c>
      <c r="C104" s="5" t="s">
        <v>47</v>
      </c>
      <c r="D104" s="39">
        <f>SUM(I104:I$196)/SUM(G104:G$196)</f>
        <v>0.43307086614173229</v>
      </c>
      <c r="E104" s="5">
        <v>1</v>
      </c>
      <c r="F104" s="5">
        <v>2</v>
      </c>
      <c r="G104" s="5">
        <v>2</v>
      </c>
      <c r="H104" s="5">
        <v>0</v>
      </c>
      <c r="I104" s="5">
        <v>0</v>
      </c>
      <c r="J104" s="5">
        <f t="shared" si="4"/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1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39">
        <f>SUM(I104:I$196,O104:O$196,S104:S$196)/SUM(F104:F$196)</f>
        <v>0.48106060606060608</v>
      </c>
      <c r="X104" s="39">
        <f>SUM(V104:V$196)/SUM(G104:G$196)</f>
        <v>0.61023622047244097</v>
      </c>
      <c r="Y104" s="41">
        <f t="shared" si="5"/>
        <v>1.0912968265330472</v>
      </c>
    </row>
    <row r="105" spans="1:25" ht="15.95" customHeight="1" x14ac:dyDescent="0.25">
      <c r="A105" s="184"/>
      <c r="B105" s="4">
        <v>42192</v>
      </c>
      <c r="C105" s="5" t="s">
        <v>47</v>
      </c>
      <c r="D105" s="39">
        <f>SUM(I105:I$196)/SUM(G105:G$196)</f>
        <v>0.43650793650793651</v>
      </c>
      <c r="E105" s="5">
        <v>1</v>
      </c>
      <c r="F105" s="5">
        <v>2</v>
      </c>
      <c r="G105" s="5">
        <v>2</v>
      </c>
      <c r="H105" s="5">
        <v>0</v>
      </c>
      <c r="I105" s="5">
        <v>0</v>
      </c>
      <c r="J105" s="5">
        <f t="shared" si="4"/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1</v>
      </c>
      <c r="S105" s="5">
        <v>0</v>
      </c>
      <c r="T105" s="5">
        <v>0</v>
      </c>
      <c r="U105" s="5">
        <v>0</v>
      </c>
      <c r="V105" s="5">
        <v>0</v>
      </c>
      <c r="W105" s="39">
        <f>SUM(I105:I$196,O105:O$196,S105:S$196)/SUM(F105:F$196)</f>
        <v>0.48473282442748089</v>
      </c>
      <c r="X105" s="39">
        <f>SUM(V105:V$196)/SUM(G105:G$196)</f>
        <v>0.61507936507936511</v>
      </c>
      <c r="Y105" s="41">
        <f t="shared" si="5"/>
        <v>1.099812189506846</v>
      </c>
    </row>
    <row r="106" spans="1:25" ht="15.95" customHeight="1" x14ac:dyDescent="0.25">
      <c r="A106" s="184"/>
      <c r="B106" s="4">
        <v>42178</v>
      </c>
      <c r="C106" s="5" t="s">
        <v>41</v>
      </c>
      <c r="D106" s="39">
        <f>SUM(I106:I$196)/SUM(G106:G$196)</f>
        <v>0.44</v>
      </c>
      <c r="E106" s="5">
        <v>1</v>
      </c>
      <c r="F106" s="5">
        <v>3</v>
      </c>
      <c r="G106" s="5">
        <v>3</v>
      </c>
      <c r="H106" s="5">
        <v>1</v>
      </c>
      <c r="I106" s="5">
        <v>1</v>
      </c>
      <c r="J106" s="5">
        <f t="shared" si="4"/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1</v>
      </c>
      <c r="W106" s="39">
        <f>SUM(I106:I$196,O106:O$196,S106:S$196)/SUM(F106:F$196)</f>
        <v>0.48846153846153845</v>
      </c>
      <c r="X106" s="39">
        <f>SUM(V106:V$196)/SUM(G106:G$196)</f>
        <v>0.62</v>
      </c>
      <c r="Y106" s="41">
        <f t="shared" si="5"/>
        <v>1.1084615384615384</v>
      </c>
    </row>
    <row r="107" spans="1:25" ht="15.95" customHeight="1" x14ac:dyDescent="0.25">
      <c r="A107" s="184"/>
      <c r="B107" s="4">
        <v>42178</v>
      </c>
      <c r="C107" s="5" t="s">
        <v>41</v>
      </c>
      <c r="D107" s="39">
        <f>SUM(I107:I$196)/SUM(G107:G$196)</f>
        <v>0.44129554655870445</v>
      </c>
      <c r="E107" s="5">
        <v>1</v>
      </c>
      <c r="F107" s="5">
        <v>2</v>
      </c>
      <c r="G107" s="5">
        <v>2</v>
      </c>
      <c r="H107" s="5">
        <v>1</v>
      </c>
      <c r="I107" s="5">
        <v>2</v>
      </c>
      <c r="J107" s="5">
        <f t="shared" si="4"/>
        <v>2</v>
      </c>
      <c r="K107" s="5">
        <v>0</v>
      </c>
      <c r="L107" s="5">
        <v>0</v>
      </c>
      <c r="M107" s="5">
        <v>0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2</v>
      </c>
      <c r="W107" s="39">
        <f>SUM(I107:I$196,O107:O$196,S107:S$196)/SUM(F107:F$196)</f>
        <v>0.49027237354085601</v>
      </c>
      <c r="X107" s="39">
        <f>SUM(V107:V$196)/SUM(G107:G$196)</f>
        <v>0.62348178137651822</v>
      </c>
      <c r="Y107" s="41">
        <f t="shared" si="5"/>
        <v>1.1137541549173742</v>
      </c>
    </row>
    <row r="108" spans="1:25" ht="15.95" customHeight="1" x14ac:dyDescent="0.25">
      <c r="A108" s="184"/>
      <c r="B108" s="4">
        <v>42171</v>
      </c>
      <c r="C108" s="5" t="s">
        <v>45</v>
      </c>
      <c r="D108" s="39">
        <f>SUM(I108:I$196)/SUM(G108:G$196)</f>
        <v>0.43673469387755104</v>
      </c>
      <c r="E108" s="5">
        <v>1</v>
      </c>
      <c r="F108" s="5">
        <v>2</v>
      </c>
      <c r="G108" s="5">
        <v>2</v>
      </c>
      <c r="H108" s="5">
        <v>0</v>
      </c>
      <c r="I108" s="5">
        <v>0</v>
      </c>
      <c r="J108" s="5">
        <f t="shared" si="4"/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0</v>
      </c>
      <c r="V108" s="5">
        <v>0</v>
      </c>
      <c r="W108" s="39">
        <f>SUM(I108:I$196,O108:O$196,S108:S$196)/SUM(F108:F$196)</f>
        <v>0.48627450980392156</v>
      </c>
      <c r="X108" s="39">
        <f>SUM(V108:V$196)/SUM(G108:G$196)</f>
        <v>0.62040816326530612</v>
      </c>
      <c r="Y108" s="41">
        <f t="shared" si="5"/>
        <v>1.1066826730692276</v>
      </c>
    </row>
    <row r="109" spans="1:25" ht="15.95" customHeight="1" x14ac:dyDescent="0.25">
      <c r="A109" s="184"/>
      <c r="B109" s="4">
        <v>42171</v>
      </c>
      <c r="C109" s="5" t="s">
        <v>45</v>
      </c>
      <c r="D109" s="39">
        <f>SUM(I109:I$196)/SUM(G109:G$196)</f>
        <v>0.44032921810699588</v>
      </c>
      <c r="E109" s="5">
        <v>1</v>
      </c>
      <c r="F109" s="5">
        <v>2</v>
      </c>
      <c r="G109" s="5">
        <v>1</v>
      </c>
      <c r="H109" s="5">
        <v>1</v>
      </c>
      <c r="I109" s="5">
        <v>0</v>
      </c>
      <c r="J109" s="5">
        <f t="shared" si="4"/>
        <v>0</v>
      </c>
      <c r="K109" s="5">
        <v>0</v>
      </c>
      <c r="L109" s="5">
        <v>0</v>
      </c>
      <c r="M109" s="5">
        <v>0</v>
      </c>
      <c r="N109" s="5">
        <v>1</v>
      </c>
      <c r="O109" s="5">
        <v>0</v>
      </c>
      <c r="P109" s="5">
        <v>0</v>
      </c>
      <c r="Q109" s="5">
        <v>1</v>
      </c>
      <c r="R109" s="5">
        <v>0</v>
      </c>
      <c r="S109" s="5">
        <v>1</v>
      </c>
      <c r="T109" s="5">
        <v>0</v>
      </c>
      <c r="U109" s="5">
        <v>0</v>
      </c>
      <c r="V109" s="5">
        <v>0</v>
      </c>
      <c r="W109" s="39">
        <f>SUM(I109:I$196,O109:O$196,S109:S$196)/SUM(F109:F$196)</f>
        <v>0.49011857707509882</v>
      </c>
      <c r="X109" s="39">
        <f>SUM(V109:V$196)/SUM(G109:G$196)</f>
        <v>0.62551440329218111</v>
      </c>
      <c r="Y109" s="41">
        <f t="shared" si="5"/>
        <v>1.11563298036728</v>
      </c>
    </row>
    <row r="110" spans="1:25" ht="15.95" customHeight="1" x14ac:dyDescent="0.25">
      <c r="A110" s="184"/>
      <c r="B110" s="4">
        <v>42164</v>
      </c>
      <c r="C110" s="5" t="s">
        <v>43</v>
      </c>
      <c r="D110" s="39">
        <f>SUM(I110:I$196)/SUM(G110:G$196)</f>
        <v>0.44214876033057854</v>
      </c>
      <c r="E110" s="5">
        <v>1</v>
      </c>
      <c r="F110" s="5">
        <v>3</v>
      </c>
      <c r="G110" s="5">
        <v>2</v>
      </c>
      <c r="H110" s="5">
        <v>1</v>
      </c>
      <c r="I110" s="5">
        <v>1</v>
      </c>
      <c r="J110" s="5">
        <f t="shared" si="4"/>
        <v>0</v>
      </c>
      <c r="K110" s="5">
        <v>1</v>
      </c>
      <c r="L110" s="5">
        <v>0</v>
      </c>
      <c r="M110" s="5">
        <v>0</v>
      </c>
      <c r="N110" s="5">
        <v>2</v>
      </c>
      <c r="O110" s="5">
        <v>0</v>
      </c>
      <c r="P110" s="5">
        <v>1</v>
      </c>
      <c r="Q110" s="5">
        <v>1</v>
      </c>
      <c r="R110" s="5">
        <v>0</v>
      </c>
      <c r="S110" s="5">
        <v>0</v>
      </c>
      <c r="T110" s="5">
        <v>0</v>
      </c>
      <c r="U110" s="5">
        <v>2</v>
      </c>
      <c r="V110" s="5">
        <v>2</v>
      </c>
      <c r="W110" s="39">
        <f>SUM(I110:I$196,O110:O$196,S110:S$196)/SUM(F110:F$196)</f>
        <v>0.49003984063745021</v>
      </c>
      <c r="X110" s="39">
        <f>SUM(V110:V$196)/SUM(G110:G$196)</f>
        <v>0.62809917355371903</v>
      </c>
      <c r="Y110" s="41">
        <f t="shared" si="5"/>
        <v>1.1181390141911693</v>
      </c>
    </row>
    <row r="111" spans="1:25" ht="15.95" customHeight="1" x14ac:dyDescent="0.25">
      <c r="A111" s="184"/>
      <c r="B111" s="4">
        <v>42164</v>
      </c>
      <c r="C111" s="5" t="s">
        <v>43</v>
      </c>
      <c r="D111" s="39">
        <f>SUM(I111:I$196)/SUM(G111:G$196)</f>
        <v>0.44166666666666665</v>
      </c>
      <c r="E111" s="5">
        <v>1</v>
      </c>
      <c r="F111" s="5">
        <v>3</v>
      </c>
      <c r="G111" s="5">
        <v>3</v>
      </c>
      <c r="H111" s="5">
        <v>0</v>
      </c>
      <c r="I111" s="5">
        <v>1</v>
      </c>
      <c r="J111" s="5">
        <f t="shared" si="4"/>
        <v>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1</v>
      </c>
      <c r="W111" s="39">
        <f>SUM(I111:I$196,O111:O$196,S111:S$196)/SUM(F111:F$196)</f>
        <v>0.49193548387096775</v>
      </c>
      <c r="X111" s="39">
        <f>SUM(V111:V$196)/SUM(G111:G$196)</f>
        <v>0.625</v>
      </c>
      <c r="Y111" s="41">
        <f t="shared" si="5"/>
        <v>1.1169354838709677</v>
      </c>
    </row>
    <row r="112" spans="1:25" ht="15.95" customHeight="1" x14ac:dyDescent="0.25">
      <c r="A112" s="184"/>
      <c r="B112" s="4">
        <v>42157</v>
      </c>
      <c r="C112" s="5" t="s">
        <v>44</v>
      </c>
      <c r="D112" s="39">
        <f>SUM(I112:I$196)/SUM(G112:G$196)</f>
        <v>0.44303797468354428</v>
      </c>
      <c r="E112" s="5">
        <v>1</v>
      </c>
      <c r="F112" s="5">
        <v>2</v>
      </c>
      <c r="G112" s="5">
        <v>2</v>
      </c>
      <c r="H112" s="5">
        <v>1</v>
      </c>
      <c r="I112" s="5">
        <v>2</v>
      </c>
      <c r="J112" s="5">
        <f t="shared" si="4"/>
        <v>2</v>
      </c>
      <c r="K112" s="5">
        <v>0</v>
      </c>
      <c r="L112" s="5">
        <v>0</v>
      </c>
      <c r="M112" s="5">
        <v>0</v>
      </c>
      <c r="N112" s="5">
        <v>3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2</v>
      </c>
      <c r="W112" s="39">
        <f>SUM(I112:I$196,O112:O$196,S112:S$196)/SUM(F112:F$196)</f>
        <v>0.49387755102040815</v>
      </c>
      <c r="X112" s="39">
        <f>SUM(V112:V$196)/SUM(G112:G$196)</f>
        <v>0.62869198312236285</v>
      </c>
      <c r="Y112" s="41">
        <f t="shared" si="5"/>
        <v>1.1225695341427711</v>
      </c>
    </row>
    <row r="113" spans="1:25" ht="15.95" customHeight="1" x14ac:dyDescent="0.25">
      <c r="A113" s="184"/>
      <c r="B113" s="4">
        <v>42157</v>
      </c>
      <c r="C113" s="5" t="s">
        <v>44</v>
      </c>
      <c r="D113" s="39">
        <f>SUM(I113:I$196)/SUM(G113:G$196)</f>
        <v>0.43829787234042555</v>
      </c>
      <c r="E113" s="5">
        <v>1</v>
      </c>
      <c r="F113" s="5">
        <v>2</v>
      </c>
      <c r="G113" s="5">
        <v>2</v>
      </c>
      <c r="H113" s="5">
        <v>0</v>
      </c>
      <c r="I113" s="5">
        <v>0</v>
      </c>
      <c r="J113" s="5">
        <f t="shared" si="4"/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39">
        <f>SUM(I113:I$196,O113:O$196,S113:S$196)/SUM(F113:F$196)</f>
        <v>0.48971193415637859</v>
      </c>
      <c r="X113" s="39">
        <f>SUM(V113:V$196)/SUM(G113:G$196)</f>
        <v>0.62553191489361704</v>
      </c>
      <c r="Y113" s="41">
        <f t="shared" si="5"/>
        <v>1.1152438490499956</v>
      </c>
    </row>
    <row r="114" spans="1:25" ht="15.95" customHeight="1" x14ac:dyDescent="0.25">
      <c r="A114" s="184"/>
      <c r="B114" s="4">
        <v>42150</v>
      </c>
      <c r="C114" s="5" t="s">
        <v>46</v>
      </c>
      <c r="D114" s="39">
        <f>SUM(I114:I$196)/SUM(G114:G$196)</f>
        <v>0.44206008583690987</v>
      </c>
      <c r="E114" s="5">
        <v>1</v>
      </c>
      <c r="F114" s="5">
        <v>3</v>
      </c>
      <c r="G114" s="5">
        <v>3</v>
      </c>
      <c r="H114" s="5">
        <v>2</v>
      </c>
      <c r="I114" s="5">
        <v>2</v>
      </c>
      <c r="J114" s="5">
        <f t="shared" si="4"/>
        <v>1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2</v>
      </c>
      <c r="V114" s="5">
        <v>4</v>
      </c>
      <c r="W114" s="39">
        <f>SUM(I114:I$196,O114:O$196,S114:S$196)/SUM(F114:F$196)</f>
        <v>0.49377593360995853</v>
      </c>
      <c r="X114" s="39">
        <f>SUM(V114:V$196)/SUM(G114:G$196)</f>
        <v>0.63090128755364805</v>
      </c>
      <c r="Y114" s="41">
        <f t="shared" si="5"/>
        <v>1.1246772211636067</v>
      </c>
    </row>
    <row r="115" spans="1:25" ht="15.95" customHeight="1" x14ac:dyDescent="0.25">
      <c r="A115" s="184"/>
      <c r="B115" s="4">
        <v>42150</v>
      </c>
      <c r="C115" s="5" t="s">
        <v>46</v>
      </c>
      <c r="D115" s="39">
        <f>SUM(I115:I$196)/SUM(G115:G$196)</f>
        <v>0.43913043478260871</v>
      </c>
      <c r="E115" s="5">
        <v>1</v>
      </c>
      <c r="F115" s="5">
        <v>2</v>
      </c>
      <c r="G115" s="5">
        <v>2</v>
      </c>
      <c r="H115" s="5">
        <v>1</v>
      </c>
      <c r="I115" s="5">
        <v>2</v>
      </c>
      <c r="J115" s="5">
        <f t="shared" si="4"/>
        <v>1</v>
      </c>
      <c r="K115" s="5">
        <v>1</v>
      </c>
      <c r="L115" s="5">
        <v>0</v>
      </c>
      <c r="M115" s="5">
        <v>0</v>
      </c>
      <c r="N115" s="5">
        <v>1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3</v>
      </c>
      <c r="W115" s="39">
        <f>SUM(I115:I$196,O115:O$196,S115:S$196)/SUM(F115:F$196)</f>
        <v>0.49159663865546216</v>
      </c>
      <c r="X115" s="39">
        <f>SUM(V115:V$196)/SUM(G115:G$196)</f>
        <v>0.62173913043478257</v>
      </c>
      <c r="Y115" s="41">
        <f t="shared" si="5"/>
        <v>1.1133357690902448</v>
      </c>
    </row>
    <row r="116" spans="1:25" ht="15.95" customHeight="1" x14ac:dyDescent="0.25">
      <c r="A116" s="184"/>
      <c r="B116" s="4">
        <v>42143</v>
      </c>
      <c r="C116" s="5" t="s">
        <v>47</v>
      </c>
      <c r="D116" s="39">
        <f>SUM(I116:I$196)/SUM(G116:G$196)</f>
        <v>0.43421052631578949</v>
      </c>
      <c r="E116" s="5">
        <v>1</v>
      </c>
      <c r="F116" s="5">
        <v>3</v>
      </c>
      <c r="G116" s="5">
        <v>3</v>
      </c>
      <c r="H116" s="5">
        <v>1</v>
      </c>
      <c r="I116" s="5">
        <v>2</v>
      </c>
      <c r="J116" s="5">
        <f t="shared" si="4"/>
        <v>1</v>
      </c>
      <c r="K116" s="5">
        <v>0</v>
      </c>
      <c r="L116" s="5">
        <v>1</v>
      </c>
      <c r="M116" s="5">
        <v>0</v>
      </c>
      <c r="N116" s="5">
        <v>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4</v>
      </c>
      <c r="W116" s="39">
        <f>SUM(I116:I$196,O116:O$196,S116:S$196)/SUM(F116:F$196)</f>
        <v>0.48728813559322032</v>
      </c>
      <c r="X116" s="39">
        <f>SUM(V116:V$196)/SUM(G116:G$196)</f>
        <v>0.61403508771929827</v>
      </c>
      <c r="Y116" s="41">
        <f t="shared" si="5"/>
        <v>1.1013232233125185</v>
      </c>
    </row>
    <row r="117" spans="1:25" ht="15.95" customHeight="1" thickBot="1" x14ac:dyDescent="0.3">
      <c r="A117" s="185"/>
      <c r="B117" s="7">
        <v>42143</v>
      </c>
      <c r="C117" s="8" t="s">
        <v>47</v>
      </c>
      <c r="D117" s="49">
        <f>SUM(I117:I$196)/SUM(G117:G$196)</f>
        <v>0.43111111111111111</v>
      </c>
      <c r="E117" s="8">
        <v>1</v>
      </c>
      <c r="F117" s="8">
        <v>4</v>
      </c>
      <c r="G117" s="8">
        <v>4</v>
      </c>
      <c r="H117" s="8">
        <v>0</v>
      </c>
      <c r="I117" s="8">
        <v>0</v>
      </c>
      <c r="J117" s="8">
        <f t="shared" si="4"/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6</v>
      </c>
      <c r="V117" s="8">
        <v>0</v>
      </c>
      <c r="W117" s="49">
        <f>SUM(I117:I$196,O117:O$196,S117:S$196)/SUM(F117:F$196)</f>
        <v>0.48497854077253216</v>
      </c>
      <c r="X117" s="49">
        <f>SUM(V117:V$196)/SUM(G117:G$196)</f>
        <v>0.60444444444444445</v>
      </c>
      <c r="Y117" s="50">
        <f t="shared" si="5"/>
        <v>1.0894229852169766</v>
      </c>
    </row>
    <row r="118" spans="1:25" ht="15.95" customHeight="1" x14ac:dyDescent="0.25">
      <c r="A118" s="183" t="s">
        <v>48</v>
      </c>
      <c r="B118" s="9">
        <v>41863</v>
      </c>
      <c r="C118" s="10" t="s">
        <v>43</v>
      </c>
      <c r="D118" s="1">
        <f>SUM(I118:I$196)/SUM(G118:G$196)</f>
        <v>0.43891402714932126</v>
      </c>
      <c r="E118" s="10">
        <v>1</v>
      </c>
      <c r="F118" s="10">
        <v>2</v>
      </c>
      <c r="G118" s="10">
        <v>2</v>
      </c>
      <c r="H118" s="10">
        <v>0</v>
      </c>
      <c r="I118" s="10">
        <v>1</v>
      </c>
      <c r="J118" s="10">
        <f t="shared" si="4"/>
        <v>1</v>
      </c>
      <c r="K118" s="10">
        <v>0</v>
      </c>
      <c r="L118" s="10">
        <v>0</v>
      </c>
      <c r="M118" s="10">
        <v>0</v>
      </c>
      <c r="N118" s="10">
        <v>1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1</v>
      </c>
      <c r="W118" s="1">
        <f>SUM(I118:I$196,O118:O$196,S118:S$196)/SUM(F118:F$196)</f>
        <v>0.49344978165938863</v>
      </c>
      <c r="X118" s="1">
        <f>SUM(V118:V$196)/SUM(G118:G$196)</f>
        <v>0.61538461538461542</v>
      </c>
      <c r="Y118" s="2">
        <f t="shared" si="5"/>
        <v>1.108834397044004</v>
      </c>
    </row>
    <row r="119" spans="1:25" ht="15.95" customHeight="1" x14ac:dyDescent="0.25">
      <c r="A119" s="184"/>
      <c r="B119" s="4">
        <v>41863</v>
      </c>
      <c r="C119" s="5" t="s">
        <v>43</v>
      </c>
      <c r="D119" s="39">
        <f>SUM(I119:I$196)/SUM(G119:G$196)</f>
        <v>0.43835616438356162</v>
      </c>
      <c r="E119" s="5">
        <v>1</v>
      </c>
      <c r="F119" s="5">
        <v>3</v>
      </c>
      <c r="G119" s="5">
        <v>3</v>
      </c>
      <c r="H119" s="5">
        <v>0</v>
      </c>
      <c r="I119" s="5">
        <v>0</v>
      </c>
      <c r="J119" s="5">
        <f t="shared" si="4"/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39">
        <f>SUM(I119:I$196,O119:O$196,S119:S$196)/SUM(F119:F$196)</f>
        <v>0.4933920704845815</v>
      </c>
      <c r="X119" s="39">
        <f>SUM(V119:V$196)/SUM(G119:G$196)</f>
        <v>0.61643835616438358</v>
      </c>
      <c r="Y119" s="41">
        <f t="shared" si="5"/>
        <v>1.1098304266489651</v>
      </c>
    </row>
    <row r="120" spans="1:25" ht="15.95" customHeight="1" x14ac:dyDescent="0.25">
      <c r="A120" s="184"/>
      <c r="B120" s="4">
        <v>41856</v>
      </c>
      <c r="C120" s="5" t="s">
        <v>44</v>
      </c>
      <c r="D120" s="39">
        <f>SUM(I120:I$196)/SUM(G120:G$196)</f>
        <v>0.44444444444444442</v>
      </c>
      <c r="E120" s="5">
        <v>1</v>
      </c>
      <c r="F120" s="5">
        <v>2</v>
      </c>
      <c r="G120" s="5">
        <v>2</v>
      </c>
      <c r="H120" s="5">
        <v>0</v>
      </c>
      <c r="I120" s="5">
        <v>0</v>
      </c>
      <c r="J120" s="5">
        <f t="shared" si="4"/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39">
        <f>SUM(I120:I$196,O120:O$196,S120:S$196)/SUM(F120:F$196)</f>
        <v>0.5</v>
      </c>
      <c r="X120" s="39">
        <f>SUM(V120:V$196)/SUM(G120:G$196)</f>
        <v>0.625</v>
      </c>
      <c r="Y120" s="41">
        <f t="shared" si="5"/>
        <v>1.125</v>
      </c>
    </row>
    <row r="121" spans="1:25" ht="15.95" customHeight="1" x14ac:dyDescent="0.25">
      <c r="A121" s="184"/>
      <c r="B121" s="4">
        <v>41856</v>
      </c>
      <c r="C121" s="5" t="s">
        <v>44</v>
      </c>
      <c r="D121" s="39">
        <f>SUM(I121:I$196)/SUM(G121:G$196)</f>
        <v>0.44859813084112149</v>
      </c>
      <c r="E121" s="5">
        <v>1</v>
      </c>
      <c r="F121" s="5">
        <v>2</v>
      </c>
      <c r="G121" s="5">
        <v>2</v>
      </c>
      <c r="H121" s="5">
        <v>2</v>
      </c>
      <c r="I121" s="5">
        <v>2</v>
      </c>
      <c r="J121" s="5">
        <f t="shared" si="4"/>
        <v>1</v>
      </c>
      <c r="K121" s="5">
        <v>0</v>
      </c>
      <c r="L121" s="5">
        <v>1</v>
      </c>
      <c r="M121" s="5">
        <v>0</v>
      </c>
      <c r="N121" s="5">
        <v>2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4</v>
      </c>
      <c r="W121" s="39">
        <f>SUM(I121:I$196,O121:O$196,S121:S$196)/SUM(F121:F$196)</f>
        <v>0.50450450450450446</v>
      </c>
      <c r="X121" s="39">
        <f>SUM(V121:V$196)/SUM(G121:G$196)</f>
        <v>0.63084112149532712</v>
      </c>
      <c r="Y121" s="41">
        <f t="shared" si="5"/>
        <v>1.1353456259998316</v>
      </c>
    </row>
    <row r="122" spans="1:25" ht="15.95" customHeight="1" x14ac:dyDescent="0.25">
      <c r="A122" s="184"/>
      <c r="B122" s="4">
        <v>41849</v>
      </c>
      <c r="C122" s="5" t="s">
        <v>50</v>
      </c>
      <c r="D122" s="39">
        <f>SUM(I122:I$196)/SUM(G122:G$196)</f>
        <v>0.44339622641509435</v>
      </c>
      <c r="E122" s="5">
        <v>1</v>
      </c>
      <c r="F122" s="5">
        <v>2</v>
      </c>
      <c r="G122" s="5">
        <v>2</v>
      </c>
      <c r="H122" s="5">
        <v>1</v>
      </c>
      <c r="I122" s="5">
        <v>1</v>
      </c>
      <c r="J122" s="5">
        <f t="shared" si="4"/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1</v>
      </c>
      <c r="W122" s="39">
        <f>SUM(I122:I$196,O122:O$196,S122:S$196)/SUM(F122:F$196)</f>
        <v>0.5</v>
      </c>
      <c r="X122" s="39">
        <f>SUM(V122:V$196)/SUM(G122:G$196)</f>
        <v>0.61792452830188682</v>
      </c>
      <c r="Y122" s="41">
        <f t="shared" si="5"/>
        <v>1.1179245283018868</v>
      </c>
    </row>
    <row r="123" spans="1:25" ht="15.95" customHeight="1" x14ac:dyDescent="0.25">
      <c r="A123" s="184"/>
      <c r="B123" s="4">
        <v>41849</v>
      </c>
      <c r="C123" s="5" t="s">
        <v>50</v>
      </c>
      <c r="D123" s="39">
        <f>SUM(I123:I$196)/SUM(G123:G$196)</f>
        <v>0.44285714285714284</v>
      </c>
      <c r="E123" s="5">
        <v>1</v>
      </c>
      <c r="F123" s="5">
        <v>4</v>
      </c>
      <c r="G123" s="5">
        <v>3</v>
      </c>
      <c r="H123" s="5">
        <v>2</v>
      </c>
      <c r="I123" s="5">
        <v>2</v>
      </c>
      <c r="J123" s="5">
        <f t="shared" si="4"/>
        <v>2</v>
      </c>
      <c r="K123" s="5">
        <v>0</v>
      </c>
      <c r="L123" s="5">
        <v>0</v>
      </c>
      <c r="M123" s="5">
        <v>0</v>
      </c>
      <c r="N123" s="5">
        <v>4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5">
        <v>1</v>
      </c>
      <c r="U123" s="5">
        <v>3</v>
      </c>
      <c r="V123" s="5">
        <v>2</v>
      </c>
      <c r="W123" s="39">
        <f>SUM(I123:I$196,O123:O$196,S123:S$196)/SUM(F123:F$196)</f>
        <v>0.5</v>
      </c>
      <c r="X123" s="39">
        <f>SUM(V123:V$196)/SUM(G123:G$196)</f>
        <v>0.61904761904761907</v>
      </c>
      <c r="Y123" s="41">
        <f t="shared" si="5"/>
        <v>1.1190476190476191</v>
      </c>
    </row>
    <row r="124" spans="1:25" ht="15.95" customHeight="1" x14ac:dyDescent="0.25">
      <c r="A124" s="184"/>
      <c r="B124" s="4">
        <v>41842</v>
      </c>
      <c r="C124" s="5" t="s">
        <v>51</v>
      </c>
      <c r="D124" s="39">
        <f>SUM(I124:I$196)/SUM(G124:G$196)</f>
        <v>0.43961352657004832</v>
      </c>
      <c r="E124" s="5">
        <v>1</v>
      </c>
      <c r="F124" s="5">
        <v>3</v>
      </c>
      <c r="G124" s="5">
        <v>3</v>
      </c>
      <c r="H124" s="5">
        <v>2</v>
      </c>
      <c r="I124" s="5">
        <v>0</v>
      </c>
      <c r="J124" s="5">
        <f t="shared" si="4"/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3</v>
      </c>
      <c r="U124" s="5">
        <v>0</v>
      </c>
      <c r="V124" s="5">
        <v>0</v>
      </c>
      <c r="W124" s="39">
        <f>SUM(I124:I$196,O124:O$196,S124:S$196)/SUM(F124:F$196)</f>
        <v>0.49532710280373832</v>
      </c>
      <c r="X124" s="39">
        <f>SUM(V124:V$196)/SUM(G124:G$196)</f>
        <v>0.61835748792270528</v>
      </c>
      <c r="Y124" s="41">
        <f t="shared" si="5"/>
        <v>1.1136845907264437</v>
      </c>
    </row>
    <row r="125" spans="1:25" ht="15.95" customHeight="1" x14ac:dyDescent="0.25">
      <c r="A125" s="184"/>
      <c r="B125" s="4">
        <v>41842</v>
      </c>
      <c r="C125" s="5" t="s">
        <v>51</v>
      </c>
      <c r="D125" s="39">
        <f>SUM(I125:I$196)/SUM(G125:G$196)</f>
        <v>0.44607843137254904</v>
      </c>
      <c r="E125" s="5">
        <v>1</v>
      </c>
      <c r="F125" s="5">
        <v>2</v>
      </c>
      <c r="G125" s="5">
        <v>2</v>
      </c>
      <c r="H125" s="5">
        <v>1</v>
      </c>
      <c r="I125" s="5">
        <v>1</v>
      </c>
      <c r="J125" s="5">
        <f t="shared" si="4"/>
        <v>0</v>
      </c>
      <c r="K125" s="5">
        <v>1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</v>
      </c>
      <c r="V125" s="5">
        <v>2</v>
      </c>
      <c r="W125" s="39">
        <f>SUM(I125:I$196,O125:O$196,S125:S$196)/SUM(F125:F$196)</f>
        <v>0.50236966824644547</v>
      </c>
      <c r="X125" s="39">
        <f>SUM(V125:V$196)/SUM(G125:G$196)</f>
        <v>0.62745098039215685</v>
      </c>
      <c r="Y125" s="41">
        <f t="shared" si="5"/>
        <v>1.1298206486386024</v>
      </c>
    </row>
    <row r="126" spans="1:25" ht="15.95" customHeight="1" x14ac:dyDescent="0.25">
      <c r="A126" s="184"/>
      <c r="B126" s="4">
        <v>41835</v>
      </c>
      <c r="C126" s="5" t="s">
        <v>41</v>
      </c>
      <c r="D126" s="39">
        <f>SUM(I126:I$196)/SUM(G126:G$196)</f>
        <v>0.44554455445544555</v>
      </c>
      <c r="E126" s="5">
        <v>1</v>
      </c>
      <c r="F126" s="5">
        <v>3</v>
      </c>
      <c r="G126" s="5">
        <v>3</v>
      </c>
      <c r="H126" s="5">
        <v>0</v>
      </c>
      <c r="I126" s="5">
        <v>1</v>
      </c>
      <c r="J126" s="5">
        <f t="shared" si="4"/>
        <v>1</v>
      </c>
      <c r="K126" s="5">
        <v>0</v>
      </c>
      <c r="L126" s="5">
        <v>0</v>
      </c>
      <c r="M126" s="5">
        <v>0</v>
      </c>
      <c r="N126" s="5">
        <v>2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1</v>
      </c>
      <c r="U126" s="5">
        <v>3</v>
      </c>
      <c r="V126" s="5">
        <v>1</v>
      </c>
      <c r="W126" s="39">
        <f>SUM(I126:I$196,O126:O$196,S126:S$196)/SUM(F126:F$196)</f>
        <v>0.50239234449760761</v>
      </c>
      <c r="X126" s="39">
        <f>SUM(V126:V$196)/SUM(G126:G$196)</f>
        <v>0.62376237623762376</v>
      </c>
      <c r="Y126" s="41">
        <f t="shared" si="5"/>
        <v>1.1261547207352314</v>
      </c>
    </row>
    <row r="127" spans="1:25" ht="15.95" customHeight="1" x14ac:dyDescent="0.25">
      <c r="A127" s="184"/>
      <c r="B127" s="4">
        <v>41835</v>
      </c>
      <c r="C127" s="5" t="s">
        <v>41</v>
      </c>
      <c r="D127" s="39">
        <f>SUM(I127:I$196)/SUM(G127:G$196)</f>
        <v>0.44723618090452261</v>
      </c>
      <c r="E127" s="5">
        <v>1</v>
      </c>
      <c r="F127" s="5">
        <v>3</v>
      </c>
      <c r="G127" s="5">
        <v>3</v>
      </c>
      <c r="H127" s="5">
        <v>1</v>
      </c>
      <c r="I127" s="5">
        <v>1</v>
      </c>
      <c r="J127" s="5">
        <f t="shared" si="4"/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4</v>
      </c>
      <c r="V127" s="5">
        <v>1</v>
      </c>
      <c r="W127" s="39">
        <f>SUM(I127:I$196,O127:O$196,S127:S$196)/SUM(F127:F$196)</f>
        <v>0.50485436893203883</v>
      </c>
      <c r="X127" s="39">
        <f>SUM(V127:V$196)/SUM(G127:G$196)</f>
        <v>0.62814070351758799</v>
      </c>
      <c r="Y127" s="41">
        <f t="shared" si="5"/>
        <v>1.1329950724496269</v>
      </c>
    </row>
    <row r="128" spans="1:25" ht="15.95" customHeight="1" x14ac:dyDescent="0.25">
      <c r="A128" s="184"/>
      <c r="B128" s="4">
        <v>41828</v>
      </c>
      <c r="C128" s="5" t="s">
        <v>45</v>
      </c>
      <c r="D128" s="39">
        <f>SUM(I128:I$196)/SUM(G128:G$196)</f>
        <v>0.44897959183673469</v>
      </c>
      <c r="E128" s="5">
        <v>1</v>
      </c>
      <c r="F128" s="5">
        <v>2</v>
      </c>
      <c r="G128" s="5">
        <v>2</v>
      </c>
      <c r="H128" s="5">
        <v>0</v>
      </c>
      <c r="I128" s="5">
        <v>1</v>
      </c>
      <c r="J128" s="5">
        <f t="shared" si="4"/>
        <v>1</v>
      </c>
      <c r="K128" s="5">
        <v>0</v>
      </c>
      <c r="L128" s="5">
        <v>0</v>
      </c>
      <c r="M128" s="5">
        <v>0</v>
      </c>
      <c r="N128" s="5">
        <v>1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1</v>
      </c>
      <c r="U128" s="5">
        <v>0</v>
      </c>
      <c r="V128" s="5">
        <v>1</v>
      </c>
      <c r="W128" s="39">
        <f>SUM(I128:I$196,O128:O$196,S128:S$196)/SUM(F128:F$196)</f>
        <v>0.5073891625615764</v>
      </c>
      <c r="X128" s="39">
        <f>SUM(V128:V$196)/SUM(G128:G$196)</f>
        <v>0.63265306122448983</v>
      </c>
      <c r="Y128" s="41">
        <f t="shared" si="5"/>
        <v>1.1400422237860663</v>
      </c>
    </row>
    <row r="129" spans="1:25" ht="15.95" customHeight="1" x14ac:dyDescent="0.25">
      <c r="A129" s="184"/>
      <c r="B129" s="4">
        <v>41828</v>
      </c>
      <c r="C129" s="5" t="s">
        <v>45</v>
      </c>
      <c r="D129" s="39">
        <f>SUM(I129:I$196)/SUM(G129:G$196)</f>
        <v>0.4484536082474227</v>
      </c>
      <c r="E129" s="5">
        <v>1</v>
      </c>
      <c r="F129" s="5">
        <v>2</v>
      </c>
      <c r="G129" s="5">
        <v>2</v>
      </c>
      <c r="H129" s="5">
        <v>0</v>
      </c>
      <c r="I129" s="5">
        <v>0</v>
      </c>
      <c r="J129" s="5">
        <f t="shared" si="4"/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1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39">
        <f>SUM(I129:I$196,O129:O$196,S129:S$196)/SUM(F129:F$196)</f>
        <v>0.5074626865671642</v>
      </c>
      <c r="X129" s="39">
        <f>SUM(V129:V$196)/SUM(G129:G$196)</f>
        <v>0.634020618556701</v>
      </c>
      <c r="Y129" s="41">
        <f t="shared" si="5"/>
        <v>1.1414833051238653</v>
      </c>
    </row>
    <row r="130" spans="1:25" ht="15.95" customHeight="1" x14ac:dyDescent="0.25">
      <c r="A130" s="184"/>
      <c r="B130" s="4">
        <v>41821</v>
      </c>
      <c r="C130" s="5" t="s">
        <v>46</v>
      </c>
      <c r="D130" s="39">
        <f>SUM(I130:I$196)/SUM(G130:G$196)</f>
        <v>0.453125</v>
      </c>
      <c r="E130" s="5">
        <v>1</v>
      </c>
      <c r="F130" s="5">
        <v>2</v>
      </c>
      <c r="G130" s="5">
        <v>2</v>
      </c>
      <c r="H130" s="5">
        <v>1</v>
      </c>
      <c r="I130" s="5">
        <v>0</v>
      </c>
      <c r="J130" s="5">
        <f t="shared" si="4"/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</v>
      </c>
      <c r="U130" s="5">
        <v>0</v>
      </c>
      <c r="V130" s="5">
        <v>0</v>
      </c>
      <c r="W130" s="39">
        <f>SUM(I130:I$196,O130:O$196,S130:S$196)/SUM(F130:F$196)</f>
        <v>0.51256281407035176</v>
      </c>
      <c r="X130" s="39">
        <f>SUM(V130:V$196)/SUM(G130:G$196)</f>
        <v>0.640625</v>
      </c>
      <c r="Y130" s="41">
        <f t="shared" si="5"/>
        <v>1.1531878140703518</v>
      </c>
    </row>
    <row r="131" spans="1:25" ht="15.95" customHeight="1" x14ac:dyDescent="0.25">
      <c r="A131" s="184"/>
      <c r="B131" s="4">
        <v>41814</v>
      </c>
      <c r="C131" s="5" t="s">
        <v>50</v>
      </c>
      <c r="D131" s="39">
        <f>SUM(I131:I$196)/SUM(G131:G$196)</f>
        <v>0.45789473684210524</v>
      </c>
      <c r="E131" s="5">
        <v>1</v>
      </c>
      <c r="F131" s="5">
        <v>2</v>
      </c>
      <c r="G131" s="5">
        <v>2</v>
      </c>
      <c r="H131" s="5">
        <v>0</v>
      </c>
      <c r="I131" s="5">
        <v>0</v>
      </c>
      <c r="J131" s="5">
        <f t="shared" si="4"/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39">
        <f>SUM(I131:I$196,O131:O$196,S131:S$196)/SUM(F131:F$196)</f>
        <v>0.51776649746192893</v>
      </c>
      <c r="X131" s="39">
        <f>SUM(V131:V$196)/SUM(G131:G$196)</f>
        <v>0.64736842105263159</v>
      </c>
      <c r="Y131" s="41">
        <f t="shared" si="5"/>
        <v>1.1651349185145605</v>
      </c>
    </row>
    <row r="132" spans="1:25" ht="15.95" customHeight="1" x14ac:dyDescent="0.25">
      <c r="A132" s="184"/>
      <c r="B132" s="4">
        <v>41814</v>
      </c>
      <c r="C132" s="5" t="s">
        <v>50</v>
      </c>
      <c r="D132" s="39">
        <f>SUM(I132:I$196)/SUM(G132:G$196)</f>
        <v>0.46276595744680848</v>
      </c>
      <c r="E132" s="5">
        <v>1</v>
      </c>
      <c r="F132" s="5">
        <v>3</v>
      </c>
      <c r="G132" s="5">
        <v>3</v>
      </c>
      <c r="H132" s="5">
        <v>0</v>
      </c>
      <c r="I132" s="5">
        <v>1</v>
      </c>
      <c r="J132" s="5">
        <f t="shared" si="4"/>
        <v>0</v>
      </c>
      <c r="K132" s="5">
        <v>1</v>
      </c>
      <c r="L132" s="5">
        <v>0</v>
      </c>
      <c r="M132" s="5">
        <v>0</v>
      </c>
      <c r="N132" s="5">
        <v>2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1</v>
      </c>
      <c r="U132" s="5">
        <v>0</v>
      </c>
      <c r="V132" s="5">
        <v>2</v>
      </c>
      <c r="W132" s="39">
        <f>SUM(I132:I$196,O132:O$196,S132:S$196)/SUM(F132:F$196)</f>
        <v>0.52307692307692311</v>
      </c>
      <c r="X132" s="39">
        <f>SUM(V132:V$196)/SUM(G132:G$196)</f>
        <v>0.6542553191489362</v>
      </c>
      <c r="Y132" s="41">
        <f t="shared" si="5"/>
        <v>1.1773322422258592</v>
      </c>
    </row>
    <row r="133" spans="1:25" ht="15.95" customHeight="1" x14ac:dyDescent="0.25">
      <c r="A133" s="184"/>
      <c r="B133" s="4">
        <v>41807</v>
      </c>
      <c r="C133" s="5" t="s">
        <v>51</v>
      </c>
      <c r="D133" s="39">
        <f>SUM(I133:I$196)/SUM(G133:G$196)</f>
        <v>0.46486486486486489</v>
      </c>
      <c r="E133" s="5">
        <v>1</v>
      </c>
      <c r="F133" s="5">
        <v>3</v>
      </c>
      <c r="G133" s="5">
        <v>3</v>
      </c>
      <c r="H133" s="5">
        <v>1</v>
      </c>
      <c r="I133" s="5">
        <v>1</v>
      </c>
      <c r="J133" s="5">
        <f t="shared" si="4"/>
        <v>0</v>
      </c>
      <c r="K133" s="5">
        <v>0</v>
      </c>
      <c r="L133" s="5">
        <v>1</v>
      </c>
      <c r="M133" s="5">
        <v>0</v>
      </c>
      <c r="N133" s="5">
        <v>2</v>
      </c>
      <c r="O133" s="5">
        <v>0</v>
      </c>
      <c r="P133" s="5">
        <v>0</v>
      </c>
      <c r="Q133" s="5">
        <v>0</v>
      </c>
      <c r="R133" s="5">
        <v>0</v>
      </c>
      <c r="S133" s="5">
        <v>1</v>
      </c>
      <c r="T133" s="5">
        <v>0</v>
      </c>
      <c r="U133" s="5">
        <v>0</v>
      </c>
      <c r="V133" s="5">
        <v>3</v>
      </c>
      <c r="W133" s="39">
        <f>SUM(I133:I$196,O133:O$196,S133:S$196)/SUM(F133:F$196)</f>
        <v>0.52604166666666663</v>
      </c>
      <c r="X133" s="39">
        <f>SUM(V133:V$196)/SUM(G133:G$196)</f>
        <v>0.65405405405405403</v>
      </c>
      <c r="Y133" s="41">
        <f t="shared" si="5"/>
        <v>1.1800957207207206</v>
      </c>
    </row>
    <row r="134" spans="1:25" ht="15.95" customHeight="1" x14ac:dyDescent="0.25">
      <c r="A134" s="184"/>
      <c r="B134" s="4">
        <v>41807</v>
      </c>
      <c r="C134" s="5" t="s">
        <v>51</v>
      </c>
      <c r="D134" s="39">
        <f>SUM(I134:I$196)/SUM(G134:G$196)</f>
        <v>0.46703296703296704</v>
      </c>
      <c r="E134" s="5">
        <v>1</v>
      </c>
      <c r="F134" s="5">
        <v>4</v>
      </c>
      <c r="G134" s="5">
        <v>4</v>
      </c>
      <c r="H134" s="5">
        <v>3</v>
      </c>
      <c r="I134" s="5">
        <v>2</v>
      </c>
      <c r="J134" s="5">
        <f t="shared" ref="J134:J196" si="6">SUM(I134)-SUM(K134:M134)</f>
        <v>1</v>
      </c>
      <c r="K134" s="5">
        <v>0</v>
      </c>
      <c r="L134" s="5">
        <v>1</v>
      </c>
      <c r="M134" s="5">
        <v>0</v>
      </c>
      <c r="N134" s="5">
        <v>4</v>
      </c>
      <c r="O134" s="5">
        <v>0</v>
      </c>
      <c r="P134" s="5">
        <v>0</v>
      </c>
      <c r="Q134" s="5">
        <v>0</v>
      </c>
      <c r="R134" s="5">
        <v>0</v>
      </c>
      <c r="S134" s="5">
        <v>1</v>
      </c>
      <c r="T134" s="5">
        <v>1</v>
      </c>
      <c r="U134" s="5">
        <v>0</v>
      </c>
      <c r="V134" s="5">
        <v>4</v>
      </c>
      <c r="W134" s="39">
        <f>SUM(I134:I$196,O134:O$196,S134:S$196)/SUM(F134:F$196)</f>
        <v>0.52380952380952384</v>
      </c>
      <c r="X134" s="39">
        <f>SUM(V134:V$196)/SUM(G134:G$196)</f>
        <v>0.64835164835164838</v>
      </c>
      <c r="Y134" s="41">
        <f t="shared" si="5"/>
        <v>1.1721611721611722</v>
      </c>
    </row>
    <row r="135" spans="1:25" ht="15.95" customHeight="1" x14ac:dyDescent="0.25">
      <c r="A135" s="184"/>
      <c r="B135" s="4">
        <v>41793</v>
      </c>
      <c r="C135" s="5" t="s">
        <v>44</v>
      </c>
      <c r="D135" s="39">
        <f>SUM(I135:I$196)/SUM(G135:G$196)</f>
        <v>0.46629213483146065</v>
      </c>
      <c r="E135" s="5">
        <v>1</v>
      </c>
      <c r="F135" s="5">
        <v>2</v>
      </c>
      <c r="G135" s="5">
        <v>2</v>
      </c>
      <c r="H135" s="5">
        <v>1</v>
      </c>
      <c r="I135" s="5">
        <v>1</v>
      </c>
      <c r="J135" s="5">
        <f t="shared" si="6"/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1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1</v>
      </c>
      <c r="W135" s="39">
        <f>SUM(I135:I$196,O135:O$196,S135:S$196)/SUM(F135:F$196)</f>
        <v>0.51891891891891895</v>
      </c>
      <c r="X135" s="39">
        <f>SUM(V135:V$196)/SUM(G135:G$196)</f>
        <v>0.6404494382022472</v>
      </c>
      <c r="Y135" s="41">
        <f t="shared" si="5"/>
        <v>1.1593683571211661</v>
      </c>
    </row>
    <row r="136" spans="1:25" ht="15.95" customHeight="1" x14ac:dyDescent="0.25">
      <c r="A136" s="184"/>
      <c r="B136" s="4">
        <v>41793</v>
      </c>
      <c r="C136" s="5" t="s">
        <v>44</v>
      </c>
      <c r="D136" s="39">
        <f>SUM(I136:I$196)/SUM(G136:G$196)</f>
        <v>0.46590909090909088</v>
      </c>
      <c r="E136" s="5">
        <v>1</v>
      </c>
      <c r="F136" s="5">
        <v>3</v>
      </c>
      <c r="G136" s="5">
        <v>2</v>
      </c>
      <c r="H136" s="5">
        <v>1</v>
      </c>
      <c r="I136" s="5">
        <v>0</v>
      </c>
      <c r="J136" s="5">
        <f t="shared" si="6"/>
        <v>0</v>
      </c>
      <c r="K136" s="5">
        <v>0</v>
      </c>
      <c r="L136" s="5">
        <v>0</v>
      </c>
      <c r="M136" s="5">
        <v>0</v>
      </c>
      <c r="N136" s="5">
        <v>1</v>
      </c>
      <c r="O136" s="5">
        <v>1</v>
      </c>
      <c r="P136" s="5">
        <v>1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39">
        <f>SUM(I136:I$196,O136:O$196,S136:S$196)/SUM(F136:F$196)</f>
        <v>0.51912568306010931</v>
      </c>
      <c r="X136" s="39">
        <f>SUM(V136:V$196)/SUM(G136:G$196)</f>
        <v>0.64204545454545459</v>
      </c>
      <c r="Y136" s="41">
        <f t="shared" si="5"/>
        <v>1.1611711376055638</v>
      </c>
    </row>
    <row r="137" spans="1:25" ht="15.95" customHeight="1" x14ac:dyDescent="0.25">
      <c r="A137" s="184"/>
      <c r="B137" s="4">
        <v>41786</v>
      </c>
      <c r="C137" s="5" t="s">
        <v>41</v>
      </c>
      <c r="D137" s="39">
        <f>SUM(I137:I$196)/SUM(G137:G$196)</f>
        <v>0.47126436781609193</v>
      </c>
      <c r="E137" s="5">
        <v>1</v>
      </c>
      <c r="F137" s="5">
        <v>4</v>
      </c>
      <c r="G137" s="5">
        <v>4</v>
      </c>
      <c r="H137" s="5">
        <v>1</v>
      </c>
      <c r="I137" s="5">
        <v>1</v>
      </c>
      <c r="J137" s="5">
        <f t="shared" si="6"/>
        <v>1</v>
      </c>
      <c r="K137" s="5">
        <v>0</v>
      </c>
      <c r="L137" s="5">
        <v>0</v>
      </c>
      <c r="M137" s="5">
        <v>0</v>
      </c>
      <c r="N137" s="5">
        <v>1</v>
      </c>
      <c r="O137" s="5">
        <v>0</v>
      </c>
      <c r="P137" s="5">
        <v>1</v>
      </c>
      <c r="Q137" s="5">
        <v>0</v>
      </c>
      <c r="R137" s="5">
        <v>1</v>
      </c>
      <c r="S137" s="5">
        <v>0</v>
      </c>
      <c r="T137" s="5">
        <v>1</v>
      </c>
      <c r="U137" s="5">
        <v>0</v>
      </c>
      <c r="V137" s="5">
        <v>1</v>
      </c>
      <c r="W137" s="39">
        <f>SUM(I137:I$196,O137:O$196,S137:S$196)/SUM(F137:F$196)</f>
        <v>0.52222222222222225</v>
      </c>
      <c r="X137" s="39">
        <f>SUM(V137:V$196)/SUM(G137:G$196)</f>
        <v>0.64942528735632188</v>
      </c>
      <c r="Y137" s="41">
        <f t="shared" si="5"/>
        <v>1.1716475095785441</v>
      </c>
    </row>
    <row r="138" spans="1:25" ht="15.95" customHeight="1" x14ac:dyDescent="0.25">
      <c r="A138" s="184"/>
      <c r="B138" s="4">
        <v>41786</v>
      </c>
      <c r="C138" s="5" t="s">
        <v>41</v>
      </c>
      <c r="D138" s="39">
        <f>SUM(I138:I$196)/SUM(G138:G$196)</f>
        <v>0.47647058823529409</v>
      </c>
      <c r="E138" s="5">
        <v>1</v>
      </c>
      <c r="F138" s="5">
        <v>3</v>
      </c>
      <c r="G138" s="5">
        <v>3</v>
      </c>
      <c r="H138" s="5">
        <v>1</v>
      </c>
      <c r="I138" s="5">
        <v>0</v>
      </c>
      <c r="J138" s="5">
        <f t="shared" si="6"/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1</v>
      </c>
      <c r="T138" s="5">
        <v>0</v>
      </c>
      <c r="U138" s="5">
        <v>0</v>
      </c>
      <c r="V138" s="5">
        <v>0</v>
      </c>
      <c r="W138" s="39">
        <f>SUM(I138:I$196,O138:O$196,S138:S$196)/SUM(F138:F$196)</f>
        <v>0.52840909090909094</v>
      </c>
      <c r="X138" s="39">
        <f>SUM(V138:V$196)/SUM(G138:G$196)</f>
        <v>0.6588235294117647</v>
      </c>
      <c r="Y138" s="41">
        <f t="shared" si="5"/>
        <v>1.1872326203208556</v>
      </c>
    </row>
    <row r="139" spans="1:25" ht="15.95" customHeight="1" x14ac:dyDescent="0.25">
      <c r="A139" s="184"/>
      <c r="B139" s="4">
        <v>41772</v>
      </c>
      <c r="C139" s="5" t="s">
        <v>46</v>
      </c>
      <c r="D139" s="39">
        <f>SUM(I139:I$196)/SUM(G139:G$196)</f>
        <v>0.48502994011976047</v>
      </c>
      <c r="E139" s="5">
        <v>1</v>
      </c>
      <c r="F139" s="5">
        <v>1</v>
      </c>
      <c r="G139" s="5">
        <v>1</v>
      </c>
      <c r="H139" s="5">
        <v>1</v>
      </c>
      <c r="I139" s="5">
        <v>1</v>
      </c>
      <c r="J139" s="5">
        <f t="shared" si="6"/>
        <v>1</v>
      </c>
      <c r="K139" s="5">
        <v>0</v>
      </c>
      <c r="L139" s="5">
        <v>0</v>
      </c>
      <c r="M139" s="5">
        <v>0</v>
      </c>
      <c r="N139" s="5">
        <v>1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1</v>
      </c>
      <c r="W139" s="39">
        <f>SUM(I139:I$196,O139:O$196,S139:S$196)/SUM(F139:F$196)</f>
        <v>0.53179190751445082</v>
      </c>
      <c r="X139" s="39">
        <f>SUM(V139:V$196)/SUM(G139:G$196)</f>
        <v>0.6706586826347305</v>
      </c>
      <c r="Y139" s="41">
        <f t="shared" si="5"/>
        <v>1.2024505901491813</v>
      </c>
    </row>
    <row r="140" spans="1:25" ht="15.95" customHeight="1" thickBot="1" x14ac:dyDescent="0.3">
      <c r="A140" s="185"/>
      <c r="B140" s="7">
        <v>41772</v>
      </c>
      <c r="C140" s="8" t="s">
        <v>46</v>
      </c>
      <c r="D140" s="49">
        <f>SUM(I140:I$196)/SUM(G140:G$196)</f>
        <v>0.48192771084337349</v>
      </c>
      <c r="E140" s="8">
        <v>1</v>
      </c>
      <c r="F140" s="8">
        <v>3</v>
      </c>
      <c r="G140" s="8">
        <v>3</v>
      </c>
      <c r="H140" s="8">
        <v>1</v>
      </c>
      <c r="I140" s="8">
        <v>2</v>
      </c>
      <c r="J140" s="8">
        <f t="shared" si="6"/>
        <v>2</v>
      </c>
      <c r="K140" s="8">
        <v>0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2</v>
      </c>
      <c r="V140" s="8">
        <v>2</v>
      </c>
      <c r="W140" s="49">
        <f>SUM(I140:I$196,O140:O$196,S140:S$196)/SUM(F140:F$196)</f>
        <v>0.52906976744186052</v>
      </c>
      <c r="X140" s="49">
        <f>SUM(V140:V$196)/SUM(G140:G$196)</f>
        <v>0.66867469879518071</v>
      </c>
      <c r="Y140" s="50">
        <f t="shared" si="5"/>
        <v>1.1977444662370411</v>
      </c>
    </row>
    <row r="141" spans="1:25" ht="15.95" customHeight="1" x14ac:dyDescent="0.25">
      <c r="A141" s="183" t="s">
        <v>52</v>
      </c>
      <c r="B141" s="9">
        <v>41492</v>
      </c>
      <c r="C141" s="10" t="s">
        <v>43</v>
      </c>
      <c r="D141" s="1">
        <f>SUM(I141:I$196)/SUM(G141:G$196)</f>
        <v>0.4785276073619632</v>
      </c>
      <c r="E141" s="10">
        <v>1</v>
      </c>
      <c r="F141" s="10">
        <v>3</v>
      </c>
      <c r="G141" s="10">
        <v>3</v>
      </c>
      <c r="H141" s="10">
        <v>0</v>
      </c>
      <c r="I141" s="10">
        <v>2</v>
      </c>
      <c r="J141" s="10">
        <f t="shared" si="6"/>
        <v>2</v>
      </c>
      <c r="K141" s="10">
        <v>0</v>
      </c>
      <c r="L141" s="10">
        <v>0</v>
      </c>
      <c r="M141" s="10">
        <v>0</v>
      </c>
      <c r="N141" s="10">
        <v>1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2</v>
      </c>
      <c r="W141" s="1">
        <f>SUM(I141:I$196,O141:O$196,S141:S$196)/SUM(F141:F$196)</f>
        <v>0.52662721893491127</v>
      </c>
      <c r="X141" s="1">
        <f>SUM(V141:V$196)/SUM(G141:G$196)</f>
        <v>0.66871165644171782</v>
      </c>
      <c r="Y141" s="2">
        <f t="shared" si="5"/>
        <v>1.195338875376629</v>
      </c>
    </row>
    <row r="142" spans="1:25" ht="15.95" customHeight="1" x14ac:dyDescent="0.25">
      <c r="A142" s="184"/>
      <c r="B142" s="4">
        <v>41492</v>
      </c>
      <c r="C142" s="5" t="s">
        <v>43</v>
      </c>
      <c r="D142" s="39">
        <f>SUM(I142:I$196)/SUM(G142:G$196)</f>
        <v>0.47499999999999998</v>
      </c>
      <c r="E142" s="5">
        <v>1</v>
      </c>
      <c r="F142" s="5">
        <v>4</v>
      </c>
      <c r="G142" s="5">
        <v>4</v>
      </c>
      <c r="H142" s="5">
        <v>0</v>
      </c>
      <c r="I142" s="5">
        <v>0</v>
      </c>
      <c r="J142" s="5">
        <f t="shared" si="6"/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</v>
      </c>
      <c r="V142" s="5">
        <v>0</v>
      </c>
      <c r="W142" s="39">
        <f>SUM(I142:I$196,O142:O$196,S142:S$196)/SUM(F142:F$196)</f>
        <v>0.52409638554216864</v>
      </c>
      <c r="X142" s="39">
        <f>SUM(V142:V$196)/SUM(G142:G$196)</f>
        <v>0.66874999999999996</v>
      </c>
      <c r="Y142" s="41">
        <f t="shared" si="5"/>
        <v>1.1928463855421687</v>
      </c>
    </row>
    <row r="143" spans="1:25" ht="15.95" customHeight="1" x14ac:dyDescent="0.25">
      <c r="A143" s="184"/>
      <c r="B143" s="4">
        <v>41485</v>
      </c>
      <c r="C143" s="5" t="s">
        <v>44</v>
      </c>
      <c r="D143" s="39">
        <f>SUM(I143:I$196)/SUM(G143:G$196)</f>
        <v>0.48717948717948717</v>
      </c>
      <c r="E143" s="5">
        <v>1</v>
      </c>
      <c r="F143" s="5">
        <v>2</v>
      </c>
      <c r="G143" s="5">
        <v>2</v>
      </c>
      <c r="H143" s="5">
        <v>0</v>
      </c>
      <c r="I143" s="5">
        <v>0</v>
      </c>
      <c r="J143" s="5">
        <f t="shared" si="6"/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</v>
      </c>
      <c r="V143" s="5">
        <v>0</v>
      </c>
      <c r="W143" s="39">
        <f>SUM(I143:I$196,O143:O$196,S143:S$196)/SUM(F143:F$196)</f>
        <v>0.53703703703703709</v>
      </c>
      <c r="X143" s="39">
        <f>SUM(V143:V$196)/SUM(G143:G$196)</f>
        <v>0.6858974358974359</v>
      </c>
      <c r="Y143" s="41">
        <f t="shared" si="5"/>
        <v>1.2229344729344729</v>
      </c>
    </row>
    <row r="144" spans="1:25" ht="15.95" customHeight="1" x14ac:dyDescent="0.25">
      <c r="A144" s="184"/>
      <c r="B144" s="4">
        <v>41485</v>
      </c>
      <c r="C144" s="5" t="s">
        <v>44</v>
      </c>
      <c r="D144" s="39">
        <f>SUM(I144:I$196)/SUM(G144:G$196)</f>
        <v>0.4935064935064935</v>
      </c>
      <c r="E144" s="5">
        <v>1</v>
      </c>
      <c r="F144" s="5">
        <v>2</v>
      </c>
      <c r="G144" s="5">
        <v>1</v>
      </c>
      <c r="H144" s="5">
        <v>0</v>
      </c>
      <c r="I144" s="5">
        <v>1</v>
      </c>
      <c r="J144" s="5">
        <f t="shared" si="6"/>
        <v>1</v>
      </c>
      <c r="K144" s="5">
        <v>0</v>
      </c>
      <c r="L144" s="5">
        <v>0</v>
      </c>
      <c r="M144" s="5">
        <v>0</v>
      </c>
      <c r="N144" s="5">
        <v>0</v>
      </c>
      <c r="O144" s="5">
        <v>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39">
        <f>SUM(I144:I$196,O144:O$196,S144:S$196)/SUM(F144:F$196)</f>
        <v>0.54374999999999996</v>
      </c>
      <c r="X144" s="39">
        <f>SUM(V144:V$196)/SUM(G144:G$196)</f>
        <v>0.69480519480519476</v>
      </c>
      <c r="Y144" s="41">
        <f t="shared" si="5"/>
        <v>1.2385551948051947</v>
      </c>
    </row>
    <row r="145" spans="1:25" ht="15.95" customHeight="1" x14ac:dyDescent="0.25">
      <c r="A145" s="184"/>
      <c r="B145" s="4">
        <v>41478</v>
      </c>
      <c r="C145" s="5" t="s">
        <v>50</v>
      </c>
      <c r="D145" s="39">
        <f>SUM(I145:I$196)/SUM(G145:G$196)</f>
        <v>0.49019607843137253</v>
      </c>
      <c r="E145" s="5">
        <v>1</v>
      </c>
      <c r="F145" s="5">
        <v>3</v>
      </c>
      <c r="G145" s="5">
        <v>3</v>
      </c>
      <c r="H145" s="5">
        <v>1</v>
      </c>
      <c r="I145" s="5">
        <v>2</v>
      </c>
      <c r="J145" s="5">
        <f t="shared" si="6"/>
        <v>2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2</v>
      </c>
      <c r="W145" s="39">
        <f>SUM(I145:I$196,O145:O$196,S145:S$196)/SUM(F145:F$196)</f>
        <v>0.53797468354430378</v>
      </c>
      <c r="X145" s="39">
        <f>SUM(V145:V$196)/SUM(G145:G$196)</f>
        <v>0.69281045751633985</v>
      </c>
      <c r="Y145" s="41">
        <f t="shared" si="5"/>
        <v>1.2307851410606436</v>
      </c>
    </row>
    <row r="146" spans="1:25" ht="15.95" customHeight="1" x14ac:dyDescent="0.25">
      <c r="A146" s="184"/>
      <c r="B146" s="4">
        <v>41478</v>
      </c>
      <c r="C146" s="5" t="s">
        <v>50</v>
      </c>
      <c r="D146" s="39">
        <f>SUM(I146:I$196)/SUM(G146:G$196)</f>
        <v>0.48666666666666669</v>
      </c>
      <c r="E146" s="5">
        <v>1</v>
      </c>
      <c r="F146" s="5">
        <v>3</v>
      </c>
      <c r="G146" s="5">
        <v>3</v>
      </c>
      <c r="H146" s="5">
        <v>0</v>
      </c>
      <c r="I146" s="5">
        <v>0</v>
      </c>
      <c r="J146" s="5">
        <f t="shared" si="6"/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39">
        <f>SUM(I146:I$196,O146:O$196,S146:S$196)/SUM(F146:F$196)</f>
        <v>0.53548387096774197</v>
      </c>
      <c r="X146" s="39">
        <f>SUM(V146:V$196)/SUM(G146:G$196)</f>
        <v>0.69333333333333336</v>
      </c>
      <c r="Y146" s="41">
        <f t="shared" si="5"/>
        <v>1.2288172043010754</v>
      </c>
    </row>
    <row r="147" spans="1:25" ht="15.95" customHeight="1" x14ac:dyDescent="0.25">
      <c r="A147" s="184"/>
      <c r="B147" s="4">
        <v>41471</v>
      </c>
      <c r="C147" s="5" t="s">
        <v>68</v>
      </c>
      <c r="D147" s="39">
        <f>SUM(I147:I$196)/SUM(G147:G$196)</f>
        <v>0.49659863945578231</v>
      </c>
      <c r="E147" s="5">
        <v>1</v>
      </c>
      <c r="F147" s="5">
        <v>4</v>
      </c>
      <c r="G147" s="5">
        <v>3</v>
      </c>
      <c r="H147" s="5">
        <v>1</v>
      </c>
      <c r="I147" s="5">
        <v>1</v>
      </c>
      <c r="J147" s="5">
        <f t="shared" si="6"/>
        <v>0</v>
      </c>
      <c r="K147" s="5">
        <v>1</v>
      </c>
      <c r="L147" s="5">
        <v>0</v>
      </c>
      <c r="M147" s="5">
        <v>0</v>
      </c>
      <c r="N147" s="5">
        <v>2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0</v>
      </c>
      <c r="V147" s="5">
        <v>2</v>
      </c>
      <c r="W147" s="39">
        <f>SUM(I147:I$196,O147:O$196,S147:S$196)/SUM(F147:F$196)</f>
        <v>0.54605263157894735</v>
      </c>
      <c r="X147" s="39">
        <f>SUM(V147:V$196)/SUM(G147:G$196)</f>
        <v>0.70748299319727892</v>
      </c>
      <c r="Y147" s="41">
        <f t="shared" si="5"/>
        <v>1.2535356247762262</v>
      </c>
    </row>
    <row r="148" spans="1:25" ht="15.95" customHeight="1" x14ac:dyDescent="0.25">
      <c r="A148" s="184"/>
      <c r="B148" s="4">
        <v>41471</v>
      </c>
      <c r="C148" s="5" t="s">
        <v>68</v>
      </c>
      <c r="D148" s="39">
        <f>SUM(I148:I$196)/SUM(G148:G$196)</f>
        <v>0.5</v>
      </c>
      <c r="E148" s="5">
        <v>1</v>
      </c>
      <c r="F148" s="5">
        <v>3</v>
      </c>
      <c r="G148" s="5">
        <v>2</v>
      </c>
      <c r="H148" s="5">
        <v>0</v>
      </c>
      <c r="I148" s="5">
        <v>0</v>
      </c>
      <c r="J148" s="5">
        <f t="shared" si="6"/>
        <v>0</v>
      </c>
      <c r="K148" s="5">
        <v>0</v>
      </c>
      <c r="L148" s="5">
        <v>0</v>
      </c>
      <c r="M148" s="5">
        <v>0</v>
      </c>
      <c r="N148" s="5">
        <v>1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39">
        <f>SUM(I148:I$196,O148:O$196,S148:S$196)/SUM(F148:F$196)</f>
        <v>0.55405405405405406</v>
      </c>
      <c r="X148" s="39">
        <f>SUM(V148:V$196)/SUM(G148:G$196)</f>
        <v>0.70833333333333337</v>
      </c>
      <c r="Y148" s="41">
        <f t="shared" si="5"/>
        <v>1.2623873873873874</v>
      </c>
    </row>
    <row r="149" spans="1:25" ht="15.95" customHeight="1" x14ac:dyDescent="0.25">
      <c r="A149" s="184"/>
      <c r="B149" s="4">
        <v>41464</v>
      </c>
      <c r="C149" s="5" t="s">
        <v>69</v>
      </c>
      <c r="D149" s="39">
        <f>SUM(I149:I$196)/SUM(G149:G$196)</f>
        <v>0.50704225352112675</v>
      </c>
      <c r="E149" s="5">
        <v>1</v>
      </c>
      <c r="F149" s="5">
        <v>4</v>
      </c>
      <c r="G149" s="5">
        <v>4</v>
      </c>
      <c r="H149" s="5">
        <v>2</v>
      </c>
      <c r="I149" s="5">
        <v>2</v>
      </c>
      <c r="J149" s="5">
        <f t="shared" si="6"/>
        <v>2</v>
      </c>
      <c r="K149" s="5">
        <v>0</v>
      </c>
      <c r="L149" s="5">
        <v>0</v>
      </c>
      <c r="M149" s="5">
        <v>0</v>
      </c>
      <c r="N149" s="5">
        <v>4</v>
      </c>
      <c r="O149" s="5">
        <v>0</v>
      </c>
      <c r="P149" s="5">
        <v>0</v>
      </c>
      <c r="Q149" s="5">
        <v>0</v>
      </c>
      <c r="R149" s="5">
        <v>0</v>
      </c>
      <c r="S149" s="5">
        <v>1</v>
      </c>
      <c r="T149" s="5">
        <v>1</v>
      </c>
      <c r="U149" s="5">
        <v>0</v>
      </c>
      <c r="V149" s="5">
        <v>2</v>
      </c>
      <c r="W149" s="39">
        <f>SUM(I149:I$196,O149:O$196,S149:S$196)/SUM(F149:F$196)</f>
        <v>0.56551724137931036</v>
      </c>
      <c r="X149" s="39">
        <f>SUM(V149:V$196)/SUM(G149:G$196)</f>
        <v>0.71830985915492962</v>
      </c>
      <c r="Y149" s="41">
        <f t="shared" si="5"/>
        <v>1.2838271005342401</v>
      </c>
    </row>
    <row r="150" spans="1:25" ht="15.95" customHeight="1" x14ac:dyDescent="0.25">
      <c r="A150" s="184"/>
      <c r="B150" s="4">
        <v>41464</v>
      </c>
      <c r="C150" s="5" t="s">
        <v>69</v>
      </c>
      <c r="D150" s="39">
        <f>SUM(I150:I$196)/SUM(G150:G$196)</f>
        <v>0.50724637681159424</v>
      </c>
      <c r="E150" s="5">
        <v>1</v>
      </c>
      <c r="F150" s="5">
        <v>3</v>
      </c>
      <c r="G150" s="5">
        <v>2</v>
      </c>
      <c r="H150" s="5">
        <v>1</v>
      </c>
      <c r="I150" s="5">
        <v>1</v>
      </c>
      <c r="J150" s="5">
        <f t="shared" si="6"/>
        <v>1</v>
      </c>
      <c r="K150" s="5">
        <v>0</v>
      </c>
      <c r="L150" s="5">
        <v>0</v>
      </c>
      <c r="M150" s="5">
        <v>0</v>
      </c>
      <c r="N150" s="5">
        <v>1</v>
      </c>
      <c r="O150" s="5">
        <v>1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1</v>
      </c>
      <c r="W150" s="39">
        <f>SUM(I150:I$196,O150:O$196,S150:S$196)/SUM(F150:F$196)</f>
        <v>0.56028368794326244</v>
      </c>
      <c r="X150" s="39">
        <f>SUM(V150:V$196)/SUM(G150:G$196)</f>
        <v>0.72463768115942029</v>
      </c>
      <c r="Y150" s="41">
        <f t="shared" si="5"/>
        <v>1.2849213691026828</v>
      </c>
    </row>
    <row r="151" spans="1:25" ht="15.95" customHeight="1" x14ac:dyDescent="0.25">
      <c r="A151" s="184"/>
      <c r="B151" s="4">
        <v>41457</v>
      </c>
      <c r="C151" s="5" t="s">
        <v>45</v>
      </c>
      <c r="D151" s="39">
        <f>SUM(I151:I$196)/SUM(G151:G$196)</f>
        <v>0.50735294117647056</v>
      </c>
      <c r="E151" s="5">
        <v>1</v>
      </c>
      <c r="F151" s="5">
        <v>2</v>
      </c>
      <c r="G151" s="5">
        <v>2</v>
      </c>
      <c r="H151" s="5">
        <v>0</v>
      </c>
      <c r="I151" s="5">
        <v>0</v>
      </c>
      <c r="J151" s="5">
        <f t="shared" si="6"/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39">
        <f>SUM(I151:I$196,O151:O$196,S151:S$196)/SUM(F151:F$196)</f>
        <v>0.55797101449275366</v>
      </c>
      <c r="X151" s="39">
        <f>SUM(V151:V$196)/SUM(G151:G$196)</f>
        <v>0.7279411764705882</v>
      </c>
      <c r="Y151" s="41">
        <f t="shared" si="5"/>
        <v>1.2859121909633418</v>
      </c>
    </row>
    <row r="152" spans="1:25" ht="15.95" customHeight="1" x14ac:dyDescent="0.25">
      <c r="A152" s="184"/>
      <c r="B152" s="4">
        <v>41457</v>
      </c>
      <c r="C152" s="5" t="s">
        <v>45</v>
      </c>
      <c r="D152" s="39">
        <f>SUM(I152:I$196)/SUM(G152:G$196)</f>
        <v>0.5149253731343284</v>
      </c>
      <c r="E152" s="5">
        <v>1</v>
      </c>
      <c r="F152" s="5">
        <v>2</v>
      </c>
      <c r="G152" s="5">
        <v>2</v>
      </c>
      <c r="H152" s="5">
        <v>0</v>
      </c>
      <c r="I152" s="27">
        <v>2</v>
      </c>
      <c r="J152" s="100">
        <f t="shared" si="6"/>
        <v>2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2</v>
      </c>
      <c r="W152" s="39">
        <f>SUM(I152:I$196,O152:O$196,S152:S$196)/SUM(F152:F$196)</f>
        <v>0.56617647058823528</v>
      </c>
      <c r="X152" s="39">
        <f>SUM(V152:V$196)/SUM(G152:G$196)</f>
        <v>0.73880597014925375</v>
      </c>
      <c r="Y152" s="41">
        <f t="shared" si="5"/>
        <v>1.304982440737489</v>
      </c>
    </row>
    <row r="153" spans="1:25" ht="15.95" customHeight="1" x14ac:dyDescent="0.25">
      <c r="A153" s="184"/>
      <c r="B153" s="4">
        <v>41450</v>
      </c>
      <c r="C153" s="5" t="s">
        <v>46</v>
      </c>
      <c r="D153" s="39">
        <f>SUM(I153:I$196)/SUM(G153:G$196)</f>
        <v>0.50757575757575757</v>
      </c>
      <c r="E153" s="5">
        <v>1</v>
      </c>
      <c r="F153" s="5">
        <v>3</v>
      </c>
      <c r="G153" s="5">
        <v>3</v>
      </c>
      <c r="H153" s="5">
        <v>0</v>
      </c>
      <c r="I153" s="27">
        <v>2</v>
      </c>
      <c r="J153" s="100">
        <f t="shared" si="6"/>
        <v>2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</v>
      </c>
      <c r="W153" s="39">
        <f>SUM(I153:I$196,O153:O$196,S153:S$196)/SUM(F153:F$196)</f>
        <v>0.55970149253731338</v>
      </c>
      <c r="X153" s="39">
        <f>SUM(V153:V$196)/SUM(G153:G$196)</f>
        <v>0.73484848484848486</v>
      </c>
      <c r="Y153" s="41">
        <f t="shared" ref="Y153:Y195" si="7">SUM(W153+X153)</f>
        <v>1.2945499773857982</v>
      </c>
    </row>
    <row r="154" spans="1:25" ht="15.95" customHeight="1" x14ac:dyDescent="0.25">
      <c r="A154" s="184"/>
      <c r="B154" s="4">
        <v>41450</v>
      </c>
      <c r="C154" s="5" t="s">
        <v>46</v>
      </c>
      <c r="D154" s="39">
        <f>SUM(I154:I$196)/SUM(G154:G$196)</f>
        <v>0.50387596899224807</v>
      </c>
      <c r="E154" s="5">
        <v>1</v>
      </c>
      <c r="F154" s="5">
        <v>3</v>
      </c>
      <c r="G154" s="5">
        <v>3</v>
      </c>
      <c r="H154" s="5">
        <v>0</v>
      </c>
      <c r="I154" s="27">
        <v>1</v>
      </c>
      <c r="J154" s="100">
        <f t="shared" si="6"/>
        <v>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2</v>
      </c>
      <c r="V154" s="5">
        <v>1</v>
      </c>
      <c r="W154" s="39">
        <f>SUM(I154:I$196,O154:O$196,S154:S$196)/SUM(F154:F$196)</f>
        <v>0.5572519083969466</v>
      </c>
      <c r="X154" s="39">
        <f>SUM(V154:V$196)/SUM(G154:G$196)</f>
        <v>0.73643410852713176</v>
      </c>
      <c r="Y154" s="41">
        <f t="shared" si="7"/>
        <v>1.2936860169240783</v>
      </c>
    </row>
    <row r="155" spans="1:25" ht="15.95" customHeight="1" x14ac:dyDescent="0.25">
      <c r="A155" s="184"/>
      <c r="B155" s="4">
        <v>41443</v>
      </c>
      <c r="C155" s="5" t="s">
        <v>50</v>
      </c>
      <c r="D155" s="39">
        <f>SUM(I155:I$196)/SUM(G155:G$196)</f>
        <v>0.50793650793650791</v>
      </c>
      <c r="E155" s="5">
        <v>1</v>
      </c>
      <c r="F155" s="5">
        <v>3</v>
      </c>
      <c r="G155" s="5">
        <v>3</v>
      </c>
      <c r="H155" s="5">
        <v>1</v>
      </c>
      <c r="I155" s="27">
        <v>2</v>
      </c>
      <c r="J155" s="100">
        <f t="shared" si="6"/>
        <v>2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1</v>
      </c>
      <c r="T155" s="5">
        <v>0</v>
      </c>
      <c r="U155" s="5">
        <v>0</v>
      </c>
      <c r="V155" s="5">
        <v>2</v>
      </c>
      <c r="W155" s="39">
        <f>SUM(I155:I$196,O155:O$196,S155:S$196)/SUM(F155:F$196)</f>
        <v>0.5625</v>
      </c>
      <c r="X155" s="39">
        <f>SUM(V155:V$196)/SUM(G155:G$196)</f>
        <v>0.74603174603174605</v>
      </c>
      <c r="Y155" s="41">
        <f t="shared" si="7"/>
        <v>1.308531746031746</v>
      </c>
    </row>
    <row r="156" spans="1:25" ht="15.95" customHeight="1" x14ac:dyDescent="0.25">
      <c r="A156" s="184"/>
      <c r="B156" s="4">
        <v>41443</v>
      </c>
      <c r="C156" s="5" t="s">
        <v>50</v>
      </c>
      <c r="D156" s="39">
        <f>SUM(I156:I$196)/SUM(G156:G$196)</f>
        <v>0.50406504065040647</v>
      </c>
      <c r="E156" s="5">
        <v>1</v>
      </c>
      <c r="F156" s="5">
        <v>2</v>
      </c>
      <c r="G156" s="5">
        <v>2</v>
      </c>
      <c r="H156" s="5">
        <v>1</v>
      </c>
      <c r="I156" s="27">
        <v>1</v>
      </c>
      <c r="J156" s="100">
        <f t="shared" si="6"/>
        <v>1</v>
      </c>
      <c r="K156" s="5">
        <v>0</v>
      </c>
      <c r="L156" s="5">
        <v>0</v>
      </c>
      <c r="M156" s="5">
        <v>0</v>
      </c>
      <c r="N156" s="5">
        <v>1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1</v>
      </c>
      <c r="V156" s="5">
        <v>1</v>
      </c>
      <c r="W156" s="39">
        <f>SUM(I156:I$196,O156:O$196,S156:S$196)/SUM(F156:F$196)</f>
        <v>0.55200000000000005</v>
      </c>
      <c r="X156" s="39">
        <f>SUM(V156:V$196)/SUM(G156:G$196)</f>
        <v>0.74796747967479671</v>
      </c>
      <c r="Y156" s="41">
        <f t="shared" si="7"/>
        <v>1.2999674796747969</v>
      </c>
    </row>
    <row r="157" spans="1:25" ht="15.95" customHeight="1" x14ac:dyDescent="0.25">
      <c r="A157" s="184"/>
      <c r="B157" s="4">
        <v>41436</v>
      </c>
      <c r="C157" s="5" t="s">
        <v>68</v>
      </c>
      <c r="D157" s="39">
        <f>SUM(I157:I$196)/SUM(G157:G$196)</f>
        <v>0.50413223140495866</v>
      </c>
      <c r="E157" s="5">
        <v>1</v>
      </c>
      <c r="F157" s="5">
        <v>4</v>
      </c>
      <c r="G157" s="5">
        <v>4</v>
      </c>
      <c r="H157" s="5">
        <v>2</v>
      </c>
      <c r="I157" s="27">
        <v>3</v>
      </c>
      <c r="J157" s="100">
        <f t="shared" si="6"/>
        <v>2</v>
      </c>
      <c r="K157" s="5">
        <v>1</v>
      </c>
      <c r="L157" s="5">
        <v>0</v>
      </c>
      <c r="M157" s="5">
        <v>0</v>
      </c>
      <c r="N157" s="5">
        <v>4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4</v>
      </c>
      <c r="W157" s="39">
        <f>SUM(I157:I$196,O157:O$196,S157:S$196)/SUM(F157:F$196)</f>
        <v>0.55284552845528456</v>
      </c>
      <c r="X157" s="39">
        <f>SUM(V157:V$196)/SUM(G157:G$196)</f>
        <v>0.75206611570247939</v>
      </c>
      <c r="Y157" s="41">
        <f t="shared" si="7"/>
        <v>1.304911644157764</v>
      </c>
    </row>
    <row r="158" spans="1:25" ht="15.95" customHeight="1" x14ac:dyDescent="0.25">
      <c r="A158" s="184"/>
      <c r="B158" s="4">
        <v>41436</v>
      </c>
      <c r="C158" s="5" t="s">
        <v>68</v>
      </c>
      <c r="D158" s="39">
        <f>SUM(I158:I$196)/SUM(G158:G$196)</f>
        <v>0.49572649572649574</v>
      </c>
      <c r="E158" s="5">
        <v>1</v>
      </c>
      <c r="F158" s="5">
        <v>3</v>
      </c>
      <c r="G158" s="5">
        <v>3</v>
      </c>
      <c r="H158" s="5">
        <v>0</v>
      </c>
      <c r="I158" s="27">
        <v>2</v>
      </c>
      <c r="J158" s="100">
        <f t="shared" si="6"/>
        <v>1</v>
      </c>
      <c r="K158" s="5">
        <v>1</v>
      </c>
      <c r="L158" s="5">
        <v>0</v>
      </c>
      <c r="M158" s="5">
        <v>0</v>
      </c>
      <c r="N158" s="5">
        <v>3</v>
      </c>
      <c r="O158" s="5">
        <v>0</v>
      </c>
      <c r="P158" s="5">
        <v>0</v>
      </c>
      <c r="Q158" s="5">
        <v>0</v>
      </c>
      <c r="R158" s="5">
        <v>1</v>
      </c>
      <c r="S158" s="5">
        <v>0</v>
      </c>
      <c r="T158" s="5">
        <v>0</v>
      </c>
      <c r="U158" s="5">
        <v>0</v>
      </c>
      <c r="V158" s="5">
        <v>3</v>
      </c>
      <c r="W158" s="39">
        <f>SUM(I158:I$196,O158:O$196,S158:S$196)/SUM(F158:F$196)</f>
        <v>0.54621848739495793</v>
      </c>
      <c r="X158" s="39">
        <f>SUM(V158:V$196)/SUM(G158:G$196)</f>
        <v>0.74358974358974361</v>
      </c>
      <c r="Y158" s="41">
        <f t="shared" si="7"/>
        <v>1.2898082309847014</v>
      </c>
    </row>
    <row r="159" spans="1:25" ht="15.95" customHeight="1" x14ac:dyDescent="0.25">
      <c r="A159" s="184"/>
      <c r="B159" s="4">
        <v>41429</v>
      </c>
      <c r="C159" s="5" t="s">
        <v>43</v>
      </c>
      <c r="D159" s="39">
        <f>SUM(I159:I$196)/SUM(G159:G$196)</f>
        <v>0.49122807017543857</v>
      </c>
      <c r="E159" s="5">
        <v>1</v>
      </c>
      <c r="F159" s="5">
        <v>3</v>
      </c>
      <c r="G159" s="5">
        <v>3</v>
      </c>
      <c r="H159" s="5">
        <v>1</v>
      </c>
      <c r="I159" s="27">
        <v>1</v>
      </c>
      <c r="J159" s="100">
        <f t="shared" si="6"/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3</v>
      </c>
      <c r="W159" s="39">
        <f>SUM(I159:I$196,O159:O$196,S159:S$196)/SUM(F159:F$196)</f>
        <v>0.5431034482758621</v>
      </c>
      <c r="X159" s="39">
        <f>SUM(V159:V$196)/SUM(G159:G$196)</f>
        <v>0.73684210526315785</v>
      </c>
      <c r="Y159" s="41">
        <f t="shared" si="7"/>
        <v>1.2799455535390201</v>
      </c>
    </row>
    <row r="160" spans="1:25" ht="15.95" customHeight="1" x14ac:dyDescent="0.25">
      <c r="A160" s="184"/>
      <c r="B160" s="4">
        <v>41429</v>
      </c>
      <c r="C160" s="5" t="s">
        <v>43</v>
      </c>
      <c r="D160" s="39">
        <f>SUM(I160:I$196)/SUM(G160:G$196)</f>
        <v>0.49549549549549549</v>
      </c>
      <c r="E160" s="5">
        <v>1</v>
      </c>
      <c r="F160" s="5">
        <v>3</v>
      </c>
      <c r="G160" s="5">
        <v>3</v>
      </c>
      <c r="H160" s="5">
        <v>1</v>
      </c>
      <c r="I160" s="27">
        <v>1</v>
      </c>
      <c r="J160" s="100">
        <f t="shared" si="6"/>
        <v>0</v>
      </c>
      <c r="K160" s="5">
        <v>1</v>
      </c>
      <c r="L160" s="5">
        <v>0</v>
      </c>
      <c r="M160" s="5">
        <v>0</v>
      </c>
      <c r="N160" s="5">
        <v>2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0</v>
      </c>
      <c r="V160" s="5">
        <v>2</v>
      </c>
      <c r="W160" s="39">
        <f>SUM(I160:I$196,O160:O$196,S160:S$196)/SUM(F160:F$196)</f>
        <v>0.54867256637168138</v>
      </c>
      <c r="X160" s="39">
        <f>SUM(V160:V$196)/SUM(G160:G$196)</f>
        <v>0.72972972972972971</v>
      </c>
      <c r="Y160" s="41">
        <f t="shared" si="7"/>
        <v>1.2784022961014112</v>
      </c>
    </row>
    <row r="161" spans="1:25" ht="15.95" customHeight="1" x14ac:dyDescent="0.25">
      <c r="A161" s="184"/>
      <c r="B161" s="4">
        <v>41422</v>
      </c>
      <c r="C161" s="5" t="s">
        <v>44</v>
      </c>
      <c r="D161" s="39">
        <f>SUM(I161:I$196)/SUM(G161:G$196)</f>
        <v>0.5</v>
      </c>
      <c r="E161" s="5">
        <v>1</v>
      </c>
      <c r="F161" s="5">
        <v>2</v>
      </c>
      <c r="G161" s="5">
        <v>2</v>
      </c>
      <c r="H161" s="5">
        <v>1</v>
      </c>
      <c r="I161" s="27">
        <v>1</v>
      </c>
      <c r="J161" s="100">
        <f t="shared" si="6"/>
        <v>1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1</v>
      </c>
      <c r="Q161" s="5">
        <v>0</v>
      </c>
      <c r="R161" s="5">
        <v>0</v>
      </c>
      <c r="S161" s="5">
        <v>0</v>
      </c>
      <c r="T161" s="5">
        <v>0</v>
      </c>
      <c r="U161" s="5">
        <v>2</v>
      </c>
      <c r="V161" s="5">
        <v>1</v>
      </c>
      <c r="W161" s="39">
        <f>SUM(I161:I$196,O161:O$196,S161:S$196)/SUM(F161:F$196)</f>
        <v>0.54545454545454541</v>
      </c>
      <c r="X161" s="39">
        <f>SUM(V161:V$196)/SUM(G161:G$196)</f>
        <v>0.73148148148148151</v>
      </c>
      <c r="Y161" s="41">
        <f t="shared" si="7"/>
        <v>1.2769360269360268</v>
      </c>
    </row>
    <row r="162" spans="1:25" ht="15.95" customHeight="1" x14ac:dyDescent="0.25">
      <c r="A162" s="184"/>
      <c r="B162" s="4">
        <v>41422</v>
      </c>
      <c r="C162" s="5" t="s">
        <v>44</v>
      </c>
      <c r="D162" s="39">
        <f>SUM(I162:I$196)/SUM(G162:G$196)</f>
        <v>0.5</v>
      </c>
      <c r="E162" s="5">
        <v>1</v>
      </c>
      <c r="F162" s="5">
        <v>3</v>
      </c>
      <c r="G162" s="5">
        <v>3</v>
      </c>
      <c r="H162" s="5">
        <v>3</v>
      </c>
      <c r="I162" s="27">
        <v>3</v>
      </c>
      <c r="J162" s="100">
        <f t="shared" si="6"/>
        <v>2</v>
      </c>
      <c r="K162" s="5">
        <v>1</v>
      </c>
      <c r="L162" s="5">
        <v>0</v>
      </c>
      <c r="M162" s="5">
        <v>0</v>
      </c>
      <c r="N162" s="5">
        <v>2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4</v>
      </c>
      <c r="W162" s="39">
        <f>SUM(I162:I$196,O162:O$196,S162:S$196)/SUM(F162:F$196)</f>
        <v>0.54629629629629628</v>
      </c>
      <c r="X162" s="39">
        <f>SUM(V162:V$196)/SUM(G162:G$196)</f>
        <v>0.73584905660377353</v>
      </c>
      <c r="Y162" s="41">
        <f t="shared" si="7"/>
        <v>1.2821453529000699</v>
      </c>
    </row>
    <row r="163" spans="1:25" ht="15.95" customHeight="1" x14ac:dyDescent="0.25">
      <c r="A163" s="184"/>
      <c r="B163" s="4">
        <v>41415</v>
      </c>
      <c r="C163" s="5" t="s">
        <v>69</v>
      </c>
      <c r="D163" s="39">
        <f>SUM(I163:I$196)/SUM(G163:G$196)</f>
        <v>0.4854368932038835</v>
      </c>
      <c r="E163" s="5">
        <v>1</v>
      </c>
      <c r="F163" s="5">
        <v>3</v>
      </c>
      <c r="G163" s="5">
        <v>3</v>
      </c>
      <c r="H163" s="5">
        <v>1</v>
      </c>
      <c r="I163" s="27">
        <v>1</v>
      </c>
      <c r="J163" s="100">
        <f t="shared" si="6"/>
        <v>1</v>
      </c>
      <c r="K163" s="5">
        <v>0</v>
      </c>
      <c r="L163" s="5">
        <v>0</v>
      </c>
      <c r="M163" s="5">
        <v>0</v>
      </c>
      <c r="N163" s="5">
        <v>2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1</v>
      </c>
      <c r="W163" s="39">
        <f>SUM(I163:I$196,O163:O$196,S163:S$196)/SUM(F163:F$196)</f>
        <v>0.53333333333333333</v>
      </c>
      <c r="X163" s="39">
        <f>SUM(V163:V$196)/SUM(G163:G$196)</f>
        <v>0.71844660194174759</v>
      </c>
      <c r="Y163" s="41">
        <f t="shared" si="7"/>
        <v>1.2517799352750809</v>
      </c>
    </row>
    <row r="164" spans="1:25" ht="15.95" customHeight="1" x14ac:dyDescent="0.25">
      <c r="A164" s="184"/>
      <c r="B164" s="4">
        <v>41415</v>
      </c>
      <c r="C164" s="5" t="s">
        <v>69</v>
      </c>
      <c r="D164" s="39">
        <f>SUM(I164:I$196)/SUM(G164:G$196)</f>
        <v>0.49</v>
      </c>
      <c r="E164" s="5">
        <v>1</v>
      </c>
      <c r="F164" s="5">
        <v>3</v>
      </c>
      <c r="G164" s="5">
        <v>3</v>
      </c>
      <c r="H164" s="5">
        <v>2</v>
      </c>
      <c r="I164" s="27">
        <v>3</v>
      </c>
      <c r="J164" s="100">
        <f t="shared" si="6"/>
        <v>3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3</v>
      </c>
      <c r="W164" s="39">
        <f>SUM(I164:I$196,O164:O$196,S164:S$196)/SUM(F164:F$196)</f>
        <v>0.53921568627450978</v>
      </c>
      <c r="X164" s="39">
        <f>SUM(V164:V$196)/SUM(G164:G$196)</f>
        <v>0.73</v>
      </c>
      <c r="Y164" s="41">
        <f t="shared" si="7"/>
        <v>1.2692156862745096</v>
      </c>
    </row>
    <row r="165" spans="1:25" ht="15.95" customHeight="1" x14ac:dyDescent="0.25">
      <c r="A165" s="184"/>
      <c r="B165" s="4">
        <v>41401</v>
      </c>
      <c r="C165" s="5" t="s">
        <v>46</v>
      </c>
      <c r="D165" s="39">
        <f>SUM(I165:I$196)/SUM(G165:G$196)</f>
        <v>0.47422680412371132</v>
      </c>
      <c r="E165" s="5">
        <v>1</v>
      </c>
      <c r="F165" s="5">
        <v>2</v>
      </c>
      <c r="G165" s="5">
        <v>2</v>
      </c>
      <c r="H165" s="5">
        <v>1</v>
      </c>
      <c r="I165" s="27">
        <v>1</v>
      </c>
      <c r="J165" s="100">
        <f t="shared" si="6"/>
        <v>1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1</v>
      </c>
      <c r="T165" s="5">
        <v>0</v>
      </c>
      <c r="U165" s="5">
        <v>0</v>
      </c>
      <c r="V165" s="5">
        <v>1</v>
      </c>
      <c r="W165" s="39">
        <f>SUM(I165:I$196,O165:O$196,S165:S$196)/SUM(F165:F$196)</f>
        <v>0.5252525252525253</v>
      </c>
      <c r="X165" s="39">
        <f>SUM(V165:V$196)/SUM(G165:G$196)</f>
        <v>0.72164948453608246</v>
      </c>
      <c r="Y165" s="41">
        <f t="shared" si="7"/>
        <v>1.2469020097886077</v>
      </c>
    </row>
    <row r="166" spans="1:25" ht="15.95" customHeight="1" thickBot="1" x14ac:dyDescent="0.3">
      <c r="A166" s="185"/>
      <c r="B166" s="7">
        <v>41401</v>
      </c>
      <c r="C166" s="8" t="s">
        <v>46</v>
      </c>
      <c r="D166" s="49">
        <f>SUM(I166:I$196)/SUM(G166:G$196)</f>
        <v>0.47368421052631576</v>
      </c>
      <c r="E166" s="8">
        <v>1</v>
      </c>
      <c r="F166" s="8">
        <v>3</v>
      </c>
      <c r="G166" s="8">
        <v>3</v>
      </c>
      <c r="H166" s="8">
        <v>1</v>
      </c>
      <c r="I166" s="29">
        <v>3</v>
      </c>
      <c r="J166" s="159">
        <f t="shared" si="6"/>
        <v>2</v>
      </c>
      <c r="K166" s="8">
        <v>0</v>
      </c>
      <c r="L166" s="8">
        <v>0</v>
      </c>
      <c r="M166" s="8">
        <v>1</v>
      </c>
      <c r="N166" s="8">
        <v>3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6</v>
      </c>
      <c r="W166" s="49">
        <f>SUM(I166:I$196,O166:O$196,S166:S$196)/SUM(F166:F$196)</f>
        <v>0.51546391752577314</v>
      </c>
      <c r="X166" s="49">
        <f>SUM(V166:V$196)/SUM(G166:G$196)</f>
        <v>0.72631578947368425</v>
      </c>
      <c r="Y166" s="50">
        <f t="shared" si="7"/>
        <v>1.2417797069994574</v>
      </c>
    </row>
    <row r="167" spans="1:25" ht="15.95" customHeight="1" x14ac:dyDescent="0.25">
      <c r="A167" s="178" t="s">
        <v>55</v>
      </c>
      <c r="B167" s="18">
        <v>41172</v>
      </c>
      <c r="C167" s="19" t="s">
        <v>53</v>
      </c>
      <c r="D167" s="43">
        <f>SUM(I167:I$196)/SUM(G167:G$196)</f>
        <v>0.45652173913043476</v>
      </c>
      <c r="E167" s="19">
        <v>1</v>
      </c>
      <c r="F167" s="19">
        <v>3</v>
      </c>
      <c r="G167" s="19">
        <v>3</v>
      </c>
      <c r="H167" s="19">
        <v>0</v>
      </c>
      <c r="I167" s="30">
        <v>2</v>
      </c>
      <c r="J167" s="19">
        <f t="shared" si="6"/>
        <v>0</v>
      </c>
      <c r="K167" s="19">
        <v>1</v>
      </c>
      <c r="L167" s="19">
        <v>1</v>
      </c>
      <c r="M167" s="19">
        <v>0</v>
      </c>
      <c r="N167" s="19">
        <v>1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5</v>
      </c>
      <c r="W167" s="43">
        <f>SUM(I167:I$196,O167:O$196,S167:S$196)/SUM(F167:F$196)</f>
        <v>0.5</v>
      </c>
      <c r="X167" s="43">
        <f>SUM(V167:V$196)/SUM(G167:G$196)</f>
        <v>0.68478260869565222</v>
      </c>
      <c r="Y167" s="44">
        <f t="shared" si="7"/>
        <v>1.1847826086956523</v>
      </c>
    </row>
    <row r="168" spans="1:25" ht="15.95" customHeight="1" x14ac:dyDescent="0.25">
      <c r="A168" s="179"/>
      <c r="B168" s="14">
        <v>41172</v>
      </c>
      <c r="C168" s="15" t="s">
        <v>53</v>
      </c>
      <c r="D168" s="45">
        <f>SUM(I168:I$196)/SUM(G168:G$196)</f>
        <v>0.449438202247191</v>
      </c>
      <c r="E168" s="15">
        <v>1</v>
      </c>
      <c r="F168" s="15">
        <v>3</v>
      </c>
      <c r="G168" s="15">
        <v>3</v>
      </c>
      <c r="H168" s="15">
        <v>1</v>
      </c>
      <c r="I168" s="15">
        <v>0</v>
      </c>
      <c r="J168" s="15">
        <f t="shared" si="6"/>
        <v>0</v>
      </c>
      <c r="K168" s="15">
        <v>0</v>
      </c>
      <c r="L168" s="15">
        <v>0</v>
      </c>
      <c r="M168" s="15">
        <v>0</v>
      </c>
      <c r="N168" s="15">
        <v>2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1</v>
      </c>
      <c r="U168" s="15">
        <v>1</v>
      </c>
      <c r="V168" s="15">
        <v>0</v>
      </c>
      <c r="W168" s="45">
        <f>SUM(I168:I$196,O168:O$196,S168:S$196)/SUM(F168:F$196)</f>
        <v>0.49450549450549453</v>
      </c>
      <c r="X168" s="45">
        <f>SUM(V168:V$196)/SUM(G168:G$196)</f>
        <v>0.651685393258427</v>
      </c>
      <c r="Y168" s="46">
        <f t="shared" si="7"/>
        <v>1.1461908877639215</v>
      </c>
    </row>
    <row r="169" spans="1:25" ht="15.95" customHeight="1" x14ac:dyDescent="0.25">
      <c r="A169" s="179"/>
      <c r="B169" s="14">
        <v>41165</v>
      </c>
      <c r="C169" s="15" t="s">
        <v>53</v>
      </c>
      <c r="D169" s="45">
        <f>SUM(I169:I$196)/SUM(G169:G$196)</f>
        <v>0.46511627906976744</v>
      </c>
      <c r="E169" s="15">
        <v>1</v>
      </c>
      <c r="F169" s="15">
        <v>3</v>
      </c>
      <c r="G169" s="15">
        <v>3</v>
      </c>
      <c r="H169" s="15">
        <v>1</v>
      </c>
      <c r="I169" s="15">
        <v>1</v>
      </c>
      <c r="J169" s="15">
        <f t="shared" si="6"/>
        <v>0</v>
      </c>
      <c r="K169" s="15">
        <v>1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1</v>
      </c>
      <c r="V169" s="15">
        <v>2</v>
      </c>
      <c r="W169" s="45">
        <f>SUM(I169:I$196,O169:O$196,S169:S$196)/SUM(F169:F$196)</f>
        <v>0.51136363636363635</v>
      </c>
      <c r="X169" s="45">
        <f>SUM(V169:V$196)/SUM(G169:G$196)</f>
        <v>0.67441860465116277</v>
      </c>
      <c r="Y169" s="46">
        <f t="shared" si="7"/>
        <v>1.1857822410147991</v>
      </c>
    </row>
    <row r="170" spans="1:25" ht="15.95" customHeight="1" x14ac:dyDescent="0.25">
      <c r="A170" s="179"/>
      <c r="B170" s="14">
        <v>41165</v>
      </c>
      <c r="C170" s="15" t="s">
        <v>53</v>
      </c>
      <c r="D170" s="45">
        <f>SUM(I170:I$196)/SUM(G170:G$196)</f>
        <v>0.46987951807228917</v>
      </c>
      <c r="E170" s="15">
        <v>1</v>
      </c>
      <c r="F170" s="15">
        <v>2</v>
      </c>
      <c r="G170" s="15">
        <v>2</v>
      </c>
      <c r="H170" s="15">
        <v>0</v>
      </c>
      <c r="I170" s="15">
        <v>0</v>
      </c>
      <c r="J170" s="15">
        <f t="shared" si="6"/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1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45">
        <f>SUM(I170:I$196,O170:O$196,S170:S$196)/SUM(F170:F$196)</f>
        <v>0.51764705882352946</v>
      </c>
      <c r="X170" s="45">
        <f>SUM(V170:V$196)/SUM(G170:G$196)</f>
        <v>0.67469879518072284</v>
      </c>
      <c r="Y170" s="46">
        <f t="shared" si="7"/>
        <v>1.1923458540042522</v>
      </c>
    </row>
    <row r="171" spans="1:25" ht="15.95" customHeight="1" x14ac:dyDescent="0.25">
      <c r="A171" s="179"/>
      <c r="B171" s="14">
        <v>41158</v>
      </c>
      <c r="C171" s="15" t="s">
        <v>54</v>
      </c>
      <c r="D171" s="45">
        <f>SUM(I171:I$196)/SUM(G171:G$196)</f>
        <v>0.48148148148148145</v>
      </c>
      <c r="E171" s="15">
        <v>1</v>
      </c>
      <c r="F171" s="15">
        <v>4</v>
      </c>
      <c r="G171" s="15">
        <v>4</v>
      </c>
      <c r="H171" s="15">
        <v>1</v>
      </c>
      <c r="I171" s="27">
        <v>2</v>
      </c>
      <c r="J171" s="15">
        <f t="shared" si="6"/>
        <v>2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2</v>
      </c>
      <c r="W171" s="45">
        <f>SUM(I171:I$196,O171:O$196,S171:S$196)/SUM(F171:F$196)</f>
        <v>0.53012048192771088</v>
      </c>
      <c r="X171" s="45">
        <f>SUM(V171:V$196)/SUM(G171:G$196)</f>
        <v>0.69135802469135799</v>
      </c>
      <c r="Y171" s="46">
        <f t="shared" si="7"/>
        <v>1.2214785066190688</v>
      </c>
    </row>
    <row r="172" spans="1:25" ht="15.95" customHeight="1" thickBot="1" x14ac:dyDescent="0.3">
      <c r="A172" s="187"/>
      <c r="B172" s="16">
        <v>41144</v>
      </c>
      <c r="C172" s="17" t="s">
        <v>54</v>
      </c>
      <c r="D172" s="47">
        <f>SUM(I172:I$196)/SUM(G172:G$196)</f>
        <v>0.48051948051948051</v>
      </c>
      <c r="E172" s="17">
        <v>1</v>
      </c>
      <c r="F172" s="17">
        <v>4</v>
      </c>
      <c r="G172" s="17">
        <v>4</v>
      </c>
      <c r="H172" s="17">
        <v>1</v>
      </c>
      <c r="I172" s="29">
        <v>3</v>
      </c>
      <c r="J172" s="17">
        <f t="shared" si="6"/>
        <v>2</v>
      </c>
      <c r="K172" s="17">
        <v>1</v>
      </c>
      <c r="L172" s="17">
        <v>0</v>
      </c>
      <c r="M172" s="17">
        <v>0</v>
      </c>
      <c r="N172" s="17">
        <v>1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4</v>
      </c>
      <c r="W172" s="47">
        <f>SUM(I172:I$196,O172:O$196,S172:S$196)/SUM(F172:F$196)</f>
        <v>0.53164556962025311</v>
      </c>
      <c r="X172" s="47">
        <f>SUM(V172:V$196)/SUM(G172:G$196)</f>
        <v>0.70129870129870131</v>
      </c>
      <c r="Y172" s="48">
        <f t="shared" si="7"/>
        <v>1.2329442709189544</v>
      </c>
    </row>
    <row r="173" spans="1:25" ht="15.95" customHeight="1" x14ac:dyDescent="0.25">
      <c r="A173" s="183" t="s">
        <v>59</v>
      </c>
      <c r="B173" s="9">
        <v>41137</v>
      </c>
      <c r="C173" s="10" t="s">
        <v>54</v>
      </c>
      <c r="D173" s="1">
        <f>SUM(I173:I$196)/SUM(G173:G$196)</f>
        <v>0.46575342465753422</v>
      </c>
      <c r="E173" s="10">
        <v>1</v>
      </c>
      <c r="F173" s="10">
        <v>4</v>
      </c>
      <c r="G173" s="10">
        <v>3</v>
      </c>
      <c r="H173" s="10">
        <v>2</v>
      </c>
      <c r="I173" s="30">
        <v>3</v>
      </c>
      <c r="J173" s="96">
        <f t="shared" si="6"/>
        <v>2</v>
      </c>
      <c r="K173" s="10">
        <v>0</v>
      </c>
      <c r="L173" s="10">
        <v>0</v>
      </c>
      <c r="M173" s="10">
        <v>1</v>
      </c>
      <c r="N173" s="10">
        <v>3</v>
      </c>
      <c r="O173" s="10">
        <v>0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0</v>
      </c>
      <c r="V173" s="10">
        <v>6</v>
      </c>
      <c r="W173" s="1">
        <f>SUM(I173:I$196,O173:O$196,S173:S$196)/SUM(F173:F$196)</f>
        <v>0.52</v>
      </c>
      <c r="X173" s="1">
        <f>SUM(V173:V$196)/SUM(G173:G$196)</f>
        <v>0.68493150684931503</v>
      </c>
      <c r="Y173" s="2">
        <f t="shared" si="7"/>
        <v>1.2049315068493152</v>
      </c>
    </row>
    <row r="174" spans="1:25" ht="15.95" customHeight="1" x14ac:dyDescent="0.25">
      <c r="A174" s="184"/>
      <c r="B174" s="4">
        <v>41137</v>
      </c>
      <c r="C174" s="5" t="s">
        <v>54</v>
      </c>
      <c r="D174" s="39">
        <f>SUM(I174:I$196)/SUM(G174:G$196)</f>
        <v>0.44285714285714284</v>
      </c>
      <c r="E174" s="5">
        <v>1</v>
      </c>
      <c r="F174" s="5">
        <v>2</v>
      </c>
      <c r="G174" s="5">
        <v>2</v>
      </c>
      <c r="H174" s="5">
        <v>1</v>
      </c>
      <c r="I174" s="27">
        <v>1</v>
      </c>
      <c r="J174" s="100">
        <f t="shared" si="6"/>
        <v>0</v>
      </c>
      <c r="K174" s="5">
        <v>0</v>
      </c>
      <c r="L174" s="5">
        <v>1</v>
      </c>
      <c r="M174" s="5">
        <v>0</v>
      </c>
      <c r="N174" s="5">
        <v>3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3</v>
      </c>
      <c r="W174" s="39">
        <f>SUM(I174:I$196,O174:O$196,S174:S$196)/SUM(F174:F$196)</f>
        <v>0.50704225352112675</v>
      </c>
      <c r="X174" s="39">
        <f>SUM(V174:V$196)/SUM(G174:G$196)</f>
        <v>0.62857142857142856</v>
      </c>
      <c r="Y174" s="41">
        <f t="shared" si="7"/>
        <v>1.1356136820925553</v>
      </c>
    </row>
    <row r="175" spans="1:25" ht="15.95" customHeight="1" x14ac:dyDescent="0.25">
      <c r="A175" s="184"/>
      <c r="B175" s="4">
        <v>41130</v>
      </c>
      <c r="C175" s="5" t="s">
        <v>56</v>
      </c>
      <c r="D175" s="39">
        <f>SUM(I175:I$196)/SUM(G175:G$196)</f>
        <v>0.44117647058823528</v>
      </c>
      <c r="E175" s="5">
        <v>1</v>
      </c>
      <c r="F175" s="5">
        <v>4</v>
      </c>
      <c r="G175" s="5">
        <v>4</v>
      </c>
      <c r="H175" s="5">
        <v>2</v>
      </c>
      <c r="I175" s="27">
        <v>2</v>
      </c>
      <c r="J175" s="100">
        <f t="shared" si="6"/>
        <v>1</v>
      </c>
      <c r="K175" s="5">
        <v>1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3</v>
      </c>
      <c r="V175" s="5">
        <v>3</v>
      </c>
      <c r="W175" s="39">
        <f>SUM(I175:I$196,O175:O$196,S175:S$196)/SUM(F175:F$196)</f>
        <v>0.50724637681159424</v>
      </c>
      <c r="X175" s="39">
        <f>SUM(V175:V$196)/SUM(G175:G$196)</f>
        <v>0.6029411764705882</v>
      </c>
      <c r="Y175" s="41">
        <f t="shared" si="7"/>
        <v>1.1101875532821825</v>
      </c>
    </row>
    <row r="176" spans="1:25" ht="15.95" customHeight="1" x14ac:dyDescent="0.25">
      <c r="A176" s="184"/>
      <c r="B176" s="4">
        <v>41130</v>
      </c>
      <c r="C176" s="5" t="s">
        <v>56</v>
      </c>
      <c r="D176" s="39">
        <f>SUM(I176:I$196)/SUM(G176:G$196)</f>
        <v>0.4375</v>
      </c>
      <c r="E176" s="5">
        <v>1</v>
      </c>
      <c r="F176" s="5">
        <v>3</v>
      </c>
      <c r="G176" s="5">
        <v>3</v>
      </c>
      <c r="H176" s="5">
        <v>2</v>
      </c>
      <c r="I176" s="27">
        <v>1</v>
      </c>
      <c r="J176" s="100">
        <f t="shared" si="6"/>
        <v>1</v>
      </c>
      <c r="K176" s="5">
        <v>0</v>
      </c>
      <c r="L176" s="5">
        <v>0</v>
      </c>
      <c r="M176" s="5">
        <v>0</v>
      </c>
      <c r="N176" s="5">
        <v>1</v>
      </c>
      <c r="O176" s="5">
        <v>0</v>
      </c>
      <c r="P176" s="5">
        <v>0</v>
      </c>
      <c r="Q176" s="5">
        <v>0</v>
      </c>
      <c r="R176" s="5">
        <v>0</v>
      </c>
      <c r="S176" s="5">
        <v>1</v>
      </c>
      <c r="T176" s="5">
        <v>0</v>
      </c>
      <c r="U176" s="5">
        <v>2</v>
      </c>
      <c r="V176" s="5">
        <v>1</v>
      </c>
      <c r="W176" s="39">
        <f>SUM(I176:I$196,O176:O$196,S176:S$196)/SUM(F176:F$196)</f>
        <v>0.50769230769230766</v>
      </c>
      <c r="X176" s="39">
        <f>SUM(V176:V$196)/SUM(G176:G$196)</f>
        <v>0.59375</v>
      </c>
      <c r="Y176" s="41">
        <f t="shared" si="7"/>
        <v>1.1014423076923077</v>
      </c>
    </row>
    <row r="177" spans="1:25" ht="15.95" customHeight="1" x14ac:dyDescent="0.25">
      <c r="A177" s="184"/>
      <c r="B177" s="4">
        <v>41123</v>
      </c>
      <c r="C177" s="5" t="s">
        <v>57</v>
      </c>
      <c r="D177" s="39">
        <f>SUM(I177:I$196)/SUM(G177:G$196)</f>
        <v>0.44262295081967212</v>
      </c>
      <c r="E177" s="5">
        <v>1</v>
      </c>
      <c r="F177" s="5">
        <v>3</v>
      </c>
      <c r="G177" s="5">
        <v>3</v>
      </c>
      <c r="H177" s="5">
        <v>1</v>
      </c>
      <c r="I177" s="27">
        <v>2</v>
      </c>
      <c r="J177" s="100">
        <f t="shared" si="6"/>
        <v>2</v>
      </c>
      <c r="K177" s="5">
        <v>0</v>
      </c>
      <c r="L177" s="5">
        <v>0</v>
      </c>
      <c r="M177" s="5">
        <v>0</v>
      </c>
      <c r="N177" s="5">
        <v>3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2</v>
      </c>
      <c r="W177" s="39">
        <f>SUM(I177:I$196,O177:O$196,S177:S$196)/SUM(F177:F$196)</f>
        <v>0.5</v>
      </c>
      <c r="X177" s="39">
        <f>SUM(V177:V$196)/SUM(G177:G$196)</f>
        <v>0.60655737704918034</v>
      </c>
      <c r="Y177" s="41">
        <f t="shared" si="7"/>
        <v>1.1065573770491803</v>
      </c>
    </row>
    <row r="178" spans="1:25" ht="15.95" customHeight="1" x14ac:dyDescent="0.25">
      <c r="A178" s="184"/>
      <c r="B178" s="4">
        <v>41123</v>
      </c>
      <c r="C178" s="5" t="s">
        <v>57</v>
      </c>
      <c r="D178" s="39">
        <f>SUM(I178:I$196)/SUM(G178:G$196)</f>
        <v>0.43103448275862066</v>
      </c>
      <c r="E178" s="5">
        <v>1</v>
      </c>
      <c r="F178" s="5">
        <v>3</v>
      </c>
      <c r="G178" s="5">
        <v>3</v>
      </c>
      <c r="H178" s="5">
        <v>1</v>
      </c>
      <c r="I178" s="27">
        <v>1</v>
      </c>
      <c r="J178" s="100">
        <f t="shared" si="6"/>
        <v>1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1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1</v>
      </c>
      <c r="W178" s="39">
        <f>SUM(I178:I$196,O178:O$196,S178:S$196)/SUM(F178:F$196)</f>
        <v>0.49152542372881358</v>
      </c>
      <c r="X178" s="39">
        <f>SUM(V178:V$196)/SUM(G178:G$196)</f>
        <v>0.60344827586206895</v>
      </c>
      <c r="Y178" s="41">
        <f t="shared" si="7"/>
        <v>1.0949736995908825</v>
      </c>
    </row>
    <row r="179" spans="1:25" ht="15.95" customHeight="1" x14ac:dyDescent="0.25">
      <c r="A179" s="184"/>
      <c r="B179" s="4">
        <v>41109</v>
      </c>
      <c r="C179" s="5" t="s">
        <v>58</v>
      </c>
      <c r="D179" s="39">
        <f>SUM(I179:I$196)/SUM(G179:G$196)</f>
        <v>0.43636363636363634</v>
      </c>
      <c r="E179" s="5">
        <v>1</v>
      </c>
      <c r="F179" s="5">
        <v>3</v>
      </c>
      <c r="G179" s="5">
        <v>3</v>
      </c>
      <c r="H179" s="5">
        <v>1</v>
      </c>
      <c r="I179" s="27">
        <v>1</v>
      </c>
      <c r="J179" s="100">
        <f t="shared" si="6"/>
        <v>1</v>
      </c>
      <c r="K179" s="5">
        <v>0</v>
      </c>
      <c r="L179" s="5">
        <v>0</v>
      </c>
      <c r="M179" s="5">
        <v>0</v>
      </c>
      <c r="N179" s="5">
        <v>1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2</v>
      </c>
      <c r="V179" s="5">
        <v>1</v>
      </c>
      <c r="W179" s="39">
        <f>SUM(I179:I$196,O179:O$196,S179:S$196)/SUM(F179:F$196)</f>
        <v>0.5</v>
      </c>
      <c r="X179" s="39">
        <f>SUM(V179:V$196)/SUM(G179:G$196)</f>
        <v>0.61818181818181817</v>
      </c>
      <c r="Y179" s="41">
        <f t="shared" si="7"/>
        <v>1.1181818181818182</v>
      </c>
    </row>
    <row r="180" spans="1:25" ht="15.95" customHeight="1" x14ac:dyDescent="0.25">
      <c r="A180" s="184"/>
      <c r="B180" s="4">
        <v>41109</v>
      </c>
      <c r="C180" s="5" t="s">
        <v>58</v>
      </c>
      <c r="D180" s="39">
        <f>SUM(I180:I$196)/SUM(G180:G$196)</f>
        <v>0.44230769230769229</v>
      </c>
      <c r="E180" s="5">
        <v>1</v>
      </c>
      <c r="F180" s="5">
        <v>3</v>
      </c>
      <c r="G180" s="5">
        <v>3</v>
      </c>
      <c r="H180" s="5">
        <v>0</v>
      </c>
      <c r="I180" s="27">
        <v>1</v>
      </c>
      <c r="J180" s="100">
        <f t="shared" si="6"/>
        <v>1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2</v>
      </c>
      <c r="V180" s="5">
        <v>1</v>
      </c>
      <c r="W180" s="39">
        <f>SUM(I180:I$196,O180:O$196,S180:S$196)/SUM(F180:F$196)</f>
        <v>0.50943396226415094</v>
      </c>
      <c r="X180" s="39">
        <f>SUM(V180:V$196)/SUM(G180:G$196)</f>
        <v>0.63461538461538458</v>
      </c>
      <c r="Y180" s="41">
        <f t="shared" si="7"/>
        <v>1.1440493468795356</v>
      </c>
    </row>
    <row r="181" spans="1:25" ht="15.95" customHeight="1" x14ac:dyDescent="0.25">
      <c r="A181" s="184"/>
      <c r="B181" s="4">
        <v>41102</v>
      </c>
      <c r="C181" s="5" t="s">
        <v>56</v>
      </c>
      <c r="D181" s="39">
        <f>SUM(I181:I$196)/SUM(G181:G$196)</f>
        <v>0.44897959183673469</v>
      </c>
      <c r="E181" s="5">
        <v>1</v>
      </c>
      <c r="F181" s="5">
        <v>3</v>
      </c>
      <c r="G181" s="5">
        <v>3</v>
      </c>
      <c r="H181" s="5">
        <v>1</v>
      </c>
      <c r="I181" s="27">
        <v>2</v>
      </c>
      <c r="J181" s="100">
        <f t="shared" si="6"/>
        <v>1</v>
      </c>
      <c r="K181" s="5">
        <v>1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3</v>
      </c>
      <c r="W181" s="39">
        <f>SUM(I181:I$196,O181:O$196,S181:S$196)/SUM(F181:F$196)</f>
        <v>0.52</v>
      </c>
      <c r="X181" s="39">
        <f>SUM(V181:V$196)/SUM(G181:G$196)</f>
        <v>0.65306122448979587</v>
      </c>
      <c r="Y181" s="41">
        <f t="shared" si="7"/>
        <v>1.1730612244897958</v>
      </c>
    </row>
    <row r="182" spans="1:25" ht="15.95" customHeight="1" x14ac:dyDescent="0.25">
      <c r="A182" s="184"/>
      <c r="B182" s="4">
        <v>41102</v>
      </c>
      <c r="C182" s="5" t="s">
        <v>56</v>
      </c>
      <c r="D182" s="39">
        <f>SUM(I182:I$196)/SUM(G182:G$196)</f>
        <v>0.43478260869565216</v>
      </c>
      <c r="E182" s="5">
        <v>1</v>
      </c>
      <c r="F182" s="5">
        <v>4</v>
      </c>
      <c r="G182" s="5">
        <v>4</v>
      </c>
      <c r="H182" s="5">
        <v>2</v>
      </c>
      <c r="I182" s="27">
        <v>1</v>
      </c>
      <c r="J182" s="100">
        <f t="shared" si="6"/>
        <v>1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1</v>
      </c>
      <c r="T182" s="5">
        <v>0</v>
      </c>
      <c r="U182" s="5">
        <v>2</v>
      </c>
      <c r="V182" s="5">
        <v>1</v>
      </c>
      <c r="W182" s="39">
        <f>SUM(I182:I$196,O182:O$196,S182:S$196)/SUM(F182:F$196)</f>
        <v>0.51063829787234039</v>
      </c>
      <c r="X182" s="39">
        <f>SUM(V182:V$196)/SUM(G182:G$196)</f>
        <v>0.63043478260869568</v>
      </c>
      <c r="Y182" s="41">
        <f t="shared" si="7"/>
        <v>1.1410730804810361</v>
      </c>
    </row>
    <row r="183" spans="1:25" ht="15.95" customHeight="1" x14ac:dyDescent="0.25">
      <c r="A183" s="184"/>
      <c r="B183" s="4">
        <v>41095</v>
      </c>
      <c r="C183" s="5" t="s">
        <v>57</v>
      </c>
      <c r="D183" s="39">
        <f>SUM(I183:I$196)/SUM(G183:G$196)</f>
        <v>0.45238095238095238</v>
      </c>
      <c r="E183" s="5">
        <v>1</v>
      </c>
      <c r="F183" s="5">
        <v>5</v>
      </c>
      <c r="G183" s="5">
        <v>4</v>
      </c>
      <c r="H183" s="5">
        <v>3</v>
      </c>
      <c r="I183" s="27">
        <v>1</v>
      </c>
      <c r="J183" s="100">
        <f t="shared" si="6"/>
        <v>1</v>
      </c>
      <c r="K183" s="5">
        <v>0</v>
      </c>
      <c r="L183" s="5">
        <v>0</v>
      </c>
      <c r="M183" s="5">
        <v>0</v>
      </c>
      <c r="N183" s="5">
        <v>1</v>
      </c>
      <c r="O183" s="5">
        <v>1</v>
      </c>
      <c r="P183" s="5">
        <v>0</v>
      </c>
      <c r="Q183" s="5">
        <v>0</v>
      </c>
      <c r="R183" s="5">
        <v>0</v>
      </c>
      <c r="S183" s="5">
        <v>1</v>
      </c>
      <c r="T183" s="5">
        <v>0</v>
      </c>
      <c r="U183" s="5">
        <v>0</v>
      </c>
      <c r="V183" s="5">
        <v>1</v>
      </c>
      <c r="W183" s="39">
        <f>SUM(I183:I$196,O183:O$196,S183:S$196)/SUM(F183:F$196)</f>
        <v>0.51162790697674421</v>
      </c>
      <c r="X183" s="39">
        <f>SUM(V183:V$196)/SUM(G183:G$196)</f>
        <v>0.66666666666666663</v>
      </c>
      <c r="Y183" s="41">
        <f t="shared" si="7"/>
        <v>1.1782945736434107</v>
      </c>
    </row>
    <row r="184" spans="1:25" ht="15.95" customHeight="1" x14ac:dyDescent="0.25">
      <c r="A184" s="184"/>
      <c r="B184" s="4">
        <v>41095</v>
      </c>
      <c r="C184" s="5" t="s">
        <v>57</v>
      </c>
      <c r="D184" s="39">
        <f>SUM(I184:I$196)/SUM(G184:G$196)</f>
        <v>0.47368421052631576</v>
      </c>
      <c r="E184" s="5">
        <v>1</v>
      </c>
      <c r="F184" s="5">
        <v>4</v>
      </c>
      <c r="G184" s="5">
        <v>4</v>
      </c>
      <c r="H184" s="5">
        <v>0</v>
      </c>
      <c r="I184" s="5">
        <v>0</v>
      </c>
      <c r="J184" s="5">
        <f t="shared" si="6"/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2</v>
      </c>
      <c r="V184" s="5">
        <v>0</v>
      </c>
      <c r="W184" s="39">
        <f>SUM(I184:I$196,O184:O$196,S184:S$196)/SUM(F184:F$196)</f>
        <v>0.5</v>
      </c>
      <c r="X184" s="39">
        <f>SUM(V184:V$196)/SUM(G184:G$196)</f>
        <v>0.71052631578947367</v>
      </c>
      <c r="Y184" s="41">
        <f t="shared" si="7"/>
        <v>1.2105263157894737</v>
      </c>
    </row>
    <row r="185" spans="1:25" ht="15.95" customHeight="1" x14ac:dyDescent="0.25">
      <c r="A185" s="184"/>
      <c r="B185" s="4">
        <v>41088</v>
      </c>
      <c r="C185" s="5" t="s">
        <v>54</v>
      </c>
      <c r="D185" s="39">
        <f>SUM(I185:I$196)/SUM(G185:G$196)</f>
        <v>0.52941176470588236</v>
      </c>
      <c r="E185" s="5">
        <v>1</v>
      </c>
      <c r="F185" s="5">
        <v>3</v>
      </c>
      <c r="G185" s="5">
        <v>3</v>
      </c>
      <c r="H185" s="5">
        <v>2</v>
      </c>
      <c r="I185" s="5">
        <v>2</v>
      </c>
      <c r="J185" s="5">
        <f t="shared" si="6"/>
        <v>0</v>
      </c>
      <c r="K185" s="5">
        <v>1</v>
      </c>
      <c r="L185" s="5">
        <v>0</v>
      </c>
      <c r="M185" s="5">
        <v>1</v>
      </c>
      <c r="N185" s="5">
        <v>1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6</v>
      </c>
      <c r="W185" s="39">
        <f>SUM(I185:I$196,O185:O$196,S185:S$196)/SUM(F185:F$196)</f>
        <v>0.55882352941176472</v>
      </c>
      <c r="X185" s="39">
        <f>SUM(V185:V$196)/SUM(G185:G$196)</f>
        <v>0.79411764705882348</v>
      </c>
      <c r="Y185" s="41">
        <f t="shared" si="7"/>
        <v>1.3529411764705883</v>
      </c>
    </row>
    <row r="186" spans="1:25" ht="15.95" customHeight="1" x14ac:dyDescent="0.25">
      <c r="A186" s="184"/>
      <c r="B186" s="4">
        <v>41088</v>
      </c>
      <c r="C186" s="5" t="s">
        <v>54</v>
      </c>
      <c r="D186" s="39">
        <f>SUM(I186:I$196)/SUM(G186:G$196)</f>
        <v>0.5161290322580645</v>
      </c>
      <c r="E186" s="5">
        <v>1</v>
      </c>
      <c r="F186" s="5">
        <v>3</v>
      </c>
      <c r="G186" s="5">
        <v>3</v>
      </c>
      <c r="H186" s="5">
        <v>2</v>
      </c>
      <c r="I186" s="5">
        <v>2</v>
      </c>
      <c r="J186" s="5">
        <f t="shared" si="6"/>
        <v>0</v>
      </c>
      <c r="K186" s="5">
        <v>2</v>
      </c>
      <c r="L186" s="5">
        <v>0</v>
      </c>
      <c r="M186" s="5">
        <v>0</v>
      </c>
      <c r="N186" s="5">
        <v>3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3</v>
      </c>
      <c r="V186" s="5">
        <v>4</v>
      </c>
      <c r="W186" s="39">
        <f>SUM(I186:I$196,O186:O$196,S186:S$196)/SUM(F186:F$196)</f>
        <v>0.54838709677419351</v>
      </c>
      <c r="X186" s="39">
        <f>SUM(V186:V$196)/SUM(G186:G$196)</f>
        <v>0.67741935483870963</v>
      </c>
      <c r="Y186" s="41">
        <f t="shared" si="7"/>
        <v>1.225806451612903</v>
      </c>
    </row>
    <row r="187" spans="1:25" ht="15.95" customHeight="1" x14ac:dyDescent="0.25">
      <c r="A187" s="184"/>
      <c r="B187" s="4">
        <v>41081</v>
      </c>
      <c r="C187" s="5" t="s">
        <v>53</v>
      </c>
      <c r="D187" s="39">
        <f>SUM(I187:I$196)/SUM(G187:G$196)</f>
        <v>0.5</v>
      </c>
      <c r="E187" s="5">
        <v>1</v>
      </c>
      <c r="F187" s="5">
        <v>3</v>
      </c>
      <c r="G187" s="5">
        <v>3</v>
      </c>
      <c r="H187" s="5">
        <v>1</v>
      </c>
      <c r="I187" s="5">
        <v>1</v>
      </c>
      <c r="J187" s="5">
        <f t="shared" si="6"/>
        <v>1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1</v>
      </c>
      <c r="W187" s="39">
        <f>SUM(I187:I$196,O187:O$196,S187:S$196)/SUM(F187:F$196)</f>
        <v>0.5357142857142857</v>
      </c>
      <c r="X187" s="39">
        <f>SUM(V187:V$196)/SUM(G187:G$196)</f>
        <v>0.6071428571428571</v>
      </c>
      <c r="Y187" s="41">
        <f t="shared" si="7"/>
        <v>1.1428571428571428</v>
      </c>
    </row>
    <row r="188" spans="1:25" ht="15.95" customHeight="1" x14ac:dyDescent="0.25">
      <c r="A188" s="184"/>
      <c r="B188" s="4">
        <v>41081</v>
      </c>
      <c r="C188" s="5" t="s">
        <v>53</v>
      </c>
      <c r="D188" s="39">
        <f>SUM(I188:I$196)/SUM(G188:G$196)</f>
        <v>0.52</v>
      </c>
      <c r="E188" s="5">
        <v>1</v>
      </c>
      <c r="F188" s="5">
        <v>3</v>
      </c>
      <c r="G188" s="5">
        <v>3</v>
      </c>
      <c r="H188" s="5">
        <v>2</v>
      </c>
      <c r="I188" s="5">
        <v>2</v>
      </c>
      <c r="J188" s="5">
        <f t="shared" si="6"/>
        <v>1</v>
      </c>
      <c r="K188" s="5">
        <v>0</v>
      </c>
      <c r="L188" s="5">
        <v>1</v>
      </c>
      <c r="M188" s="5">
        <v>0</v>
      </c>
      <c r="N188" s="5">
        <v>2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1</v>
      </c>
      <c r="V188" s="5">
        <v>4</v>
      </c>
      <c r="W188" s="39">
        <f>SUM(I188:I$196,O188:O$196,S188:S$196)/SUM(F188:F$196)</f>
        <v>0.56000000000000005</v>
      </c>
      <c r="X188" s="39">
        <f>SUM(V188:V$196)/SUM(G188:G$196)</f>
        <v>0.64</v>
      </c>
      <c r="Y188" s="41">
        <f t="shared" si="7"/>
        <v>1.2000000000000002</v>
      </c>
    </row>
    <row r="189" spans="1:25" ht="15.95" customHeight="1" x14ac:dyDescent="0.25">
      <c r="A189" s="184"/>
      <c r="B189" s="4">
        <v>41074</v>
      </c>
      <c r="C189" s="5" t="s">
        <v>58</v>
      </c>
      <c r="D189" s="39">
        <f>SUM(I189:I$196)/SUM(G189:G$196)</f>
        <v>0.5</v>
      </c>
      <c r="E189" s="5">
        <v>1</v>
      </c>
      <c r="F189" s="5">
        <v>3</v>
      </c>
      <c r="G189" s="5">
        <v>3</v>
      </c>
      <c r="H189" s="5">
        <v>1</v>
      </c>
      <c r="I189" s="5">
        <v>0</v>
      </c>
      <c r="J189" s="5">
        <f t="shared" si="6"/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1</v>
      </c>
      <c r="T189" s="5">
        <v>0</v>
      </c>
      <c r="U189" s="5">
        <v>0</v>
      </c>
      <c r="V189" s="5">
        <v>0</v>
      </c>
      <c r="W189" s="39">
        <f>SUM(I189:I$196,O189:O$196,S189:S$196)/SUM(F189:F$196)</f>
        <v>0.54545454545454541</v>
      </c>
      <c r="X189" s="39">
        <f>SUM(V189:V$196)/SUM(G189:G$196)</f>
        <v>0.54545454545454541</v>
      </c>
      <c r="Y189" s="41">
        <f t="shared" si="7"/>
        <v>1.0909090909090908</v>
      </c>
    </row>
    <row r="190" spans="1:25" ht="15.95" customHeight="1" x14ac:dyDescent="0.25">
      <c r="A190" s="184"/>
      <c r="B190" s="4">
        <v>41074</v>
      </c>
      <c r="C190" s="5" t="s">
        <v>58</v>
      </c>
      <c r="D190" s="39">
        <f>SUM(I190:I$196)/SUM(G190:G$196)</f>
        <v>0.57894736842105265</v>
      </c>
      <c r="E190" s="5">
        <v>1</v>
      </c>
      <c r="F190" s="5">
        <v>4</v>
      </c>
      <c r="G190" s="5">
        <v>4</v>
      </c>
      <c r="H190" s="5">
        <v>3</v>
      </c>
      <c r="I190" s="5">
        <v>4</v>
      </c>
      <c r="J190" s="5">
        <f t="shared" si="6"/>
        <v>4</v>
      </c>
      <c r="K190" s="5">
        <v>0</v>
      </c>
      <c r="L190" s="5">
        <v>0</v>
      </c>
      <c r="M190" s="5">
        <v>0</v>
      </c>
      <c r="N190" s="5">
        <v>3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4</v>
      </c>
      <c r="W190" s="39">
        <f>SUM(I190:I$196,O190:O$196,S190:S$196)/SUM(F190:F$196)</f>
        <v>0.57894736842105265</v>
      </c>
      <c r="X190" s="39">
        <f>SUM(V190:V$196)/SUM(G190:G$196)</f>
        <v>0.63157894736842102</v>
      </c>
      <c r="Y190" s="41">
        <f t="shared" si="7"/>
        <v>1.2105263157894737</v>
      </c>
    </row>
    <row r="191" spans="1:25" ht="15.95" customHeight="1" x14ac:dyDescent="0.25">
      <c r="A191" s="184"/>
      <c r="B191" s="4">
        <v>41060</v>
      </c>
      <c r="C191" s="5" t="s">
        <v>54</v>
      </c>
      <c r="D191" s="39">
        <f>SUM(I191:I$196)/SUM(G191:G$196)</f>
        <v>0.46666666666666667</v>
      </c>
      <c r="E191" s="5">
        <v>1</v>
      </c>
      <c r="F191" s="5">
        <v>3</v>
      </c>
      <c r="G191" s="5">
        <v>3</v>
      </c>
      <c r="H191" s="5">
        <v>0</v>
      </c>
      <c r="I191" s="5">
        <v>1</v>
      </c>
      <c r="J191" s="5">
        <f t="shared" si="6"/>
        <v>1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1</v>
      </c>
      <c r="W191" s="39">
        <f>SUM(I191:I$196,O191:O$196,S191:S$196)/SUM(F191:F$196)</f>
        <v>0.46666666666666667</v>
      </c>
      <c r="X191" s="39">
        <f>SUM(V191:V$196)/SUM(G191:G$196)</f>
        <v>0.53333333333333333</v>
      </c>
      <c r="Y191" s="41">
        <f t="shared" si="7"/>
        <v>1</v>
      </c>
    </row>
    <row r="192" spans="1:25" ht="15.95" customHeight="1" x14ac:dyDescent="0.25">
      <c r="A192" s="184"/>
      <c r="B192" s="4">
        <v>41060</v>
      </c>
      <c r="C192" s="5" t="s">
        <v>54</v>
      </c>
      <c r="D192" s="39">
        <f>SUM(I192:I$196)/SUM(G192:G$196)</f>
        <v>0.5</v>
      </c>
      <c r="E192" s="5">
        <v>1</v>
      </c>
      <c r="F192" s="5">
        <v>3</v>
      </c>
      <c r="G192" s="5">
        <v>3</v>
      </c>
      <c r="H192" s="5">
        <v>0</v>
      </c>
      <c r="I192" s="5">
        <v>1</v>
      </c>
      <c r="J192" s="5">
        <f t="shared" si="6"/>
        <v>1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1</v>
      </c>
      <c r="W192" s="39">
        <f>SUM(I192:I$196,O192:O$196,S192:S$196)/SUM(F192:F$196)</f>
        <v>0.5</v>
      </c>
      <c r="X192" s="39">
        <f>SUM(V192:V$196)/SUM(G192:G$196)</f>
        <v>0.58333333333333337</v>
      </c>
      <c r="Y192" s="41">
        <f t="shared" si="7"/>
        <v>1.0833333333333335</v>
      </c>
    </row>
    <row r="193" spans="1:25" ht="15.95" customHeight="1" x14ac:dyDescent="0.25">
      <c r="A193" s="184"/>
      <c r="B193" s="4">
        <v>41053</v>
      </c>
      <c r="C193" s="5" t="s">
        <v>57</v>
      </c>
      <c r="D193" s="39">
        <f>SUM(I193:I$196)/SUM(G193:G$196)</f>
        <v>0.55555555555555558</v>
      </c>
      <c r="E193" s="5">
        <v>1</v>
      </c>
      <c r="F193" s="5">
        <v>4</v>
      </c>
      <c r="G193" s="5">
        <v>4</v>
      </c>
      <c r="H193" s="5">
        <v>0</v>
      </c>
      <c r="I193" s="5">
        <v>2</v>
      </c>
      <c r="J193" s="5">
        <f t="shared" si="6"/>
        <v>2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1</v>
      </c>
      <c r="Q193" s="5">
        <v>0</v>
      </c>
      <c r="R193" s="5">
        <v>0</v>
      </c>
      <c r="S193" s="5">
        <v>0</v>
      </c>
      <c r="T193" s="5">
        <v>0</v>
      </c>
      <c r="U193" s="5">
        <v>2</v>
      </c>
      <c r="V193" s="5">
        <v>2</v>
      </c>
      <c r="W193" s="39">
        <f>SUM(I193:I$196,O193:O$196,S193:S$196)/SUM(F193:F$196)</f>
        <v>0.55555555555555558</v>
      </c>
      <c r="X193" s="39">
        <f>SUM(V193:V$196)/SUM(G193:G$196)</f>
        <v>0.66666666666666663</v>
      </c>
      <c r="Y193" s="41">
        <f t="shared" si="7"/>
        <v>1.2222222222222223</v>
      </c>
    </row>
    <row r="194" spans="1:25" ht="15.95" customHeight="1" x14ac:dyDescent="0.25">
      <c r="A194" s="184"/>
      <c r="B194" s="4">
        <v>41053</v>
      </c>
      <c r="C194" s="5" t="s">
        <v>57</v>
      </c>
      <c r="D194" s="39">
        <f>SUM(I194:I$196)/SUM(G194:G$196)</f>
        <v>0.6</v>
      </c>
      <c r="E194" s="5">
        <v>1</v>
      </c>
      <c r="F194" s="5">
        <v>2</v>
      </c>
      <c r="G194" s="5">
        <v>2</v>
      </c>
      <c r="H194" s="5">
        <v>0</v>
      </c>
      <c r="I194" s="5">
        <v>0</v>
      </c>
      <c r="J194" s="5">
        <f t="shared" si="6"/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39">
        <f>SUM(I194:I$196,O194:O$196,S194:S$196)/SUM(F194:F$196)</f>
        <v>0.6</v>
      </c>
      <c r="X194" s="39">
        <f>SUM(V194:V$196)/SUM(G194:G$196)</f>
        <v>0.8</v>
      </c>
      <c r="Y194" s="41">
        <f t="shared" si="7"/>
        <v>1.4</v>
      </c>
    </row>
    <row r="195" spans="1:25" ht="15.95" customHeight="1" x14ac:dyDescent="0.25">
      <c r="A195" s="184"/>
      <c r="B195" s="4">
        <v>41039</v>
      </c>
      <c r="C195" s="5" t="s">
        <v>53</v>
      </c>
      <c r="D195" s="39">
        <f>SUM(I195:I$196)/SUM(G195:G$196)</f>
        <v>1</v>
      </c>
      <c r="E195" s="5">
        <v>1</v>
      </c>
      <c r="F195" s="5">
        <v>1</v>
      </c>
      <c r="G195" s="5">
        <v>1</v>
      </c>
      <c r="H195" s="5">
        <v>0</v>
      </c>
      <c r="I195" s="5">
        <v>1</v>
      </c>
      <c r="J195" s="5">
        <f t="shared" si="6"/>
        <v>1</v>
      </c>
      <c r="K195" s="5">
        <v>0</v>
      </c>
      <c r="L195" s="5">
        <v>0</v>
      </c>
      <c r="M195" s="5">
        <v>0</v>
      </c>
      <c r="N195" s="5">
        <v>1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1</v>
      </c>
      <c r="W195" s="39">
        <f>SUM(I195:I$196,O195:O$196,S195:S$196)/SUM(F195:F$196)</f>
        <v>1</v>
      </c>
      <c r="X195" s="39">
        <f>SUM(V195:V$196)/SUM(G195:G$196)</f>
        <v>1.3333333333333333</v>
      </c>
      <c r="Y195" s="41">
        <f t="shared" si="7"/>
        <v>2.333333333333333</v>
      </c>
    </row>
    <row r="196" spans="1:25" ht="15.95" customHeight="1" thickBot="1" x14ac:dyDescent="0.3">
      <c r="A196" s="185"/>
      <c r="B196" s="7">
        <v>41039</v>
      </c>
      <c r="C196" s="8" t="s">
        <v>53</v>
      </c>
      <c r="D196" s="49">
        <f>SUM(I196:I$196)/SUM(G196:G$196)</f>
        <v>1</v>
      </c>
      <c r="E196" s="8">
        <v>1</v>
      </c>
      <c r="F196" s="8">
        <v>2</v>
      </c>
      <c r="G196" s="8">
        <v>2</v>
      </c>
      <c r="H196" s="8">
        <v>2</v>
      </c>
      <c r="I196" s="8">
        <v>2</v>
      </c>
      <c r="J196" s="8">
        <f t="shared" si="6"/>
        <v>1</v>
      </c>
      <c r="K196" s="8">
        <v>1</v>
      </c>
      <c r="L196" s="8">
        <v>0</v>
      </c>
      <c r="M196" s="8">
        <v>0</v>
      </c>
      <c r="N196" s="8">
        <v>2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3</v>
      </c>
      <c r="W196" s="49">
        <f>SUM(I196:I$196,O196:O$196,S196:S$196)/SUM(F196:F$196)</f>
        <v>1</v>
      </c>
      <c r="X196" s="49">
        <f>SUM(V196:V$196)/SUM(G196:G$196)</f>
        <v>1.5</v>
      </c>
      <c r="Y196" s="50">
        <f>SUM(W196+X196)</f>
        <v>2.5</v>
      </c>
    </row>
    <row r="197" spans="1:25" s="25" customFormat="1" ht="36.75" thickBot="1" x14ac:dyDescent="0.3">
      <c r="A197" s="125" t="s">
        <v>70</v>
      </c>
      <c r="B197" s="126" t="s">
        <v>61</v>
      </c>
      <c r="C197" s="127" t="s">
        <v>60</v>
      </c>
      <c r="D197" s="128">
        <f>SUM(I197/G197)</f>
        <v>0.41245136186770426</v>
      </c>
      <c r="E197" s="127">
        <f>SUM(E2:E196)</f>
        <v>195</v>
      </c>
      <c r="F197" s="127">
        <f t="shared" ref="F197:V197" si="8">SUM(F2:F196)</f>
        <v>550</v>
      </c>
      <c r="G197" s="127">
        <f t="shared" si="8"/>
        <v>514</v>
      </c>
      <c r="H197" s="127">
        <f t="shared" si="8"/>
        <v>136</v>
      </c>
      <c r="I197" s="127">
        <f t="shared" si="8"/>
        <v>212</v>
      </c>
      <c r="J197" s="127">
        <f t="shared" si="8"/>
        <v>172</v>
      </c>
      <c r="K197" s="127">
        <f t="shared" si="8"/>
        <v>25</v>
      </c>
      <c r="L197" s="127">
        <f t="shared" si="8"/>
        <v>10</v>
      </c>
      <c r="M197" s="127">
        <f t="shared" si="8"/>
        <v>5</v>
      </c>
      <c r="N197" s="127">
        <f t="shared" si="8"/>
        <v>150</v>
      </c>
      <c r="O197" s="127">
        <f t="shared" si="8"/>
        <v>25</v>
      </c>
      <c r="P197" s="127">
        <f t="shared" si="8"/>
        <v>17</v>
      </c>
      <c r="Q197" s="127">
        <f t="shared" si="8"/>
        <v>11</v>
      </c>
      <c r="R197" s="127">
        <f t="shared" si="8"/>
        <v>7</v>
      </c>
      <c r="S197" s="127">
        <f t="shared" si="8"/>
        <v>20</v>
      </c>
      <c r="T197" s="127">
        <f t="shared" si="8"/>
        <v>34</v>
      </c>
      <c r="U197" s="127">
        <f t="shared" si="8"/>
        <v>140</v>
      </c>
      <c r="V197" s="127">
        <f t="shared" si="8"/>
        <v>272</v>
      </c>
      <c r="W197" s="128">
        <f>SUM(I197+O197+S197)/F197</f>
        <v>0.46727272727272728</v>
      </c>
      <c r="X197" s="128">
        <f>SUM(V197/G197)</f>
        <v>0.52918287937743191</v>
      </c>
      <c r="Y197" s="129">
        <f>SUM(W197+X197)</f>
        <v>0.9964556066501592</v>
      </c>
    </row>
    <row r="198" spans="1:25" s="59" customFormat="1" ht="18.75" thickBot="1" x14ac:dyDescent="0.3">
      <c r="A198" s="123"/>
      <c r="B198" s="122" t="s">
        <v>0</v>
      </c>
      <c r="C198" s="123" t="s">
        <v>1</v>
      </c>
      <c r="D198" s="124" t="s">
        <v>2</v>
      </c>
      <c r="E198" s="123" t="s">
        <v>3</v>
      </c>
      <c r="F198" s="123" t="s">
        <v>4</v>
      </c>
      <c r="G198" s="123" t="s">
        <v>5</v>
      </c>
      <c r="H198" s="123" t="s">
        <v>6</v>
      </c>
      <c r="I198" s="123" t="s">
        <v>7</v>
      </c>
      <c r="J198" s="123" t="s">
        <v>67</v>
      </c>
      <c r="K198" s="123" t="s">
        <v>8</v>
      </c>
      <c r="L198" s="123" t="s">
        <v>9</v>
      </c>
      <c r="M198" s="123" t="s">
        <v>10</v>
      </c>
      <c r="N198" s="123" t="s">
        <v>11</v>
      </c>
      <c r="O198" s="123" t="s">
        <v>12</v>
      </c>
      <c r="P198" s="123" t="s">
        <v>13</v>
      </c>
      <c r="Q198" s="123" t="s">
        <v>14</v>
      </c>
      <c r="R198" s="123" t="s">
        <v>15</v>
      </c>
      <c r="S198" s="123" t="s">
        <v>16</v>
      </c>
      <c r="T198" s="123" t="s">
        <v>17</v>
      </c>
      <c r="U198" s="123" t="s">
        <v>18</v>
      </c>
      <c r="V198" s="123" t="s">
        <v>19</v>
      </c>
      <c r="W198" s="124" t="s">
        <v>20</v>
      </c>
      <c r="X198" s="124" t="s">
        <v>21</v>
      </c>
      <c r="Y198" s="124" t="s">
        <v>22</v>
      </c>
    </row>
    <row r="199" spans="1:25" ht="15.75" customHeight="1" x14ac:dyDescent="0.25">
      <c r="A199" s="198" t="s">
        <v>63</v>
      </c>
      <c r="B199" s="36" t="s">
        <v>64</v>
      </c>
      <c r="C199" s="10" t="s">
        <v>47</v>
      </c>
      <c r="D199" s="1">
        <f>SUM(I199/G199)</f>
        <v>0.18181818181818182</v>
      </c>
      <c r="E199" s="10">
        <f>SUM(E104+E105+E116+E117)</f>
        <v>4</v>
      </c>
      <c r="F199" s="10">
        <f t="shared" ref="F199:V199" si="9">SUM(F104+F105+F116+F117)</f>
        <v>11</v>
      </c>
      <c r="G199" s="10">
        <f t="shared" si="9"/>
        <v>11</v>
      </c>
      <c r="H199" s="10">
        <f t="shared" si="9"/>
        <v>1</v>
      </c>
      <c r="I199" s="10">
        <f t="shared" si="9"/>
        <v>2</v>
      </c>
      <c r="J199" s="10">
        <f t="shared" si="9"/>
        <v>1</v>
      </c>
      <c r="K199" s="10">
        <f t="shared" si="9"/>
        <v>0</v>
      </c>
      <c r="L199" s="10">
        <f t="shared" si="9"/>
        <v>1</v>
      </c>
      <c r="M199" s="10">
        <f t="shared" si="9"/>
        <v>0</v>
      </c>
      <c r="N199" s="10">
        <f t="shared" si="9"/>
        <v>1</v>
      </c>
      <c r="O199" s="10">
        <f t="shared" si="9"/>
        <v>0</v>
      </c>
      <c r="P199" s="10">
        <f t="shared" si="9"/>
        <v>1</v>
      </c>
      <c r="Q199" s="10">
        <f t="shared" si="9"/>
        <v>0</v>
      </c>
      <c r="R199" s="10">
        <f t="shared" si="9"/>
        <v>1</v>
      </c>
      <c r="S199" s="10">
        <f t="shared" si="9"/>
        <v>0</v>
      </c>
      <c r="T199" s="10">
        <f t="shared" si="9"/>
        <v>0</v>
      </c>
      <c r="U199" s="10">
        <f t="shared" si="9"/>
        <v>7</v>
      </c>
      <c r="V199" s="10">
        <f t="shared" si="9"/>
        <v>4</v>
      </c>
      <c r="W199" s="1">
        <f>SUM(I199+O199+S199)/F199</f>
        <v>0.18181818181818182</v>
      </c>
      <c r="X199" s="1">
        <f>SUM(V199/G199)</f>
        <v>0.36363636363636365</v>
      </c>
      <c r="Y199" s="2">
        <f>SUM(W199+X199)</f>
        <v>0.54545454545454541</v>
      </c>
    </row>
    <row r="200" spans="1:25" ht="15.75" x14ac:dyDescent="0.25">
      <c r="A200" s="189"/>
      <c r="B200" s="37" t="s">
        <v>64</v>
      </c>
      <c r="C200" s="5" t="s">
        <v>50</v>
      </c>
      <c r="D200" s="39">
        <f t="shared" ref="D200:D228" si="10">SUM(I200/G200)</f>
        <v>0.42857142857142855</v>
      </c>
      <c r="E200" s="5">
        <f>SUM(E122+E123+E131+E132+E145+E146+E155+E156)</f>
        <v>8</v>
      </c>
      <c r="F200" s="5">
        <f t="shared" ref="F200:V200" si="11">SUM(F122+F123+F131+F132+F145+F146+F155+F156)</f>
        <v>22</v>
      </c>
      <c r="G200" s="5">
        <f t="shared" si="11"/>
        <v>21</v>
      </c>
      <c r="H200" s="5">
        <f t="shared" si="11"/>
        <v>6</v>
      </c>
      <c r="I200" s="5">
        <f t="shared" si="11"/>
        <v>9</v>
      </c>
      <c r="J200" s="5">
        <f t="shared" si="11"/>
        <v>8</v>
      </c>
      <c r="K200" s="5">
        <f t="shared" si="11"/>
        <v>1</v>
      </c>
      <c r="L200" s="5">
        <f t="shared" si="11"/>
        <v>0</v>
      </c>
      <c r="M200" s="5">
        <f t="shared" si="11"/>
        <v>0</v>
      </c>
      <c r="N200" s="5">
        <f t="shared" si="11"/>
        <v>8</v>
      </c>
      <c r="O200" s="5">
        <f t="shared" si="11"/>
        <v>1</v>
      </c>
      <c r="P200" s="5">
        <f t="shared" si="11"/>
        <v>0</v>
      </c>
      <c r="Q200" s="5">
        <f t="shared" si="11"/>
        <v>0</v>
      </c>
      <c r="R200" s="5">
        <f t="shared" si="11"/>
        <v>0</v>
      </c>
      <c r="S200" s="5">
        <f t="shared" si="11"/>
        <v>1</v>
      </c>
      <c r="T200" s="5">
        <f t="shared" si="11"/>
        <v>2</v>
      </c>
      <c r="U200" s="5">
        <f t="shared" si="11"/>
        <v>9</v>
      </c>
      <c r="V200" s="5">
        <f t="shared" si="11"/>
        <v>10</v>
      </c>
      <c r="W200" s="39">
        <f t="shared" ref="W200:W228" si="12">SUM(I200+O200+S200)/F200</f>
        <v>0.5</v>
      </c>
      <c r="X200" s="39">
        <f t="shared" ref="X200:X228" si="13">SUM(V200/G200)</f>
        <v>0.47619047619047616</v>
      </c>
      <c r="Y200" s="41">
        <f t="shared" ref="Y200:Y228" si="14">SUM(W200+X200)</f>
        <v>0.97619047619047616</v>
      </c>
    </row>
    <row r="201" spans="1:25" ht="15.75" x14ac:dyDescent="0.25">
      <c r="A201" s="189"/>
      <c r="B201" s="37" t="s">
        <v>64</v>
      </c>
      <c r="C201" s="5" t="s">
        <v>68</v>
      </c>
      <c r="D201" s="39">
        <f t="shared" si="10"/>
        <v>0.5</v>
      </c>
      <c r="E201" s="5">
        <f>SUM(E147+E148+E157+E158)</f>
        <v>4</v>
      </c>
      <c r="F201" s="5">
        <f t="shared" ref="F201:V201" si="15">SUM(F147+F148+F157+F158)</f>
        <v>14</v>
      </c>
      <c r="G201" s="5">
        <f t="shared" si="15"/>
        <v>12</v>
      </c>
      <c r="H201" s="5">
        <f t="shared" si="15"/>
        <v>3</v>
      </c>
      <c r="I201" s="5">
        <f t="shared" si="15"/>
        <v>6</v>
      </c>
      <c r="J201" s="5">
        <f t="shared" si="15"/>
        <v>3</v>
      </c>
      <c r="K201" s="5">
        <f t="shared" si="15"/>
        <v>3</v>
      </c>
      <c r="L201" s="5">
        <f t="shared" si="15"/>
        <v>0</v>
      </c>
      <c r="M201" s="5">
        <f t="shared" si="15"/>
        <v>0</v>
      </c>
      <c r="N201" s="5">
        <f t="shared" si="15"/>
        <v>10</v>
      </c>
      <c r="O201" s="5">
        <f t="shared" si="15"/>
        <v>0</v>
      </c>
      <c r="P201" s="5">
        <f t="shared" si="15"/>
        <v>0</v>
      </c>
      <c r="Q201" s="5">
        <f t="shared" si="15"/>
        <v>2</v>
      </c>
      <c r="R201" s="5">
        <f t="shared" si="15"/>
        <v>1</v>
      </c>
      <c r="S201" s="5">
        <f t="shared" si="15"/>
        <v>0</v>
      </c>
      <c r="T201" s="5">
        <f t="shared" si="15"/>
        <v>0</v>
      </c>
      <c r="U201" s="5">
        <f t="shared" si="15"/>
        <v>0</v>
      </c>
      <c r="V201" s="5">
        <f t="shared" si="15"/>
        <v>9</v>
      </c>
      <c r="W201" s="39">
        <f t="shared" si="12"/>
        <v>0.42857142857142855</v>
      </c>
      <c r="X201" s="39">
        <f t="shared" si="13"/>
        <v>0.75</v>
      </c>
      <c r="Y201" s="41">
        <f t="shared" si="14"/>
        <v>1.1785714285714286</v>
      </c>
    </row>
    <row r="202" spans="1:25" ht="15.75" x14ac:dyDescent="0.25">
      <c r="A202" s="189"/>
      <c r="B202" s="37" t="s">
        <v>64</v>
      </c>
      <c r="C202" s="5" t="s">
        <v>38</v>
      </c>
      <c r="D202" s="39">
        <f t="shared" si="10"/>
        <v>0.25</v>
      </c>
      <c r="E202" s="5">
        <f>SUM(E80+E81)</f>
        <v>2</v>
      </c>
      <c r="F202" s="5">
        <f t="shared" ref="F202:V202" si="16">SUM(F80+F81)</f>
        <v>5</v>
      </c>
      <c r="G202" s="5">
        <f t="shared" si="16"/>
        <v>4</v>
      </c>
      <c r="H202" s="5">
        <f t="shared" si="16"/>
        <v>0</v>
      </c>
      <c r="I202" s="5">
        <f t="shared" si="16"/>
        <v>1</v>
      </c>
      <c r="J202" s="5">
        <f t="shared" si="16"/>
        <v>1</v>
      </c>
      <c r="K202" s="5">
        <f t="shared" si="16"/>
        <v>0</v>
      </c>
      <c r="L202" s="5">
        <f t="shared" si="16"/>
        <v>0</v>
      </c>
      <c r="M202" s="5">
        <f t="shared" si="16"/>
        <v>0</v>
      </c>
      <c r="N202" s="5">
        <f t="shared" si="16"/>
        <v>2</v>
      </c>
      <c r="O202" s="5">
        <f t="shared" si="16"/>
        <v>0</v>
      </c>
      <c r="P202" s="5">
        <f t="shared" si="16"/>
        <v>0</v>
      </c>
      <c r="Q202" s="5">
        <f t="shared" si="16"/>
        <v>1</v>
      </c>
      <c r="R202" s="5">
        <f t="shared" si="16"/>
        <v>0</v>
      </c>
      <c r="S202" s="5">
        <f t="shared" si="16"/>
        <v>0</v>
      </c>
      <c r="T202" s="5">
        <f t="shared" si="16"/>
        <v>0</v>
      </c>
      <c r="U202" s="5">
        <f t="shared" si="16"/>
        <v>0</v>
      </c>
      <c r="V202" s="5">
        <f t="shared" si="16"/>
        <v>1</v>
      </c>
      <c r="W202" s="39">
        <f t="shared" si="12"/>
        <v>0.2</v>
      </c>
      <c r="X202" s="39">
        <f t="shared" si="13"/>
        <v>0.25</v>
      </c>
      <c r="Y202" s="41">
        <f t="shared" si="14"/>
        <v>0.45</v>
      </c>
    </row>
    <row r="203" spans="1:25" ht="15.75" x14ac:dyDescent="0.25">
      <c r="A203" s="189"/>
      <c r="B203" s="37" t="s">
        <v>64</v>
      </c>
      <c r="C203" s="5" t="s">
        <v>58</v>
      </c>
      <c r="D203" s="39">
        <f t="shared" si="10"/>
        <v>0.41176470588235292</v>
      </c>
      <c r="E203" s="5">
        <f>SUM(E179+E180+E189+E190+E20+E19)</f>
        <v>6</v>
      </c>
      <c r="F203" s="5">
        <f t="shared" ref="F203:V203" si="17">SUM(F179+F180+F189+F190+F20+F19)</f>
        <v>17</v>
      </c>
      <c r="G203" s="5">
        <f t="shared" si="17"/>
        <v>17</v>
      </c>
      <c r="H203" s="5">
        <f t="shared" si="17"/>
        <v>5</v>
      </c>
      <c r="I203" s="5">
        <f t="shared" si="17"/>
        <v>7</v>
      </c>
      <c r="J203" s="5">
        <f t="shared" si="17"/>
        <v>7</v>
      </c>
      <c r="K203" s="5">
        <f t="shared" si="17"/>
        <v>0</v>
      </c>
      <c r="L203" s="5">
        <f t="shared" si="17"/>
        <v>0</v>
      </c>
      <c r="M203" s="5">
        <f t="shared" si="17"/>
        <v>0</v>
      </c>
      <c r="N203" s="5">
        <f t="shared" si="17"/>
        <v>4</v>
      </c>
      <c r="O203" s="5">
        <f t="shared" si="17"/>
        <v>0</v>
      </c>
      <c r="P203" s="5">
        <f t="shared" si="17"/>
        <v>0</v>
      </c>
      <c r="Q203" s="5">
        <f t="shared" si="17"/>
        <v>0</v>
      </c>
      <c r="R203" s="5">
        <f t="shared" si="17"/>
        <v>0</v>
      </c>
      <c r="S203" s="5">
        <f t="shared" si="17"/>
        <v>1</v>
      </c>
      <c r="T203" s="5">
        <f t="shared" si="17"/>
        <v>0</v>
      </c>
      <c r="U203" s="5">
        <f t="shared" si="17"/>
        <v>5</v>
      </c>
      <c r="V203" s="5">
        <f t="shared" si="17"/>
        <v>7</v>
      </c>
      <c r="W203" s="39">
        <f t="shared" si="12"/>
        <v>0.47058823529411764</v>
      </c>
      <c r="X203" s="39">
        <f t="shared" si="13"/>
        <v>0.41176470588235292</v>
      </c>
      <c r="Y203" s="41">
        <f t="shared" si="14"/>
        <v>0.88235294117647056</v>
      </c>
    </row>
    <row r="204" spans="1:25" ht="15.75" x14ac:dyDescent="0.25">
      <c r="A204" s="189"/>
      <c r="B204" s="37" t="s">
        <v>64</v>
      </c>
      <c r="C204" s="5" t="s">
        <v>37</v>
      </c>
      <c r="D204" s="39">
        <f t="shared" si="10"/>
        <v>0.2</v>
      </c>
      <c r="E204" s="5">
        <f>SUM(E88+E89)</f>
        <v>2</v>
      </c>
      <c r="F204" s="5">
        <f t="shared" ref="F204:V204" si="18">SUM(F88+F89)</f>
        <v>6</v>
      </c>
      <c r="G204" s="5">
        <f t="shared" si="18"/>
        <v>5</v>
      </c>
      <c r="H204" s="5">
        <f t="shared" si="18"/>
        <v>1</v>
      </c>
      <c r="I204" s="5">
        <f t="shared" si="18"/>
        <v>1</v>
      </c>
      <c r="J204" s="5">
        <f t="shared" si="18"/>
        <v>1</v>
      </c>
      <c r="K204" s="5">
        <f t="shared" si="18"/>
        <v>0</v>
      </c>
      <c r="L204" s="5">
        <f t="shared" si="18"/>
        <v>0</v>
      </c>
      <c r="M204" s="5">
        <f t="shared" si="18"/>
        <v>0</v>
      </c>
      <c r="N204" s="5">
        <f t="shared" si="18"/>
        <v>0</v>
      </c>
      <c r="O204" s="5">
        <f t="shared" si="18"/>
        <v>1</v>
      </c>
      <c r="P204" s="5">
        <f t="shared" si="18"/>
        <v>0</v>
      </c>
      <c r="Q204" s="5">
        <f t="shared" si="18"/>
        <v>0</v>
      </c>
      <c r="R204" s="5">
        <f t="shared" si="18"/>
        <v>0</v>
      </c>
      <c r="S204" s="5">
        <f t="shared" si="18"/>
        <v>1</v>
      </c>
      <c r="T204" s="5">
        <f t="shared" si="18"/>
        <v>1</v>
      </c>
      <c r="U204" s="5">
        <f t="shared" si="18"/>
        <v>1</v>
      </c>
      <c r="V204" s="5">
        <f t="shared" si="18"/>
        <v>1</v>
      </c>
      <c r="W204" s="39">
        <f t="shared" si="12"/>
        <v>0.5</v>
      </c>
      <c r="X204" s="39">
        <f t="shared" si="13"/>
        <v>0.2</v>
      </c>
      <c r="Y204" s="41">
        <f t="shared" si="14"/>
        <v>0.7</v>
      </c>
    </row>
    <row r="205" spans="1:25" ht="15.75" x14ac:dyDescent="0.25">
      <c r="A205" s="189"/>
      <c r="B205" s="37" t="s">
        <v>64</v>
      </c>
      <c r="C205" s="5" t="s">
        <v>108</v>
      </c>
      <c r="D205" s="39">
        <f t="shared" si="10"/>
        <v>0.5</v>
      </c>
      <c r="E205" s="5">
        <f>SUM(E14+E13)</f>
        <v>2</v>
      </c>
      <c r="F205" s="5">
        <f t="shared" ref="F205:V205" si="19">SUM(F14+F13)</f>
        <v>4</v>
      </c>
      <c r="G205" s="5">
        <f t="shared" si="19"/>
        <v>4</v>
      </c>
      <c r="H205" s="5">
        <f t="shared" si="19"/>
        <v>1</v>
      </c>
      <c r="I205" s="5">
        <f t="shared" si="19"/>
        <v>2</v>
      </c>
      <c r="J205" s="5">
        <f t="shared" si="19"/>
        <v>2</v>
      </c>
      <c r="K205" s="5">
        <f t="shared" si="19"/>
        <v>0</v>
      </c>
      <c r="L205" s="5">
        <f t="shared" si="19"/>
        <v>0</v>
      </c>
      <c r="M205" s="5">
        <f t="shared" si="19"/>
        <v>0</v>
      </c>
      <c r="N205" s="5">
        <f t="shared" si="19"/>
        <v>1</v>
      </c>
      <c r="O205" s="5">
        <f t="shared" si="19"/>
        <v>0</v>
      </c>
      <c r="P205" s="5">
        <f t="shared" si="19"/>
        <v>0</v>
      </c>
      <c r="Q205" s="5">
        <f t="shared" si="19"/>
        <v>0</v>
      </c>
      <c r="R205" s="5">
        <f t="shared" si="19"/>
        <v>0</v>
      </c>
      <c r="S205" s="5">
        <f t="shared" si="19"/>
        <v>1</v>
      </c>
      <c r="T205" s="5">
        <f t="shared" si="19"/>
        <v>1</v>
      </c>
      <c r="U205" s="5">
        <f t="shared" si="19"/>
        <v>0</v>
      </c>
      <c r="V205" s="5">
        <f t="shared" si="19"/>
        <v>2</v>
      </c>
      <c r="W205" s="39">
        <f t="shared" ref="W205" si="20">SUM(I205+O205+S205)/F205</f>
        <v>0.75</v>
      </c>
      <c r="X205" s="39">
        <f t="shared" ref="X205" si="21">SUM(V205/G205)</f>
        <v>0.5</v>
      </c>
      <c r="Y205" s="41">
        <f t="shared" ref="Y205" si="22">SUM(W205+X205)</f>
        <v>1.25</v>
      </c>
    </row>
    <row r="206" spans="1:25" ht="15.75" x14ac:dyDescent="0.25">
      <c r="A206" s="189"/>
      <c r="B206" s="37" t="s">
        <v>64</v>
      </c>
      <c r="C206" s="5" t="s">
        <v>69</v>
      </c>
      <c r="D206" s="39">
        <f t="shared" si="10"/>
        <v>0.58333333333333337</v>
      </c>
      <c r="E206" s="5">
        <f>SUM(E149+E150+E163+E164)</f>
        <v>4</v>
      </c>
      <c r="F206" s="5">
        <f t="shared" ref="F206:V206" si="23">SUM(F149+F150+F163+F164)</f>
        <v>13</v>
      </c>
      <c r="G206" s="5">
        <f t="shared" si="23"/>
        <v>12</v>
      </c>
      <c r="H206" s="5">
        <f t="shared" si="23"/>
        <v>6</v>
      </c>
      <c r="I206" s="5">
        <f t="shared" si="23"/>
        <v>7</v>
      </c>
      <c r="J206" s="5">
        <f t="shared" si="23"/>
        <v>7</v>
      </c>
      <c r="K206" s="5">
        <f t="shared" si="23"/>
        <v>0</v>
      </c>
      <c r="L206" s="5">
        <f t="shared" si="23"/>
        <v>0</v>
      </c>
      <c r="M206" s="5">
        <f t="shared" si="23"/>
        <v>0</v>
      </c>
      <c r="N206" s="5">
        <f t="shared" si="23"/>
        <v>8</v>
      </c>
      <c r="O206" s="5">
        <f t="shared" si="23"/>
        <v>1</v>
      </c>
      <c r="P206" s="5">
        <f t="shared" si="23"/>
        <v>0</v>
      </c>
      <c r="Q206" s="5">
        <f t="shared" si="23"/>
        <v>0</v>
      </c>
      <c r="R206" s="5">
        <f t="shared" si="23"/>
        <v>0</v>
      </c>
      <c r="S206" s="5">
        <f t="shared" si="23"/>
        <v>1</v>
      </c>
      <c r="T206" s="5">
        <f t="shared" si="23"/>
        <v>1</v>
      </c>
      <c r="U206" s="5">
        <f t="shared" si="23"/>
        <v>1</v>
      </c>
      <c r="V206" s="5">
        <f t="shared" si="23"/>
        <v>7</v>
      </c>
      <c r="W206" s="39">
        <f t="shared" si="12"/>
        <v>0.69230769230769229</v>
      </c>
      <c r="X206" s="39">
        <f t="shared" si="13"/>
        <v>0.58333333333333337</v>
      </c>
      <c r="Y206" s="41">
        <f t="shared" si="14"/>
        <v>1.2756410256410255</v>
      </c>
    </row>
    <row r="207" spans="1:25" ht="15.75" x14ac:dyDescent="0.25">
      <c r="A207" s="189"/>
      <c r="B207" s="37" t="s">
        <v>64</v>
      </c>
      <c r="C207" s="5" t="s">
        <v>36</v>
      </c>
      <c r="D207" s="39">
        <f t="shared" si="10"/>
        <v>0.2</v>
      </c>
      <c r="E207" s="5">
        <f>SUM(E86+E87)</f>
        <v>2</v>
      </c>
      <c r="F207" s="5">
        <f t="shared" ref="F207:V207" si="24">SUM(F86+F87)</f>
        <v>7</v>
      </c>
      <c r="G207" s="5">
        <f t="shared" si="24"/>
        <v>5</v>
      </c>
      <c r="H207" s="5">
        <f t="shared" si="24"/>
        <v>2</v>
      </c>
      <c r="I207" s="5">
        <f t="shared" si="24"/>
        <v>1</v>
      </c>
      <c r="J207" s="5">
        <f t="shared" si="24"/>
        <v>0</v>
      </c>
      <c r="K207" s="5">
        <f t="shared" si="24"/>
        <v>0</v>
      </c>
      <c r="L207" s="5">
        <f t="shared" si="24"/>
        <v>0</v>
      </c>
      <c r="M207" s="5">
        <f t="shared" si="24"/>
        <v>1</v>
      </c>
      <c r="N207" s="5">
        <f t="shared" si="24"/>
        <v>4</v>
      </c>
      <c r="O207" s="5">
        <f t="shared" si="24"/>
        <v>1</v>
      </c>
      <c r="P207" s="5">
        <f t="shared" si="24"/>
        <v>0</v>
      </c>
      <c r="Q207" s="5">
        <f t="shared" si="24"/>
        <v>1</v>
      </c>
      <c r="R207" s="5">
        <f t="shared" si="24"/>
        <v>0</v>
      </c>
      <c r="S207" s="5">
        <f t="shared" si="24"/>
        <v>0</v>
      </c>
      <c r="T207" s="5">
        <f t="shared" si="24"/>
        <v>2</v>
      </c>
      <c r="U207" s="5">
        <f t="shared" si="24"/>
        <v>4</v>
      </c>
      <c r="V207" s="5">
        <f t="shared" si="24"/>
        <v>4</v>
      </c>
      <c r="W207" s="39">
        <f t="shared" si="12"/>
        <v>0.2857142857142857</v>
      </c>
      <c r="X207" s="39">
        <f t="shared" si="13"/>
        <v>0.8</v>
      </c>
      <c r="Y207" s="41">
        <f t="shared" si="14"/>
        <v>1.0857142857142859</v>
      </c>
    </row>
    <row r="208" spans="1:25" ht="15.75" x14ac:dyDescent="0.25">
      <c r="A208" s="189"/>
      <c r="B208" s="37" t="s">
        <v>64</v>
      </c>
      <c r="C208" s="5" t="s">
        <v>56</v>
      </c>
      <c r="D208" s="39">
        <f t="shared" si="10"/>
        <v>0.42857142857142855</v>
      </c>
      <c r="E208" s="5">
        <f>SUM(E175+E176+E181+E182)</f>
        <v>4</v>
      </c>
      <c r="F208" s="5">
        <f t="shared" ref="F208:V208" si="25">SUM(F175+F176+F181+F182)</f>
        <v>14</v>
      </c>
      <c r="G208" s="5">
        <f t="shared" si="25"/>
        <v>14</v>
      </c>
      <c r="H208" s="5">
        <f t="shared" si="25"/>
        <v>7</v>
      </c>
      <c r="I208" s="5">
        <f t="shared" si="25"/>
        <v>6</v>
      </c>
      <c r="J208" s="5">
        <f t="shared" si="25"/>
        <v>4</v>
      </c>
      <c r="K208" s="5">
        <f t="shared" si="25"/>
        <v>2</v>
      </c>
      <c r="L208" s="5">
        <f t="shared" si="25"/>
        <v>0</v>
      </c>
      <c r="M208" s="5">
        <f t="shared" si="25"/>
        <v>0</v>
      </c>
      <c r="N208" s="5">
        <f t="shared" si="25"/>
        <v>1</v>
      </c>
      <c r="O208" s="5">
        <f t="shared" si="25"/>
        <v>0</v>
      </c>
      <c r="P208" s="5">
        <f t="shared" si="25"/>
        <v>0</v>
      </c>
      <c r="Q208" s="5">
        <f t="shared" si="25"/>
        <v>0</v>
      </c>
      <c r="R208" s="5">
        <f t="shared" si="25"/>
        <v>0</v>
      </c>
      <c r="S208" s="5">
        <f t="shared" si="25"/>
        <v>2</v>
      </c>
      <c r="T208" s="5">
        <f t="shared" si="25"/>
        <v>0</v>
      </c>
      <c r="U208" s="5">
        <f t="shared" si="25"/>
        <v>7</v>
      </c>
      <c r="V208" s="5">
        <f t="shared" si="25"/>
        <v>8</v>
      </c>
      <c r="W208" s="39">
        <f t="shared" si="12"/>
        <v>0.5714285714285714</v>
      </c>
      <c r="X208" s="39">
        <f t="shared" si="13"/>
        <v>0.5714285714285714</v>
      </c>
      <c r="Y208" s="41">
        <f t="shared" si="14"/>
        <v>1.1428571428571428</v>
      </c>
    </row>
    <row r="209" spans="1:25" ht="15.75" x14ac:dyDescent="0.25">
      <c r="A209" s="189"/>
      <c r="B209" s="37" t="s">
        <v>64</v>
      </c>
      <c r="C209" s="5" t="s">
        <v>29</v>
      </c>
      <c r="D209" s="39">
        <f t="shared" si="10"/>
        <v>0</v>
      </c>
      <c r="E209" s="5">
        <f>SUM(E78+E79+E94+E95)</f>
        <v>4</v>
      </c>
      <c r="F209" s="5">
        <f t="shared" ref="F209:V209" si="26">SUM(F78+F79+F94+F95)</f>
        <v>11</v>
      </c>
      <c r="G209" s="5">
        <f t="shared" si="26"/>
        <v>9</v>
      </c>
      <c r="H209" s="5">
        <f t="shared" si="26"/>
        <v>1</v>
      </c>
      <c r="I209" s="5">
        <f t="shared" si="26"/>
        <v>0</v>
      </c>
      <c r="J209" s="5">
        <f t="shared" si="26"/>
        <v>0</v>
      </c>
      <c r="K209" s="5">
        <f t="shared" si="26"/>
        <v>0</v>
      </c>
      <c r="L209" s="5">
        <f t="shared" si="26"/>
        <v>0</v>
      </c>
      <c r="M209" s="5">
        <f t="shared" si="26"/>
        <v>0</v>
      </c>
      <c r="N209" s="5">
        <f t="shared" si="26"/>
        <v>1</v>
      </c>
      <c r="O209" s="5">
        <f t="shared" si="26"/>
        <v>1</v>
      </c>
      <c r="P209" s="5">
        <f t="shared" si="26"/>
        <v>0</v>
      </c>
      <c r="Q209" s="5">
        <f t="shared" si="26"/>
        <v>1</v>
      </c>
      <c r="R209" s="5">
        <f t="shared" si="26"/>
        <v>0</v>
      </c>
      <c r="S209" s="5">
        <f t="shared" si="26"/>
        <v>0</v>
      </c>
      <c r="T209" s="5">
        <f t="shared" si="26"/>
        <v>1</v>
      </c>
      <c r="U209" s="5">
        <f t="shared" si="26"/>
        <v>6</v>
      </c>
      <c r="V209" s="5">
        <f t="shared" si="26"/>
        <v>0</v>
      </c>
      <c r="W209" s="39">
        <f t="shared" si="12"/>
        <v>9.0909090909090912E-2</v>
      </c>
      <c r="X209" s="39">
        <f t="shared" si="13"/>
        <v>0</v>
      </c>
      <c r="Y209" s="41">
        <f t="shared" si="14"/>
        <v>9.0909090909090912E-2</v>
      </c>
    </row>
    <row r="210" spans="1:25" ht="15.75" x14ac:dyDescent="0.25">
      <c r="A210" s="189"/>
      <c r="B210" s="37" t="s">
        <v>64</v>
      </c>
      <c r="C210" s="5" t="s">
        <v>43</v>
      </c>
      <c r="D210" s="39">
        <f t="shared" si="10"/>
        <v>0.30434782608695654</v>
      </c>
      <c r="E210" s="5">
        <f>SUM(E110+E111+E118+E119+E141+E142+E159+E160)</f>
        <v>8</v>
      </c>
      <c r="F210" s="5">
        <f t="shared" ref="F210:V210" si="27">SUM(F110+F111+F118+F119+F141+F142+F159+F160)</f>
        <v>24</v>
      </c>
      <c r="G210" s="5">
        <f t="shared" si="27"/>
        <v>23</v>
      </c>
      <c r="H210" s="5">
        <f t="shared" si="27"/>
        <v>3</v>
      </c>
      <c r="I210" s="5">
        <f t="shared" si="27"/>
        <v>7</v>
      </c>
      <c r="J210" s="5">
        <f t="shared" si="27"/>
        <v>4</v>
      </c>
      <c r="K210" s="5">
        <f t="shared" si="27"/>
        <v>2</v>
      </c>
      <c r="L210" s="5">
        <f t="shared" si="27"/>
        <v>1</v>
      </c>
      <c r="M210" s="5">
        <f t="shared" si="27"/>
        <v>0</v>
      </c>
      <c r="N210" s="5">
        <f t="shared" si="27"/>
        <v>6</v>
      </c>
      <c r="O210" s="5">
        <f t="shared" si="27"/>
        <v>0</v>
      </c>
      <c r="P210" s="5">
        <f t="shared" si="27"/>
        <v>1</v>
      </c>
      <c r="Q210" s="5">
        <f t="shared" si="27"/>
        <v>1</v>
      </c>
      <c r="R210" s="5">
        <f t="shared" si="27"/>
        <v>0</v>
      </c>
      <c r="S210" s="5">
        <f t="shared" si="27"/>
        <v>1</v>
      </c>
      <c r="T210" s="5">
        <f t="shared" si="27"/>
        <v>1</v>
      </c>
      <c r="U210" s="5">
        <f t="shared" si="27"/>
        <v>7</v>
      </c>
      <c r="V210" s="5">
        <f t="shared" si="27"/>
        <v>11</v>
      </c>
      <c r="W210" s="39">
        <f t="shared" si="12"/>
        <v>0.33333333333333331</v>
      </c>
      <c r="X210" s="39">
        <f t="shared" si="13"/>
        <v>0.47826086956521741</v>
      </c>
      <c r="Y210" s="41">
        <f t="shared" si="14"/>
        <v>0.81159420289855078</v>
      </c>
    </row>
    <row r="211" spans="1:25" ht="15.75" x14ac:dyDescent="0.25">
      <c r="A211" s="189"/>
      <c r="B211" s="37" t="s">
        <v>64</v>
      </c>
      <c r="C211" s="5" t="s">
        <v>54</v>
      </c>
      <c r="D211" s="39">
        <f t="shared" si="10"/>
        <v>0.6</v>
      </c>
      <c r="E211" s="5">
        <f>SUM(E171+E172+E173+E174+E185+E186+E191+E192)</f>
        <v>8</v>
      </c>
      <c r="F211" s="5">
        <f t="shared" ref="F211:V211" si="28">SUM(F171+F172+F173+F174+F185+F186+F191+F192)</f>
        <v>26</v>
      </c>
      <c r="G211" s="5">
        <f t="shared" si="28"/>
        <v>25</v>
      </c>
      <c r="H211" s="5">
        <f t="shared" si="28"/>
        <v>9</v>
      </c>
      <c r="I211" s="5">
        <f t="shared" si="28"/>
        <v>15</v>
      </c>
      <c r="J211" s="5">
        <f t="shared" si="28"/>
        <v>8</v>
      </c>
      <c r="K211" s="5">
        <f t="shared" si="28"/>
        <v>4</v>
      </c>
      <c r="L211" s="5">
        <f t="shared" si="28"/>
        <v>1</v>
      </c>
      <c r="M211" s="5">
        <f t="shared" si="28"/>
        <v>2</v>
      </c>
      <c r="N211" s="5">
        <f t="shared" si="28"/>
        <v>11</v>
      </c>
      <c r="O211" s="5">
        <f t="shared" si="28"/>
        <v>0</v>
      </c>
      <c r="P211" s="5">
        <f t="shared" si="28"/>
        <v>0</v>
      </c>
      <c r="Q211" s="5">
        <f t="shared" si="28"/>
        <v>1</v>
      </c>
      <c r="R211" s="5">
        <f t="shared" si="28"/>
        <v>0</v>
      </c>
      <c r="S211" s="5">
        <f t="shared" si="28"/>
        <v>0</v>
      </c>
      <c r="T211" s="5">
        <f t="shared" si="28"/>
        <v>0</v>
      </c>
      <c r="U211" s="5">
        <f t="shared" si="28"/>
        <v>3</v>
      </c>
      <c r="V211" s="5">
        <f t="shared" si="28"/>
        <v>27</v>
      </c>
      <c r="W211" s="39">
        <f t="shared" si="12"/>
        <v>0.57692307692307687</v>
      </c>
      <c r="X211" s="39">
        <f t="shared" si="13"/>
        <v>1.08</v>
      </c>
      <c r="Y211" s="41">
        <f t="shared" si="14"/>
        <v>1.6569230769230769</v>
      </c>
    </row>
    <row r="212" spans="1:25" ht="15.75" x14ac:dyDescent="0.25">
      <c r="A212" s="189"/>
      <c r="B212" s="37" t="s">
        <v>64</v>
      </c>
      <c r="C212" s="5" t="s">
        <v>110</v>
      </c>
      <c r="D212" s="39">
        <f t="shared" si="10"/>
        <v>0.25</v>
      </c>
      <c r="E212" s="5">
        <f>SUM(E6+E5)</f>
        <v>2</v>
      </c>
      <c r="F212" s="5">
        <f t="shared" ref="F212:V212" si="29">SUM(F6+F5)</f>
        <v>4</v>
      </c>
      <c r="G212" s="5">
        <f t="shared" si="29"/>
        <v>4</v>
      </c>
      <c r="H212" s="5">
        <f t="shared" si="29"/>
        <v>1</v>
      </c>
      <c r="I212" s="5">
        <f t="shared" si="29"/>
        <v>1</v>
      </c>
      <c r="J212" s="5">
        <f t="shared" si="29"/>
        <v>1</v>
      </c>
      <c r="K212" s="5">
        <f t="shared" si="29"/>
        <v>0</v>
      </c>
      <c r="L212" s="5">
        <f t="shared" si="29"/>
        <v>0</v>
      </c>
      <c r="M212" s="5">
        <f t="shared" si="29"/>
        <v>0</v>
      </c>
      <c r="N212" s="5">
        <f t="shared" si="29"/>
        <v>0</v>
      </c>
      <c r="O212" s="5">
        <f t="shared" si="29"/>
        <v>0</v>
      </c>
      <c r="P212" s="5">
        <f t="shared" si="29"/>
        <v>0</v>
      </c>
      <c r="Q212" s="5">
        <f t="shared" si="29"/>
        <v>0</v>
      </c>
      <c r="R212" s="5">
        <f t="shared" si="29"/>
        <v>0</v>
      </c>
      <c r="S212" s="5">
        <f t="shared" si="29"/>
        <v>1</v>
      </c>
      <c r="T212" s="5">
        <f t="shared" si="29"/>
        <v>1</v>
      </c>
      <c r="U212" s="5">
        <f t="shared" si="29"/>
        <v>0</v>
      </c>
      <c r="V212" s="5">
        <f t="shared" si="29"/>
        <v>1</v>
      </c>
      <c r="W212" s="39">
        <f t="shared" ref="W212" si="30">SUM(I212+O212+S212)/F212</f>
        <v>0.5</v>
      </c>
      <c r="X212" s="39">
        <f t="shared" ref="X212" si="31">SUM(V212/G212)</f>
        <v>0.25</v>
      </c>
      <c r="Y212" s="41">
        <f t="shared" ref="Y212" si="32">SUM(W212+X212)</f>
        <v>0.75</v>
      </c>
    </row>
    <row r="213" spans="1:25" ht="15.75" x14ac:dyDescent="0.25">
      <c r="A213" s="189"/>
      <c r="B213" s="37" t="s">
        <v>64</v>
      </c>
      <c r="C213" s="5" t="s">
        <v>45</v>
      </c>
      <c r="D213" s="39">
        <f t="shared" si="10"/>
        <v>0.21428571428571427</v>
      </c>
      <c r="E213" s="5">
        <f>SUM(E100+E101+E108+E109+E128+E129+E151+E152)</f>
        <v>8</v>
      </c>
      <c r="F213" s="5">
        <f t="shared" ref="F213:V213" si="33">SUM(F100+F101+F108+F109+F128+F129+F151+F152)</f>
        <v>16</v>
      </c>
      <c r="G213" s="5">
        <f t="shared" si="33"/>
        <v>14</v>
      </c>
      <c r="H213" s="5">
        <f t="shared" si="33"/>
        <v>1</v>
      </c>
      <c r="I213" s="5">
        <f t="shared" si="33"/>
        <v>3</v>
      </c>
      <c r="J213" s="5">
        <f t="shared" si="33"/>
        <v>3</v>
      </c>
      <c r="K213" s="5">
        <f t="shared" si="33"/>
        <v>0</v>
      </c>
      <c r="L213" s="5">
        <f t="shared" si="33"/>
        <v>0</v>
      </c>
      <c r="M213" s="5">
        <f t="shared" si="33"/>
        <v>0</v>
      </c>
      <c r="N213" s="5">
        <f t="shared" si="33"/>
        <v>3</v>
      </c>
      <c r="O213" s="5">
        <f t="shared" si="33"/>
        <v>1</v>
      </c>
      <c r="P213" s="5">
        <f t="shared" si="33"/>
        <v>1</v>
      </c>
      <c r="Q213" s="5">
        <f t="shared" si="33"/>
        <v>1</v>
      </c>
      <c r="R213" s="5">
        <f t="shared" si="33"/>
        <v>1</v>
      </c>
      <c r="S213" s="5">
        <f t="shared" si="33"/>
        <v>1</v>
      </c>
      <c r="T213" s="5">
        <f t="shared" si="33"/>
        <v>3</v>
      </c>
      <c r="U213" s="5">
        <f t="shared" si="33"/>
        <v>3</v>
      </c>
      <c r="V213" s="5">
        <f t="shared" si="33"/>
        <v>3</v>
      </c>
      <c r="W213" s="39">
        <f t="shared" si="12"/>
        <v>0.3125</v>
      </c>
      <c r="X213" s="39">
        <f t="shared" si="13"/>
        <v>0.21428571428571427</v>
      </c>
      <c r="Y213" s="41">
        <f t="shared" si="14"/>
        <v>0.5267857142857143</v>
      </c>
    </row>
    <row r="214" spans="1:25" ht="15.75" x14ac:dyDescent="0.25">
      <c r="A214" s="189"/>
      <c r="B214" s="37" t="s">
        <v>64</v>
      </c>
      <c r="C214" s="5" t="s">
        <v>57</v>
      </c>
      <c r="D214" s="39">
        <f t="shared" si="10"/>
        <v>0.3</v>
      </c>
      <c r="E214" s="5">
        <f>SUM(E177+E178+E183+E184+E193+E194)</f>
        <v>6</v>
      </c>
      <c r="F214" s="5">
        <f t="shared" ref="F214:V214" si="34">SUM(F177+F178+F183+F184+F193+F194)</f>
        <v>21</v>
      </c>
      <c r="G214" s="5">
        <f t="shared" si="34"/>
        <v>20</v>
      </c>
      <c r="H214" s="5">
        <f t="shared" si="34"/>
        <v>5</v>
      </c>
      <c r="I214" s="5">
        <f t="shared" si="34"/>
        <v>6</v>
      </c>
      <c r="J214" s="5">
        <f t="shared" si="34"/>
        <v>6</v>
      </c>
      <c r="K214" s="5">
        <f t="shared" si="34"/>
        <v>0</v>
      </c>
      <c r="L214" s="5">
        <f t="shared" si="34"/>
        <v>0</v>
      </c>
      <c r="M214" s="5">
        <f t="shared" si="34"/>
        <v>0</v>
      </c>
      <c r="N214" s="5">
        <f t="shared" si="34"/>
        <v>4</v>
      </c>
      <c r="O214" s="5">
        <f t="shared" si="34"/>
        <v>1</v>
      </c>
      <c r="P214" s="5">
        <f t="shared" si="34"/>
        <v>2</v>
      </c>
      <c r="Q214" s="5">
        <f t="shared" si="34"/>
        <v>0</v>
      </c>
      <c r="R214" s="5">
        <f t="shared" si="34"/>
        <v>0</v>
      </c>
      <c r="S214" s="5">
        <f t="shared" si="34"/>
        <v>1</v>
      </c>
      <c r="T214" s="5">
        <f t="shared" si="34"/>
        <v>0</v>
      </c>
      <c r="U214" s="5">
        <f t="shared" si="34"/>
        <v>4</v>
      </c>
      <c r="V214" s="5">
        <f t="shared" si="34"/>
        <v>6</v>
      </c>
      <c r="W214" s="39">
        <f t="shared" si="12"/>
        <v>0.38095238095238093</v>
      </c>
      <c r="X214" s="39">
        <f t="shared" si="13"/>
        <v>0.3</v>
      </c>
      <c r="Y214" s="41">
        <f t="shared" si="14"/>
        <v>0.68095238095238098</v>
      </c>
    </row>
    <row r="215" spans="1:25" ht="15.75" x14ac:dyDescent="0.25">
      <c r="A215" s="189"/>
      <c r="B215" s="37" t="s">
        <v>64</v>
      </c>
      <c r="C215" s="5" t="s">
        <v>23</v>
      </c>
      <c r="D215" s="39">
        <f t="shared" si="10"/>
        <v>0.27419354838709675</v>
      </c>
      <c r="E215" s="5">
        <f>SUM(E25+E36+E37+E42+E43+E46+E47+E52+E53+E54+E55+E64+E65+E74+E75+E92+E93+E24+E23+E12+E11)</f>
        <v>21</v>
      </c>
      <c r="F215" s="5">
        <f t="shared" ref="F215:V215" si="35">SUM(F25+F36+F37+F42+F43+F46+F47+F52+F53+F54+F55+F64+F65+F74+F75+F92+F93+F24+F23+F12+F11)</f>
        <v>68</v>
      </c>
      <c r="G215" s="5">
        <f t="shared" si="35"/>
        <v>62</v>
      </c>
      <c r="H215" s="5">
        <f t="shared" si="35"/>
        <v>8</v>
      </c>
      <c r="I215" s="5">
        <f t="shared" si="35"/>
        <v>17</v>
      </c>
      <c r="J215" s="5">
        <f t="shared" si="35"/>
        <v>15</v>
      </c>
      <c r="K215" s="5">
        <f t="shared" si="35"/>
        <v>2</v>
      </c>
      <c r="L215" s="5">
        <f t="shared" si="35"/>
        <v>0</v>
      </c>
      <c r="M215" s="5">
        <f t="shared" si="35"/>
        <v>0</v>
      </c>
      <c r="N215" s="5">
        <f t="shared" si="35"/>
        <v>11</v>
      </c>
      <c r="O215" s="5">
        <f t="shared" si="35"/>
        <v>6</v>
      </c>
      <c r="P215" s="5">
        <f t="shared" si="35"/>
        <v>2</v>
      </c>
      <c r="Q215" s="5">
        <f t="shared" si="35"/>
        <v>0</v>
      </c>
      <c r="R215" s="5">
        <f t="shared" si="35"/>
        <v>3</v>
      </c>
      <c r="S215" s="5">
        <f t="shared" si="35"/>
        <v>0</v>
      </c>
      <c r="T215" s="5">
        <f t="shared" si="35"/>
        <v>2</v>
      </c>
      <c r="U215" s="5">
        <f t="shared" si="35"/>
        <v>18</v>
      </c>
      <c r="V215" s="5">
        <f t="shared" si="35"/>
        <v>19</v>
      </c>
      <c r="W215" s="39">
        <f t="shared" si="12"/>
        <v>0.33823529411764708</v>
      </c>
      <c r="X215" s="39">
        <f t="shared" si="13"/>
        <v>0.30645161290322581</v>
      </c>
      <c r="Y215" s="41">
        <f t="shared" si="14"/>
        <v>0.64468690702087295</v>
      </c>
    </row>
    <row r="216" spans="1:25" ht="15.75" x14ac:dyDescent="0.25">
      <c r="A216" s="189"/>
      <c r="B216" s="37" t="s">
        <v>64</v>
      </c>
      <c r="C216" s="5" t="s">
        <v>30</v>
      </c>
      <c r="D216" s="39">
        <f t="shared" si="10"/>
        <v>0.625</v>
      </c>
      <c r="E216" s="5">
        <f>SUM(E60+E61+E70+E71)</f>
        <v>4</v>
      </c>
      <c r="F216" s="5">
        <f t="shared" ref="F216:V216" si="36">SUM(F60+F61+F70+F71)</f>
        <v>11</v>
      </c>
      <c r="G216" s="5">
        <f t="shared" si="36"/>
        <v>8</v>
      </c>
      <c r="H216" s="5">
        <f t="shared" si="36"/>
        <v>4</v>
      </c>
      <c r="I216" s="5">
        <f t="shared" si="36"/>
        <v>5</v>
      </c>
      <c r="J216" s="5">
        <f t="shared" si="36"/>
        <v>5</v>
      </c>
      <c r="K216" s="5">
        <f t="shared" si="36"/>
        <v>0</v>
      </c>
      <c r="L216" s="5">
        <f t="shared" si="36"/>
        <v>0</v>
      </c>
      <c r="M216" s="5">
        <f t="shared" si="36"/>
        <v>0</v>
      </c>
      <c r="N216" s="5">
        <f t="shared" si="36"/>
        <v>2</v>
      </c>
      <c r="O216" s="5">
        <f t="shared" si="36"/>
        <v>2</v>
      </c>
      <c r="P216" s="5">
        <f t="shared" si="36"/>
        <v>0</v>
      </c>
      <c r="Q216" s="5">
        <f t="shared" si="36"/>
        <v>1</v>
      </c>
      <c r="R216" s="5">
        <f t="shared" si="36"/>
        <v>0</v>
      </c>
      <c r="S216" s="5">
        <f t="shared" si="36"/>
        <v>0</v>
      </c>
      <c r="T216" s="5">
        <f t="shared" si="36"/>
        <v>0</v>
      </c>
      <c r="U216" s="5">
        <f t="shared" si="36"/>
        <v>4</v>
      </c>
      <c r="V216" s="5">
        <f t="shared" si="36"/>
        <v>5</v>
      </c>
      <c r="W216" s="39">
        <f t="shared" si="12"/>
        <v>0.63636363636363635</v>
      </c>
      <c r="X216" s="39">
        <f t="shared" si="13"/>
        <v>0.625</v>
      </c>
      <c r="Y216" s="41">
        <f t="shared" si="14"/>
        <v>1.2613636363636362</v>
      </c>
    </row>
    <row r="217" spans="1:25" ht="15.75" x14ac:dyDescent="0.25">
      <c r="A217" s="189"/>
      <c r="B217" s="37" t="s">
        <v>64</v>
      </c>
      <c r="C217" s="5" t="s">
        <v>34</v>
      </c>
      <c r="D217" s="39">
        <f t="shared" si="10"/>
        <v>0.33333333333333331</v>
      </c>
      <c r="E217" s="5">
        <f>SUM(E82+E83)</f>
        <v>2</v>
      </c>
      <c r="F217" s="5">
        <f t="shared" ref="F217:V217" si="37">SUM(F82+F83)</f>
        <v>4</v>
      </c>
      <c r="G217" s="5">
        <f t="shared" si="37"/>
        <v>3</v>
      </c>
      <c r="H217" s="5">
        <f t="shared" si="37"/>
        <v>1</v>
      </c>
      <c r="I217" s="5">
        <f t="shared" si="37"/>
        <v>1</v>
      </c>
      <c r="J217" s="5">
        <f t="shared" si="37"/>
        <v>1</v>
      </c>
      <c r="K217" s="5">
        <f t="shared" si="37"/>
        <v>0</v>
      </c>
      <c r="L217" s="5">
        <f t="shared" si="37"/>
        <v>0</v>
      </c>
      <c r="M217" s="5">
        <f t="shared" si="37"/>
        <v>0</v>
      </c>
      <c r="N217" s="5">
        <f t="shared" si="37"/>
        <v>2</v>
      </c>
      <c r="O217" s="5">
        <f t="shared" si="37"/>
        <v>1</v>
      </c>
      <c r="P217" s="5">
        <f t="shared" si="37"/>
        <v>0</v>
      </c>
      <c r="Q217" s="5">
        <f t="shared" si="37"/>
        <v>0</v>
      </c>
      <c r="R217" s="5">
        <f t="shared" si="37"/>
        <v>0</v>
      </c>
      <c r="S217" s="5">
        <f t="shared" si="37"/>
        <v>0</v>
      </c>
      <c r="T217" s="5">
        <f t="shared" si="37"/>
        <v>0</v>
      </c>
      <c r="U217" s="5">
        <f t="shared" si="37"/>
        <v>0</v>
      </c>
      <c r="V217" s="5">
        <f t="shared" si="37"/>
        <v>1</v>
      </c>
      <c r="W217" s="39">
        <f t="shared" si="12"/>
        <v>0.5</v>
      </c>
      <c r="X217" s="39">
        <f t="shared" si="13"/>
        <v>0.33333333333333331</v>
      </c>
      <c r="Y217" s="41">
        <f t="shared" si="14"/>
        <v>0.83333333333333326</v>
      </c>
    </row>
    <row r="218" spans="1:25" ht="15.75" x14ac:dyDescent="0.25">
      <c r="A218" s="189"/>
      <c r="B218" s="37" t="s">
        <v>64</v>
      </c>
      <c r="C218" s="5" t="s">
        <v>46</v>
      </c>
      <c r="D218" s="39">
        <f t="shared" si="10"/>
        <v>0.6</v>
      </c>
      <c r="E218" s="5">
        <f>SUM(E102+E103+E114+E115+E130+E139+E140+E153+E154+E165+E166)</f>
        <v>11</v>
      </c>
      <c r="F218" s="5">
        <f t="shared" ref="F218:V218" si="38">SUM(F102+F103+F114+F115+F130+F139+F140+F153+F154+F165+F166)</f>
        <v>26</v>
      </c>
      <c r="G218" s="5">
        <f t="shared" si="38"/>
        <v>25</v>
      </c>
      <c r="H218" s="5">
        <f t="shared" si="38"/>
        <v>9</v>
      </c>
      <c r="I218" s="5">
        <f t="shared" si="38"/>
        <v>15</v>
      </c>
      <c r="J218" s="5">
        <f t="shared" si="38"/>
        <v>12</v>
      </c>
      <c r="K218" s="5">
        <f t="shared" si="38"/>
        <v>1</v>
      </c>
      <c r="L218" s="5">
        <f t="shared" si="38"/>
        <v>1</v>
      </c>
      <c r="M218" s="5">
        <f t="shared" si="38"/>
        <v>1</v>
      </c>
      <c r="N218" s="5">
        <f t="shared" si="38"/>
        <v>6</v>
      </c>
      <c r="O218" s="5">
        <f t="shared" si="38"/>
        <v>1</v>
      </c>
      <c r="P218" s="5">
        <f t="shared" si="38"/>
        <v>2</v>
      </c>
      <c r="Q218" s="5">
        <f t="shared" si="38"/>
        <v>0</v>
      </c>
      <c r="R218" s="5">
        <f t="shared" si="38"/>
        <v>0</v>
      </c>
      <c r="S218" s="5">
        <f t="shared" si="38"/>
        <v>1</v>
      </c>
      <c r="T218" s="5">
        <f t="shared" si="38"/>
        <v>2</v>
      </c>
      <c r="U218" s="5">
        <f t="shared" si="38"/>
        <v>8</v>
      </c>
      <c r="V218" s="5">
        <f t="shared" si="38"/>
        <v>21</v>
      </c>
      <c r="W218" s="39">
        <f t="shared" si="12"/>
        <v>0.65384615384615385</v>
      </c>
      <c r="X218" s="39">
        <f t="shared" si="13"/>
        <v>0.84</v>
      </c>
      <c r="Y218" s="41">
        <f t="shared" si="14"/>
        <v>1.4938461538461538</v>
      </c>
    </row>
    <row r="219" spans="1:25" ht="15.75" x14ac:dyDescent="0.25">
      <c r="A219" s="189"/>
      <c r="B219" s="37" t="s">
        <v>64</v>
      </c>
      <c r="C219" s="5" t="s">
        <v>51</v>
      </c>
      <c r="D219" s="39">
        <f t="shared" si="10"/>
        <v>0.33333333333333331</v>
      </c>
      <c r="E219" s="5">
        <f>SUM(E124+E125+E133+E134)</f>
        <v>4</v>
      </c>
      <c r="F219" s="5">
        <f t="shared" ref="F219:V219" si="39">SUM(F124+F125+F133+F134)</f>
        <v>12</v>
      </c>
      <c r="G219" s="5">
        <f t="shared" si="39"/>
        <v>12</v>
      </c>
      <c r="H219" s="5">
        <f t="shared" si="39"/>
        <v>7</v>
      </c>
      <c r="I219" s="5">
        <f t="shared" si="39"/>
        <v>4</v>
      </c>
      <c r="J219" s="5">
        <f t="shared" si="39"/>
        <v>1</v>
      </c>
      <c r="K219" s="5">
        <f t="shared" si="39"/>
        <v>1</v>
      </c>
      <c r="L219" s="5">
        <f t="shared" si="39"/>
        <v>2</v>
      </c>
      <c r="M219" s="5">
        <f t="shared" si="39"/>
        <v>0</v>
      </c>
      <c r="N219" s="5">
        <f t="shared" si="39"/>
        <v>6</v>
      </c>
      <c r="O219" s="5">
        <f t="shared" si="39"/>
        <v>0</v>
      </c>
      <c r="P219" s="5">
        <f t="shared" si="39"/>
        <v>0</v>
      </c>
      <c r="Q219" s="5">
        <f t="shared" si="39"/>
        <v>0</v>
      </c>
      <c r="R219" s="5">
        <f t="shared" si="39"/>
        <v>0</v>
      </c>
      <c r="S219" s="5">
        <f t="shared" si="39"/>
        <v>2</v>
      </c>
      <c r="T219" s="5">
        <f t="shared" si="39"/>
        <v>4</v>
      </c>
      <c r="U219" s="5">
        <f t="shared" si="39"/>
        <v>1</v>
      </c>
      <c r="V219" s="5">
        <f t="shared" si="39"/>
        <v>9</v>
      </c>
      <c r="W219" s="39">
        <f t="shared" si="12"/>
        <v>0.5</v>
      </c>
      <c r="X219" s="39">
        <f t="shared" si="13"/>
        <v>0.75</v>
      </c>
      <c r="Y219" s="41">
        <f t="shared" si="14"/>
        <v>1.25</v>
      </c>
    </row>
    <row r="220" spans="1:25" ht="15.75" x14ac:dyDescent="0.25">
      <c r="A220" s="189"/>
      <c r="B220" s="37" t="s">
        <v>64</v>
      </c>
      <c r="C220" s="5" t="s">
        <v>31</v>
      </c>
      <c r="D220" s="39">
        <f t="shared" si="10"/>
        <v>0.7142857142857143</v>
      </c>
      <c r="E220" s="5">
        <f>SUM(E62+E63+E72+E73)</f>
        <v>4</v>
      </c>
      <c r="F220" s="5">
        <f t="shared" ref="F220:V220" si="40">SUM(F62+F63+F72+F73)</f>
        <v>11</v>
      </c>
      <c r="G220" s="5">
        <f t="shared" si="40"/>
        <v>7</v>
      </c>
      <c r="H220" s="5">
        <f t="shared" si="40"/>
        <v>6</v>
      </c>
      <c r="I220" s="5">
        <f t="shared" si="40"/>
        <v>5</v>
      </c>
      <c r="J220" s="5">
        <f t="shared" si="40"/>
        <v>5</v>
      </c>
      <c r="K220" s="5">
        <f t="shared" si="40"/>
        <v>0</v>
      </c>
      <c r="L220" s="5">
        <f t="shared" si="40"/>
        <v>0</v>
      </c>
      <c r="M220" s="5">
        <f t="shared" si="40"/>
        <v>0</v>
      </c>
      <c r="N220" s="5">
        <f t="shared" si="40"/>
        <v>4</v>
      </c>
      <c r="O220" s="5">
        <f t="shared" si="40"/>
        <v>4</v>
      </c>
      <c r="P220" s="5">
        <f t="shared" si="40"/>
        <v>0</v>
      </c>
      <c r="Q220" s="5">
        <f t="shared" si="40"/>
        <v>0</v>
      </c>
      <c r="R220" s="5">
        <f t="shared" si="40"/>
        <v>0</v>
      </c>
      <c r="S220" s="5">
        <f t="shared" si="40"/>
        <v>0</v>
      </c>
      <c r="T220" s="5">
        <f t="shared" si="40"/>
        <v>0</v>
      </c>
      <c r="U220" s="5">
        <f t="shared" si="40"/>
        <v>0</v>
      </c>
      <c r="V220" s="5">
        <f t="shared" si="40"/>
        <v>5</v>
      </c>
      <c r="W220" s="39">
        <f t="shared" si="12"/>
        <v>0.81818181818181823</v>
      </c>
      <c r="X220" s="39">
        <f t="shared" si="13"/>
        <v>0.7142857142857143</v>
      </c>
      <c r="Y220" s="41">
        <f t="shared" si="14"/>
        <v>1.5324675324675325</v>
      </c>
    </row>
    <row r="221" spans="1:25" ht="15.75" x14ac:dyDescent="0.25">
      <c r="A221" s="189"/>
      <c r="B221" s="37" t="s">
        <v>64</v>
      </c>
      <c r="C221" s="5" t="s">
        <v>32</v>
      </c>
      <c r="D221" s="39">
        <f t="shared" si="10"/>
        <v>0.75</v>
      </c>
      <c r="E221" s="5">
        <f>SUM(E68+E69)</f>
        <v>2</v>
      </c>
      <c r="F221" s="5">
        <f t="shared" ref="F221:V221" si="41">SUM(F68+F69)</f>
        <v>4</v>
      </c>
      <c r="G221" s="5">
        <f t="shared" si="41"/>
        <v>4</v>
      </c>
      <c r="H221" s="5">
        <f t="shared" si="41"/>
        <v>2</v>
      </c>
      <c r="I221" s="5">
        <f t="shared" si="41"/>
        <v>3</v>
      </c>
      <c r="J221" s="5">
        <f t="shared" si="41"/>
        <v>3</v>
      </c>
      <c r="K221" s="5">
        <f t="shared" si="41"/>
        <v>0</v>
      </c>
      <c r="L221" s="5">
        <f t="shared" si="41"/>
        <v>0</v>
      </c>
      <c r="M221" s="5">
        <f t="shared" si="41"/>
        <v>0</v>
      </c>
      <c r="N221" s="5">
        <f t="shared" si="41"/>
        <v>1</v>
      </c>
      <c r="O221" s="5">
        <f t="shared" si="41"/>
        <v>0</v>
      </c>
      <c r="P221" s="5">
        <f t="shared" si="41"/>
        <v>0</v>
      </c>
      <c r="Q221" s="5">
        <f t="shared" si="41"/>
        <v>0</v>
      </c>
      <c r="R221" s="5">
        <f t="shared" si="41"/>
        <v>0</v>
      </c>
      <c r="S221" s="5">
        <f t="shared" si="41"/>
        <v>0</v>
      </c>
      <c r="T221" s="5">
        <f t="shared" si="41"/>
        <v>1</v>
      </c>
      <c r="U221" s="5">
        <f t="shared" si="41"/>
        <v>0</v>
      </c>
      <c r="V221" s="5">
        <f t="shared" si="41"/>
        <v>3</v>
      </c>
      <c r="W221" s="39">
        <f t="shared" si="12"/>
        <v>0.75</v>
      </c>
      <c r="X221" s="39">
        <f t="shared" si="13"/>
        <v>0.75</v>
      </c>
      <c r="Y221" s="41">
        <f t="shared" si="14"/>
        <v>1.5</v>
      </c>
    </row>
    <row r="222" spans="1:25" ht="15.75" x14ac:dyDescent="0.25">
      <c r="A222" s="189"/>
      <c r="B222" s="37" t="s">
        <v>64</v>
      </c>
      <c r="C222" s="5" t="s">
        <v>53</v>
      </c>
      <c r="D222" s="39">
        <f t="shared" si="10"/>
        <v>0.5</v>
      </c>
      <c r="E222" s="5">
        <f>SUM(E167+E168+E169+E170+E187+E188+E195+E196+E22+E21+E10+E9)</f>
        <v>12</v>
      </c>
      <c r="F222" s="5">
        <f t="shared" ref="F222:V222" si="42">SUM(F167+F168+F169+F170+F187+F188+F195+F196+F22+F21+F10+F9)</f>
        <v>29</v>
      </c>
      <c r="G222" s="5">
        <f t="shared" si="42"/>
        <v>28</v>
      </c>
      <c r="H222" s="5">
        <f t="shared" si="42"/>
        <v>10</v>
      </c>
      <c r="I222" s="5">
        <f t="shared" si="42"/>
        <v>14</v>
      </c>
      <c r="J222" s="5">
        <f t="shared" si="42"/>
        <v>9</v>
      </c>
      <c r="K222" s="5">
        <f t="shared" si="42"/>
        <v>3</v>
      </c>
      <c r="L222" s="5">
        <f t="shared" si="42"/>
        <v>2</v>
      </c>
      <c r="M222" s="5">
        <f t="shared" si="42"/>
        <v>0</v>
      </c>
      <c r="N222" s="5">
        <f t="shared" si="42"/>
        <v>10</v>
      </c>
      <c r="O222" s="5">
        <f t="shared" si="42"/>
        <v>1</v>
      </c>
      <c r="P222" s="5">
        <f t="shared" si="42"/>
        <v>1</v>
      </c>
      <c r="Q222" s="5">
        <f t="shared" si="42"/>
        <v>0</v>
      </c>
      <c r="R222" s="5">
        <f t="shared" si="42"/>
        <v>0</v>
      </c>
      <c r="S222" s="5">
        <f t="shared" si="42"/>
        <v>0</v>
      </c>
      <c r="T222" s="5">
        <f t="shared" si="42"/>
        <v>2</v>
      </c>
      <c r="U222" s="5">
        <f t="shared" si="42"/>
        <v>3</v>
      </c>
      <c r="V222" s="5">
        <f t="shared" si="42"/>
        <v>21</v>
      </c>
      <c r="W222" s="39">
        <f t="shared" si="12"/>
        <v>0.51724137931034486</v>
      </c>
      <c r="X222" s="39">
        <f t="shared" si="13"/>
        <v>0.75</v>
      </c>
      <c r="Y222" s="41">
        <f t="shared" si="14"/>
        <v>1.2672413793103448</v>
      </c>
    </row>
    <row r="223" spans="1:25" ht="15.75" x14ac:dyDescent="0.25">
      <c r="A223" s="189"/>
      <c r="B223" s="37" t="s">
        <v>64</v>
      </c>
      <c r="C223" s="5" t="s">
        <v>109</v>
      </c>
      <c r="D223" s="39">
        <f t="shared" si="10"/>
        <v>0.75</v>
      </c>
      <c r="E223" s="5">
        <f>SUM(E16+E15)</f>
        <v>2</v>
      </c>
      <c r="F223" s="5">
        <f t="shared" ref="F223:V223" si="43">SUM(F16+F15)</f>
        <v>4</v>
      </c>
      <c r="G223" s="5">
        <f t="shared" si="43"/>
        <v>4</v>
      </c>
      <c r="H223" s="5">
        <f t="shared" si="43"/>
        <v>2</v>
      </c>
      <c r="I223" s="5">
        <f t="shared" si="43"/>
        <v>3</v>
      </c>
      <c r="J223" s="5">
        <f t="shared" si="43"/>
        <v>3</v>
      </c>
      <c r="K223" s="5">
        <f t="shared" si="43"/>
        <v>0</v>
      </c>
      <c r="L223" s="5">
        <f t="shared" si="43"/>
        <v>0</v>
      </c>
      <c r="M223" s="5">
        <f t="shared" si="43"/>
        <v>0</v>
      </c>
      <c r="N223" s="5">
        <f t="shared" si="43"/>
        <v>2</v>
      </c>
      <c r="O223" s="5">
        <f t="shared" si="43"/>
        <v>0</v>
      </c>
      <c r="P223" s="5">
        <f t="shared" si="43"/>
        <v>0</v>
      </c>
      <c r="Q223" s="5">
        <f t="shared" si="43"/>
        <v>0</v>
      </c>
      <c r="R223" s="5">
        <f t="shared" si="43"/>
        <v>0</v>
      </c>
      <c r="S223" s="5">
        <f t="shared" si="43"/>
        <v>0</v>
      </c>
      <c r="T223" s="5">
        <f t="shared" si="43"/>
        <v>0</v>
      </c>
      <c r="U223" s="5">
        <f t="shared" si="43"/>
        <v>2</v>
      </c>
      <c r="V223" s="5">
        <f t="shared" si="43"/>
        <v>3</v>
      </c>
      <c r="W223" s="39">
        <f t="shared" ref="W223" si="44">SUM(I223+O223+S223)/F223</f>
        <v>0.75</v>
      </c>
      <c r="X223" s="39">
        <f t="shared" ref="X223" si="45">SUM(V223/G223)</f>
        <v>0.75</v>
      </c>
      <c r="Y223" s="41">
        <f t="shared" ref="Y223" si="46">SUM(W223+X223)</f>
        <v>1.5</v>
      </c>
    </row>
    <row r="224" spans="1:25" ht="15.75" x14ac:dyDescent="0.25">
      <c r="A224" s="189"/>
      <c r="B224" s="37" t="s">
        <v>64</v>
      </c>
      <c r="C224" s="5" t="s">
        <v>25</v>
      </c>
      <c r="D224" s="39">
        <f t="shared" si="10"/>
        <v>0.46341463414634149</v>
      </c>
      <c r="E224" s="5">
        <f>SUM(E34+E35+E40+E41+E50+E51+E58+E59+E66+E67+E76+E77+E90+E91)</f>
        <v>14</v>
      </c>
      <c r="F224" s="5">
        <f t="shared" ref="F224:V224" si="47">SUM(F34+F35+F40+F41+F50+F51+F58+F59+F66+F67+F76+F77+F90+F91)</f>
        <v>43</v>
      </c>
      <c r="G224" s="5">
        <f t="shared" si="47"/>
        <v>41</v>
      </c>
      <c r="H224" s="5">
        <f t="shared" si="47"/>
        <v>7</v>
      </c>
      <c r="I224" s="5">
        <f t="shared" si="47"/>
        <v>19</v>
      </c>
      <c r="J224" s="5">
        <f t="shared" si="47"/>
        <v>17</v>
      </c>
      <c r="K224" s="5">
        <f t="shared" si="47"/>
        <v>2</v>
      </c>
      <c r="L224" s="5">
        <f t="shared" si="47"/>
        <v>0</v>
      </c>
      <c r="M224" s="5">
        <f t="shared" si="47"/>
        <v>0</v>
      </c>
      <c r="N224" s="5">
        <f t="shared" si="47"/>
        <v>12</v>
      </c>
      <c r="O224" s="5">
        <f t="shared" si="47"/>
        <v>0</v>
      </c>
      <c r="P224" s="5">
        <f t="shared" si="47"/>
        <v>2</v>
      </c>
      <c r="Q224" s="5">
        <f t="shared" si="47"/>
        <v>2</v>
      </c>
      <c r="R224" s="5">
        <f t="shared" si="47"/>
        <v>0</v>
      </c>
      <c r="S224" s="5">
        <f t="shared" si="47"/>
        <v>4</v>
      </c>
      <c r="T224" s="5">
        <f t="shared" si="47"/>
        <v>2</v>
      </c>
      <c r="U224" s="5">
        <f t="shared" si="47"/>
        <v>10</v>
      </c>
      <c r="V224" s="5">
        <f t="shared" si="47"/>
        <v>21</v>
      </c>
      <c r="W224" s="39">
        <f t="shared" si="12"/>
        <v>0.53488372093023251</v>
      </c>
      <c r="X224" s="39">
        <f t="shared" si="13"/>
        <v>0.51219512195121952</v>
      </c>
      <c r="Y224" s="41">
        <f t="shared" si="14"/>
        <v>1.0470788428814521</v>
      </c>
    </row>
    <row r="225" spans="1:25" ht="15.75" x14ac:dyDescent="0.25">
      <c r="A225" s="189"/>
      <c r="B225" s="37" t="s">
        <v>64</v>
      </c>
      <c r="C225" s="5" t="s">
        <v>24</v>
      </c>
      <c r="D225" s="39">
        <f t="shared" si="10"/>
        <v>0.42028985507246375</v>
      </c>
      <c r="E225" s="5">
        <f>SUM(E26+E27+E28+E29+E30+E31+E32+E33+E38+E39+E44+E45+E48+E49+E56+E57+E18+E17+E8+E7+E4+E3+E2)</f>
        <v>23</v>
      </c>
      <c r="F225" s="5">
        <f t="shared" ref="F225:V225" si="48">SUM(F26+F27+F28+F29+F30+F31+F32+F33+F38+F39+F44+F45+F48+F49+F56+F57+F18+F17+F8+F7+F4+F3+F2)</f>
        <v>69</v>
      </c>
      <c r="G225" s="5">
        <f t="shared" si="48"/>
        <v>69</v>
      </c>
      <c r="H225" s="5">
        <f t="shared" si="48"/>
        <v>11</v>
      </c>
      <c r="I225" s="5">
        <f t="shared" si="48"/>
        <v>29</v>
      </c>
      <c r="J225" s="5">
        <f t="shared" si="48"/>
        <v>25</v>
      </c>
      <c r="K225" s="5">
        <f t="shared" si="48"/>
        <v>2</v>
      </c>
      <c r="L225" s="5">
        <f t="shared" si="48"/>
        <v>1</v>
      </c>
      <c r="M225" s="5">
        <f t="shared" si="48"/>
        <v>1</v>
      </c>
      <c r="N225" s="5">
        <f t="shared" si="48"/>
        <v>15</v>
      </c>
      <c r="O225" s="5">
        <f t="shared" si="48"/>
        <v>0</v>
      </c>
      <c r="P225" s="5">
        <f t="shared" si="48"/>
        <v>0</v>
      </c>
      <c r="Q225" s="5">
        <f t="shared" si="48"/>
        <v>0</v>
      </c>
      <c r="R225" s="5">
        <f t="shared" si="48"/>
        <v>0</v>
      </c>
      <c r="S225" s="5">
        <f t="shared" si="48"/>
        <v>0</v>
      </c>
      <c r="T225" s="5">
        <f t="shared" si="48"/>
        <v>6</v>
      </c>
      <c r="U225" s="5">
        <f t="shared" si="48"/>
        <v>24</v>
      </c>
      <c r="V225" s="5">
        <f t="shared" si="48"/>
        <v>36</v>
      </c>
      <c r="W225" s="39">
        <f t="shared" si="12"/>
        <v>0.42028985507246375</v>
      </c>
      <c r="X225" s="39">
        <f t="shared" si="13"/>
        <v>0.52173913043478259</v>
      </c>
      <c r="Y225" s="41">
        <f t="shared" si="14"/>
        <v>0.94202898550724634</v>
      </c>
    </row>
    <row r="226" spans="1:25" ht="15.75" x14ac:dyDescent="0.25">
      <c r="A226" s="189"/>
      <c r="B226" s="37" t="s">
        <v>64</v>
      </c>
      <c r="C226" s="5" t="s">
        <v>39</v>
      </c>
      <c r="D226" s="39">
        <f t="shared" si="10"/>
        <v>0.33333333333333331</v>
      </c>
      <c r="E226" s="5">
        <f>SUM(E84+E85)</f>
        <v>2</v>
      </c>
      <c r="F226" s="5">
        <f t="shared" ref="F226:V226" si="49">SUM(F84+F85)</f>
        <v>6</v>
      </c>
      <c r="G226" s="5">
        <f t="shared" si="49"/>
        <v>6</v>
      </c>
      <c r="H226" s="5">
        <f t="shared" si="49"/>
        <v>2</v>
      </c>
      <c r="I226" s="5">
        <f t="shared" si="49"/>
        <v>2</v>
      </c>
      <c r="J226" s="5">
        <f t="shared" si="49"/>
        <v>2</v>
      </c>
      <c r="K226" s="5">
        <f t="shared" si="49"/>
        <v>0</v>
      </c>
      <c r="L226" s="5">
        <f t="shared" si="49"/>
        <v>0</v>
      </c>
      <c r="M226" s="5">
        <f t="shared" si="49"/>
        <v>0</v>
      </c>
      <c r="N226" s="5">
        <f t="shared" si="49"/>
        <v>1</v>
      </c>
      <c r="O226" s="5">
        <f t="shared" si="49"/>
        <v>0</v>
      </c>
      <c r="P226" s="5">
        <f t="shared" si="49"/>
        <v>1</v>
      </c>
      <c r="Q226" s="5">
        <f t="shared" si="49"/>
        <v>0</v>
      </c>
      <c r="R226" s="5">
        <f t="shared" si="49"/>
        <v>0</v>
      </c>
      <c r="S226" s="5">
        <f t="shared" si="49"/>
        <v>1</v>
      </c>
      <c r="T226" s="5">
        <f t="shared" si="49"/>
        <v>0</v>
      </c>
      <c r="U226" s="5">
        <f t="shared" si="49"/>
        <v>1</v>
      </c>
      <c r="V226" s="5">
        <f t="shared" si="49"/>
        <v>2</v>
      </c>
      <c r="W226" s="39">
        <f t="shared" si="12"/>
        <v>0.5</v>
      </c>
      <c r="X226" s="39">
        <f t="shared" si="13"/>
        <v>0.33333333333333331</v>
      </c>
      <c r="Y226" s="41">
        <f t="shared" si="14"/>
        <v>0.83333333333333326</v>
      </c>
    </row>
    <row r="227" spans="1:25" ht="15.75" x14ac:dyDescent="0.25">
      <c r="A227" s="189"/>
      <c r="B227" s="37" t="s">
        <v>64</v>
      </c>
      <c r="C227" s="5" t="s">
        <v>41</v>
      </c>
      <c r="D227" s="39">
        <f t="shared" si="10"/>
        <v>0.40909090909090912</v>
      </c>
      <c r="E227" s="5">
        <f>SUM(E98+E99+E106+E107+E126+E127+E137+E138)</f>
        <v>8</v>
      </c>
      <c r="F227" s="5">
        <f t="shared" ref="F227:V227" si="50">SUM(F98+F99+F106+F107+F126+F127+F137+F138)</f>
        <v>22</v>
      </c>
      <c r="G227" s="5">
        <f t="shared" si="50"/>
        <v>22</v>
      </c>
      <c r="H227" s="5">
        <f t="shared" si="50"/>
        <v>5</v>
      </c>
      <c r="I227" s="5">
        <f t="shared" si="50"/>
        <v>9</v>
      </c>
      <c r="J227" s="5">
        <f t="shared" si="50"/>
        <v>9</v>
      </c>
      <c r="K227" s="5">
        <f t="shared" si="50"/>
        <v>0</v>
      </c>
      <c r="L227" s="5">
        <f t="shared" si="50"/>
        <v>0</v>
      </c>
      <c r="M227" s="5">
        <f t="shared" si="50"/>
        <v>0</v>
      </c>
      <c r="N227" s="5">
        <f t="shared" si="50"/>
        <v>4</v>
      </c>
      <c r="O227" s="5">
        <f t="shared" si="50"/>
        <v>0</v>
      </c>
      <c r="P227" s="5">
        <f t="shared" si="50"/>
        <v>1</v>
      </c>
      <c r="Q227" s="5">
        <f t="shared" si="50"/>
        <v>0</v>
      </c>
      <c r="R227" s="5">
        <f t="shared" si="50"/>
        <v>1</v>
      </c>
      <c r="S227" s="5">
        <f t="shared" si="50"/>
        <v>1</v>
      </c>
      <c r="T227" s="5">
        <f t="shared" si="50"/>
        <v>2</v>
      </c>
      <c r="U227" s="5">
        <f t="shared" si="50"/>
        <v>7</v>
      </c>
      <c r="V227" s="5">
        <f t="shared" si="50"/>
        <v>9</v>
      </c>
      <c r="W227" s="39">
        <f t="shared" si="12"/>
        <v>0.45454545454545453</v>
      </c>
      <c r="X227" s="39">
        <f t="shared" si="13"/>
        <v>0.40909090909090912</v>
      </c>
      <c r="Y227" s="41">
        <f t="shared" si="14"/>
        <v>0.86363636363636365</v>
      </c>
    </row>
    <row r="228" spans="1:25" ht="16.5" thickBot="1" x14ac:dyDescent="0.3">
      <c r="A228" s="199"/>
      <c r="B228" s="38" t="s">
        <v>64</v>
      </c>
      <c r="C228" s="12" t="s">
        <v>44</v>
      </c>
      <c r="D228" s="40">
        <f t="shared" si="10"/>
        <v>0.52173913043478259</v>
      </c>
      <c r="E228" s="12">
        <f>SUM(E96+E97+E112+E113+E120+E121+E135+E136+E143+E144+E161+E162)</f>
        <v>12</v>
      </c>
      <c r="F228" s="12">
        <f t="shared" ref="F228:V228" si="51">SUM(F96+F97+F112+F113+F120+F121+F135+F136+F143+F144+F161+F162)</f>
        <v>26</v>
      </c>
      <c r="G228" s="12">
        <f t="shared" si="51"/>
        <v>23</v>
      </c>
      <c r="H228" s="12">
        <f t="shared" si="51"/>
        <v>10</v>
      </c>
      <c r="I228" s="12">
        <f t="shared" si="51"/>
        <v>12</v>
      </c>
      <c r="J228" s="12">
        <f t="shared" si="51"/>
        <v>9</v>
      </c>
      <c r="K228" s="12">
        <f t="shared" si="51"/>
        <v>2</v>
      </c>
      <c r="L228" s="12">
        <f t="shared" si="51"/>
        <v>1</v>
      </c>
      <c r="M228" s="12">
        <f t="shared" si="51"/>
        <v>0</v>
      </c>
      <c r="N228" s="12">
        <f t="shared" si="51"/>
        <v>10</v>
      </c>
      <c r="O228" s="12">
        <f t="shared" si="51"/>
        <v>3</v>
      </c>
      <c r="P228" s="12">
        <f t="shared" si="51"/>
        <v>3</v>
      </c>
      <c r="Q228" s="12">
        <f t="shared" si="51"/>
        <v>0</v>
      </c>
      <c r="R228" s="12">
        <f t="shared" si="51"/>
        <v>0</v>
      </c>
      <c r="S228" s="12">
        <f t="shared" si="51"/>
        <v>0</v>
      </c>
      <c r="T228" s="12">
        <f t="shared" si="51"/>
        <v>0</v>
      </c>
      <c r="U228" s="12">
        <f t="shared" si="51"/>
        <v>5</v>
      </c>
      <c r="V228" s="12">
        <f t="shared" si="51"/>
        <v>16</v>
      </c>
      <c r="W228" s="40">
        <f t="shared" si="12"/>
        <v>0.57692307692307687</v>
      </c>
      <c r="X228" s="40">
        <f t="shared" si="13"/>
        <v>0.69565217391304346</v>
      </c>
      <c r="Y228" s="42">
        <f t="shared" si="14"/>
        <v>1.2725752508361203</v>
      </c>
    </row>
    <row r="230" spans="1:25" ht="18.75" thickBot="1" x14ac:dyDescent="0.3"/>
    <row r="231" spans="1:25" ht="21" thickBot="1" x14ac:dyDescent="0.3">
      <c r="A231" s="66"/>
      <c r="B231" s="51" t="s">
        <v>65</v>
      </c>
      <c r="C231" s="52" t="s">
        <v>66</v>
      </c>
      <c r="D231" s="74" t="s">
        <v>71</v>
      </c>
    </row>
    <row r="232" spans="1:25" ht="20.25" x14ac:dyDescent="0.25">
      <c r="A232" s="67" t="s">
        <v>4</v>
      </c>
      <c r="B232" s="53">
        <v>5</v>
      </c>
      <c r="C232" s="54">
        <v>80</v>
      </c>
      <c r="D232" s="75" t="s">
        <v>72</v>
      </c>
    </row>
    <row r="233" spans="1:25" ht="20.25" x14ac:dyDescent="0.25">
      <c r="A233" s="68" t="s">
        <v>5</v>
      </c>
      <c r="B233" s="55">
        <v>5</v>
      </c>
      <c r="C233" s="56">
        <v>76</v>
      </c>
      <c r="D233" s="75" t="s">
        <v>72</v>
      </c>
    </row>
    <row r="234" spans="1:25" ht="20.25" x14ac:dyDescent="0.25">
      <c r="A234" s="68" t="s">
        <v>6</v>
      </c>
      <c r="B234" s="55">
        <v>3</v>
      </c>
      <c r="C234" s="56">
        <v>29</v>
      </c>
      <c r="D234" s="76">
        <v>9</v>
      </c>
    </row>
    <row r="235" spans="1:25" ht="20.25" x14ac:dyDescent="0.25">
      <c r="A235" s="68" t="s">
        <v>7</v>
      </c>
      <c r="B235" s="55">
        <v>4</v>
      </c>
      <c r="C235" s="56">
        <v>36</v>
      </c>
      <c r="D235" s="76">
        <v>16</v>
      </c>
    </row>
    <row r="236" spans="1:25" ht="20.25" x14ac:dyDescent="0.25">
      <c r="A236" s="68" t="s">
        <v>67</v>
      </c>
      <c r="B236" s="55">
        <v>4</v>
      </c>
      <c r="C236" s="56">
        <v>29</v>
      </c>
      <c r="D236" s="76">
        <v>13</v>
      </c>
    </row>
    <row r="237" spans="1:25" ht="20.25" x14ac:dyDescent="0.25">
      <c r="A237" s="68" t="s">
        <v>8</v>
      </c>
      <c r="B237" s="55">
        <v>2</v>
      </c>
      <c r="C237" s="56">
        <v>6</v>
      </c>
      <c r="D237" s="76">
        <v>2</v>
      </c>
    </row>
    <row r="238" spans="1:25" ht="20.25" x14ac:dyDescent="0.25">
      <c r="A238" s="68" t="s">
        <v>9</v>
      </c>
      <c r="B238" s="55">
        <v>1</v>
      </c>
      <c r="C238" s="56">
        <v>3</v>
      </c>
      <c r="D238" s="76">
        <v>1</v>
      </c>
    </row>
    <row r="239" spans="1:25" ht="20.25" x14ac:dyDescent="0.25">
      <c r="A239" s="68" t="s">
        <v>10</v>
      </c>
      <c r="B239" s="55">
        <v>1</v>
      </c>
      <c r="C239" s="56">
        <v>2</v>
      </c>
      <c r="D239" s="76">
        <v>1</v>
      </c>
    </row>
    <row r="240" spans="1:25" ht="20.25" x14ac:dyDescent="0.25">
      <c r="A240" s="68" t="s">
        <v>11</v>
      </c>
      <c r="B240" s="55">
        <v>4</v>
      </c>
      <c r="C240" s="56">
        <v>30</v>
      </c>
      <c r="D240" s="76">
        <v>5</v>
      </c>
    </row>
    <row r="241" spans="1:5" ht="20.25" x14ac:dyDescent="0.25">
      <c r="A241" s="68" t="s">
        <v>12</v>
      </c>
      <c r="B241" s="55">
        <v>2</v>
      </c>
      <c r="C241" s="56">
        <v>7</v>
      </c>
      <c r="D241" s="76">
        <v>3</v>
      </c>
    </row>
    <row r="242" spans="1:5" ht="20.25" x14ac:dyDescent="0.25">
      <c r="A242" s="68" t="s">
        <v>13</v>
      </c>
      <c r="B242" s="55">
        <v>1</v>
      </c>
      <c r="C242" s="56">
        <v>4</v>
      </c>
      <c r="D242" s="76">
        <v>3</v>
      </c>
    </row>
    <row r="243" spans="1:5" ht="20.25" x14ac:dyDescent="0.25">
      <c r="A243" s="68" t="s">
        <v>14</v>
      </c>
      <c r="B243" s="55">
        <v>1</v>
      </c>
      <c r="C243" s="56">
        <v>4</v>
      </c>
      <c r="D243" s="76">
        <v>2</v>
      </c>
    </row>
    <row r="244" spans="1:5" ht="20.25" x14ac:dyDescent="0.25">
      <c r="A244" s="68" t="s">
        <v>15</v>
      </c>
      <c r="B244" s="55">
        <v>1</v>
      </c>
      <c r="C244" s="56">
        <v>2</v>
      </c>
      <c r="D244" s="76">
        <v>1</v>
      </c>
    </row>
    <row r="245" spans="1:5" ht="20.25" x14ac:dyDescent="0.25">
      <c r="A245" s="68" t="s">
        <v>16</v>
      </c>
      <c r="B245" s="55">
        <v>2</v>
      </c>
      <c r="C245" s="56">
        <v>4</v>
      </c>
      <c r="D245" s="76">
        <v>2</v>
      </c>
    </row>
    <row r="246" spans="1:5" ht="21" thickBot="1" x14ac:dyDescent="0.3">
      <c r="A246" s="68" t="s">
        <v>17</v>
      </c>
      <c r="B246" s="55">
        <v>3</v>
      </c>
      <c r="C246" s="56">
        <v>11</v>
      </c>
      <c r="D246" s="77">
        <v>2</v>
      </c>
    </row>
    <row r="247" spans="1:5" ht="21" thickBot="1" x14ac:dyDescent="0.3">
      <c r="A247" s="68" t="s">
        <v>18</v>
      </c>
      <c r="B247" s="55">
        <v>6</v>
      </c>
      <c r="C247" s="56">
        <v>21</v>
      </c>
      <c r="D247" s="79" t="s">
        <v>103</v>
      </c>
      <c r="E247" s="80" t="s">
        <v>104</v>
      </c>
    </row>
    <row r="248" spans="1:5" ht="21" thickBot="1" x14ac:dyDescent="0.3">
      <c r="A248" s="69" t="s">
        <v>19</v>
      </c>
      <c r="B248" s="57">
        <v>6</v>
      </c>
      <c r="C248" s="58">
        <v>50</v>
      </c>
      <c r="D248" s="78" t="s">
        <v>72</v>
      </c>
    </row>
  </sheetData>
  <autoFilter ref="A1:Y228"/>
  <mergeCells count="13">
    <mergeCell ref="A118:A140"/>
    <mergeCell ref="A141:A166"/>
    <mergeCell ref="A167:A172"/>
    <mergeCell ref="A173:A196"/>
    <mergeCell ref="A199:A228"/>
    <mergeCell ref="A2:A4"/>
    <mergeCell ref="A5:A24"/>
    <mergeCell ref="A96:A117"/>
    <mergeCell ref="A25:A29"/>
    <mergeCell ref="A30:A51"/>
    <mergeCell ref="A52:A55"/>
    <mergeCell ref="A56:A75"/>
    <mergeCell ref="A76:A95"/>
  </mergeCells>
  <printOptions horizontalCentered="1" verticalCentered="1"/>
  <pageMargins left="0.2" right="0.2" top="0.2" bottom="0.2" header="0" footer="0"/>
  <pageSetup scale="52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workbookViewId="0">
      <pane ySplit="1" topLeftCell="A6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bestFit="1" customWidth="1"/>
    <col min="3" max="3" width="20" style="6" bestFit="1" customWidth="1"/>
    <col min="4" max="4" width="11.7109375" style="6" bestFit="1" customWidth="1"/>
    <col min="5" max="9" width="9.42578125" style="6" bestFit="1" customWidth="1"/>
    <col min="10" max="10" width="9.42578125" style="6" customWidth="1"/>
    <col min="11" max="25" width="9.42578125" style="6" bestFit="1" customWidth="1"/>
    <col min="26" max="16384" width="9.140625" style="6"/>
  </cols>
  <sheetData>
    <row r="1" spans="1:25" s="59" customFormat="1" ht="18.75" thickBot="1" x14ac:dyDescent="0.3">
      <c r="A1" s="148"/>
      <c r="B1" s="149" t="s">
        <v>0</v>
      </c>
      <c r="C1" s="149" t="s">
        <v>1</v>
      </c>
      <c r="D1" s="150" t="s">
        <v>2</v>
      </c>
      <c r="E1" s="149" t="s">
        <v>3</v>
      </c>
      <c r="F1" s="149" t="s">
        <v>4</v>
      </c>
      <c r="G1" s="149" t="s">
        <v>5</v>
      </c>
      <c r="H1" s="149" t="s">
        <v>6</v>
      </c>
      <c r="I1" s="149" t="s">
        <v>7</v>
      </c>
      <c r="J1" s="149" t="s">
        <v>67</v>
      </c>
      <c r="K1" s="149" t="s">
        <v>8</v>
      </c>
      <c r="L1" s="149" t="s">
        <v>9</v>
      </c>
      <c r="M1" s="149" t="s">
        <v>10</v>
      </c>
      <c r="N1" s="149" t="s">
        <v>11</v>
      </c>
      <c r="O1" s="149" t="s">
        <v>12</v>
      </c>
      <c r="P1" s="149" t="s">
        <v>13</v>
      </c>
      <c r="Q1" s="149" t="s">
        <v>14</v>
      </c>
      <c r="R1" s="149" t="s">
        <v>15</v>
      </c>
      <c r="S1" s="149" t="s">
        <v>16</v>
      </c>
      <c r="T1" s="149" t="s">
        <v>17</v>
      </c>
      <c r="U1" s="149" t="s">
        <v>18</v>
      </c>
      <c r="V1" s="149" t="s">
        <v>19</v>
      </c>
      <c r="W1" s="150" t="s">
        <v>20</v>
      </c>
      <c r="X1" s="150" t="s">
        <v>21</v>
      </c>
      <c r="Y1" s="151" t="s">
        <v>22</v>
      </c>
    </row>
    <row r="2" spans="1:25" ht="15.75" customHeight="1" x14ac:dyDescent="0.25">
      <c r="A2" s="183" t="s">
        <v>48</v>
      </c>
      <c r="B2" s="9">
        <v>41821</v>
      </c>
      <c r="C2" s="10" t="s">
        <v>46</v>
      </c>
      <c r="D2" s="110">
        <f>SUM(I2:I$53)/SUM(G2:G$53)</f>
        <v>0.4</v>
      </c>
      <c r="E2" s="10">
        <v>1</v>
      </c>
      <c r="F2" s="10">
        <v>2</v>
      </c>
      <c r="G2" s="10">
        <v>2</v>
      </c>
      <c r="H2" s="10">
        <v>0</v>
      </c>
      <c r="I2" s="10">
        <v>0</v>
      </c>
      <c r="J2" s="10">
        <f>SUM(I2)-SUM(K2:M2)</f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10">
        <f>SUM(I2:I$53,O2:O$53,S2:S$53)/SUM(F2:F$53)</f>
        <v>0.49305555555555558</v>
      </c>
      <c r="X2" s="110">
        <f>SUM(V2:V$53)/SUM(G2:G$53)</f>
        <v>0.42222222222222222</v>
      </c>
      <c r="Y2" s="111">
        <f t="shared" ref="Y2:Y52" si="0">SUM(X2+W2)</f>
        <v>0.91527777777777786</v>
      </c>
    </row>
    <row r="3" spans="1:25" ht="15.75" customHeight="1" x14ac:dyDescent="0.25">
      <c r="A3" s="184"/>
      <c r="B3" s="4">
        <v>41779</v>
      </c>
      <c r="C3" s="5" t="s">
        <v>45</v>
      </c>
      <c r="D3" s="109">
        <f>SUM(I3:I$53)/SUM(G3:G$53)</f>
        <v>0.40601503759398494</v>
      </c>
      <c r="E3" s="5">
        <v>1</v>
      </c>
      <c r="F3" s="5">
        <v>2</v>
      </c>
      <c r="G3" s="5">
        <v>2</v>
      </c>
      <c r="H3" s="5">
        <v>1</v>
      </c>
      <c r="I3" s="5">
        <v>1</v>
      </c>
      <c r="J3" s="5">
        <f t="shared" ref="J3:J53" si="1">SUM(I3)-SUM(K3:M3)</f>
        <v>1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1</v>
      </c>
      <c r="W3" s="109">
        <f>SUM(I3:I$53,O3:O$53,S3:S$53)/SUM(F3:F$53)</f>
        <v>0.5</v>
      </c>
      <c r="X3" s="109">
        <f>SUM(V3:V$53)/SUM(G3:G$53)</f>
        <v>0.42857142857142855</v>
      </c>
      <c r="Y3" s="112">
        <f t="shared" si="0"/>
        <v>0.9285714285714286</v>
      </c>
    </row>
    <row r="4" spans="1:25" ht="15.75" customHeight="1" x14ac:dyDescent="0.25">
      <c r="A4" s="184"/>
      <c r="B4" s="4">
        <v>41779</v>
      </c>
      <c r="C4" s="5" t="s">
        <v>45</v>
      </c>
      <c r="D4" s="109">
        <f>SUM(I4:I$53)/SUM(G4:G$53)</f>
        <v>0.40458015267175573</v>
      </c>
      <c r="E4" s="5">
        <v>1</v>
      </c>
      <c r="F4" s="5">
        <v>1</v>
      </c>
      <c r="G4" s="5">
        <v>0</v>
      </c>
      <c r="H4" s="5">
        <v>1</v>
      </c>
      <c r="I4" s="5">
        <v>0</v>
      </c>
      <c r="J4" s="5">
        <f t="shared" si="1"/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109">
        <f>SUM(I4:I$53,O4:O$53,S4:S$53)/SUM(F4:F$53)</f>
        <v>0.5</v>
      </c>
      <c r="X4" s="109">
        <f>SUM(V4:V$53)/SUM(G4:G$53)</f>
        <v>0.42748091603053434</v>
      </c>
      <c r="Y4" s="112">
        <f t="shared" si="0"/>
        <v>0.9274809160305344</v>
      </c>
    </row>
    <row r="5" spans="1:25" ht="15.75" customHeight="1" x14ac:dyDescent="0.25">
      <c r="A5" s="184"/>
      <c r="B5" s="4">
        <v>41772</v>
      </c>
      <c r="C5" s="5" t="s">
        <v>46</v>
      </c>
      <c r="D5" s="109">
        <f>SUM(I5:I$53)/SUM(G5:G$53)</f>
        <v>0.40458015267175573</v>
      </c>
      <c r="E5" s="5">
        <v>1</v>
      </c>
      <c r="F5" s="5">
        <v>1</v>
      </c>
      <c r="G5" s="5">
        <v>1</v>
      </c>
      <c r="H5" s="5">
        <v>0</v>
      </c>
      <c r="I5" s="5">
        <v>0</v>
      </c>
      <c r="J5" s="5">
        <f t="shared" si="1"/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109">
        <f>SUM(I5:I$53,O5:O$53,S5:S$53)/SUM(F5:F$53)</f>
        <v>0.49640287769784175</v>
      </c>
      <c r="X5" s="109">
        <f>SUM(V5:V$53)/SUM(G5:G$53)</f>
        <v>0.42748091603053434</v>
      </c>
      <c r="Y5" s="112">
        <f t="shared" si="0"/>
        <v>0.92388379372837615</v>
      </c>
    </row>
    <row r="6" spans="1:25" ht="16.5" customHeight="1" thickBot="1" x14ac:dyDescent="0.3">
      <c r="A6" s="188"/>
      <c r="B6" s="11">
        <v>41772</v>
      </c>
      <c r="C6" s="12" t="s">
        <v>46</v>
      </c>
      <c r="D6" s="113">
        <f>SUM(I6:I$53)/SUM(G6:G$53)</f>
        <v>0.40769230769230769</v>
      </c>
      <c r="E6" s="12">
        <v>1</v>
      </c>
      <c r="F6" s="12">
        <v>3</v>
      </c>
      <c r="G6" s="12">
        <v>3</v>
      </c>
      <c r="H6" s="12">
        <v>2</v>
      </c>
      <c r="I6" s="12">
        <v>1</v>
      </c>
      <c r="J6" s="12">
        <f t="shared" si="1"/>
        <v>1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0</v>
      </c>
      <c r="R6" s="12">
        <v>0</v>
      </c>
      <c r="S6" s="12">
        <v>1</v>
      </c>
      <c r="T6" s="12">
        <v>0</v>
      </c>
      <c r="U6" s="12">
        <v>0</v>
      </c>
      <c r="V6" s="12">
        <v>1</v>
      </c>
      <c r="W6" s="113">
        <f>SUM(I6:I$53,O6:O$53,S6:S$53)/SUM(F6:F$53)</f>
        <v>0.5</v>
      </c>
      <c r="X6" s="113">
        <f>SUM(V6:V$53)/SUM(G6:G$53)</f>
        <v>0.43076923076923079</v>
      </c>
      <c r="Y6" s="114">
        <f t="shared" si="0"/>
        <v>0.93076923076923079</v>
      </c>
    </row>
    <row r="7" spans="1:25" ht="15.75" x14ac:dyDescent="0.25">
      <c r="A7" s="183" t="s">
        <v>52</v>
      </c>
      <c r="B7" s="9">
        <v>41492</v>
      </c>
      <c r="C7" s="10" t="s">
        <v>43</v>
      </c>
      <c r="D7" s="110">
        <f>SUM(I7:I$53)/SUM(G7:G$53)</f>
        <v>0.40944881889763779</v>
      </c>
      <c r="E7" s="10">
        <v>1</v>
      </c>
      <c r="F7" s="10">
        <v>3</v>
      </c>
      <c r="G7" s="10">
        <v>3</v>
      </c>
      <c r="H7" s="10">
        <v>1</v>
      </c>
      <c r="I7" s="10">
        <v>1</v>
      </c>
      <c r="J7" s="10">
        <f t="shared" si="1"/>
        <v>1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1</v>
      </c>
      <c r="W7" s="110">
        <f>SUM(I7:I$53,O7:O$53,S7:S$53)/SUM(F7:F$53)</f>
        <v>0.49629629629629629</v>
      </c>
      <c r="X7" s="110">
        <f>SUM(V7:V$53)/SUM(G7:G$53)</f>
        <v>0.43307086614173229</v>
      </c>
      <c r="Y7" s="111">
        <f t="shared" si="0"/>
        <v>0.92936716243802864</v>
      </c>
    </row>
    <row r="8" spans="1:25" ht="15.75" x14ac:dyDescent="0.25">
      <c r="A8" s="184"/>
      <c r="B8" s="4">
        <v>41492</v>
      </c>
      <c r="C8" s="5" t="s">
        <v>43</v>
      </c>
      <c r="D8" s="109">
        <f>SUM(I8:I$53)/SUM(G8:G$53)</f>
        <v>0.41129032258064518</v>
      </c>
      <c r="E8" s="5">
        <v>1</v>
      </c>
      <c r="F8" s="5">
        <v>3</v>
      </c>
      <c r="G8" s="5">
        <v>3</v>
      </c>
      <c r="H8" s="5">
        <v>2</v>
      </c>
      <c r="I8" s="5">
        <v>1</v>
      </c>
      <c r="J8" s="5">
        <f t="shared" si="1"/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0</v>
      </c>
      <c r="V8" s="5">
        <v>1</v>
      </c>
      <c r="W8" s="109">
        <f>SUM(I8:I$53,O8:O$53,S8:S$53)/SUM(F8:F$53)</f>
        <v>0.5</v>
      </c>
      <c r="X8" s="109">
        <f>SUM(V8:V$53)/SUM(G8:G$53)</f>
        <v>0.43548387096774194</v>
      </c>
      <c r="Y8" s="112">
        <f t="shared" si="0"/>
        <v>0.93548387096774199</v>
      </c>
    </row>
    <row r="9" spans="1:25" ht="15.75" x14ac:dyDescent="0.25">
      <c r="A9" s="184"/>
      <c r="B9" s="4">
        <v>41485</v>
      </c>
      <c r="C9" s="5" t="s">
        <v>44</v>
      </c>
      <c r="D9" s="109">
        <f>SUM(I9:I$53)/SUM(G9:G$53)</f>
        <v>0.41322314049586778</v>
      </c>
      <c r="E9" s="5">
        <v>1</v>
      </c>
      <c r="F9" s="5">
        <v>2</v>
      </c>
      <c r="G9" s="5">
        <v>2</v>
      </c>
      <c r="H9" s="5">
        <v>1</v>
      </c>
      <c r="I9" s="5">
        <v>1</v>
      </c>
      <c r="J9" s="5">
        <f t="shared" si="1"/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</v>
      </c>
      <c r="W9" s="109">
        <f>SUM(I9:I$53,O9:O$53,S9:S$53)/SUM(F9:F$53)</f>
        <v>0.50387596899224807</v>
      </c>
      <c r="X9" s="109">
        <f>SUM(V9:V$53)/SUM(G9:G$53)</f>
        <v>0.43801652892561982</v>
      </c>
      <c r="Y9" s="112">
        <f t="shared" si="0"/>
        <v>0.94189249791786789</v>
      </c>
    </row>
    <row r="10" spans="1:25" ht="15.75" x14ac:dyDescent="0.25">
      <c r="A10" s="184"/>
      <c r="B10" s="4">
        <v>41485</v>
      </c>
      <c r="C10" s="5" t="s">
        <v>44</v>
      </c>
      <c r="D10" s="109">
        <f>SUM(I10:I$53)/SUM(G10:G$53)</f>
        <v>0.41176470588235292</v>
      </c>
      <c r="E10" s="5">
        <v>1</v>
      </c>
      <c r="F10" s="5">
        <v>2</v>
      </c>
      <c r="G10" s="5">
        <v>2</v>
      </c>
      <c r="H10" s="5">
        <v>0</v>
      </c>
      <c r="I10" s="5">
        <v>0</v>
      </c>
      <c r="J10" s="5">
        <f t="shared" si="1"/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109">
        <f>SUM(I10:I$53,O10:O$53,S10:S$53)/SUM(F10:F$53)</f>
        <v>0.50393700787401574</v>
      </c>
      <c r="X10" s="109">
        <f>SUM(V10:V$53)/SUM(G10:G$53)</f>
        <v>0.43697478991596639</v>
      </c>
      <c r="Y10" s="112">
        <f t="shared" si="0"/>
        <v>0.94091179778998213</v>
      </c>
    </row>
    <row r="11" spans="1:25" ht="15.75" x14ac:dyDescent="0.25">
      <c r="A11" s="184"/>
      <c r="B11" s="4">
        <v>41478</v>
      </c>
      <c r="C11" s="5" t="s">
        <v>50</v>
      </c>
      <c r="D11" s="109">
        <f>SUM(I11:I$53)/SUM(G11:G$53)</f>
        <v>0.41880341880341881</v>
      </c>
      <c r="E11" s="5">
        <v>1</v>
      </c>
      <c r="F11" s="5">
        <v>3</v>
      </c>
      <c r="G11" s="5">
        <v>3</v>
      </c>
      <c r="H11" s="5">
        <v>2</v>
      </c>
      <c r="I11" s="5">
        <v>2</v>
      </c>
      <c r="J11" s="5">
        <f t="shared" si="1"/>
        <v>2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2</v>
      </c>
      <c r="W11" s="109">
        <f>SUM(I11:I$53,O11:O$53,S11:S$53)/SUM(F11:F$53)</f>
        <v>0.51200000000000001</v>
      </c>
      <c r="X11" s="109">
        <f>SUM(V11:V$53)/SUM(G11:G$53)</f>
        <v>0.44444444444444442</v>
      </c>
      <c r="Y11" s="112">
        <f t="shared" si="0"/>
        <v>0.95644444444444443</v>
      </c>
    </row>
    <row r="12" spans="1:25" ht="15.75" x14ac:dyDescent="0.25">
      <c r="A12" s="184"/>
      <c r="B12" s="4">
        <v>41478</v>
      </c>
      <c r="C12" s="5" t="s">
        <v>50</v>
      </c>
      <c r="D12" s="109">
        <f>SUM(I12:I$53)/SUM(G12:G$53)</f>
        <v>0.41228070175438597</v>
      </c>
      <c r="E12" s="5">
        <v>1</v>
      </c>
      <c r="F12" s="5">
        <v>2</v>
      </c>
      <c r="G12" s="5">
        <v>2</v>
      </c>
      <c r="H12" s="5">
        <v>1</v>
      </c>
      <c r="I12" s="5">
        <v>1</v>
      </c>
      <c r="J12" s="5">
        <f t="shared" si="1"/>
        <v>1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109">
        <f>SUM(I12:I$53,O12:O$53,S12:S$53)/SUM(F12:F$53)</f>
        <v>0.5</v>
      </c>
      <c r="X12" s="109">
        <f>SUM(V12:V$53)/SUM(G12:G$53)</f>
        <v>0.43859649122807015</v>
      </c>
      <c r="Y12" s="112">
        <f t="shared" si="0"/>
        <v>0.93859649122807021</v>
      </c>
    </row>
    <row r="13" spans="1:25" ht="15.75" x14ac:dyDescent="0.25">
      <c r="A13" s="184"/>
      <c r="B13" s="4">
        <v>41471</v>
      </c>
      <c r="C13" s="5" t="s">
        <v>68</v>
      </c>
      <c r="D13" s="109">
        <f>SUM(I13:I$53)/SUM(G13:G$53)</f>
        <v>0.4107142857142857</v>
      </c>
      <c r="E13" s="5">
        <v>1</v>
      </c>
      <c r="F13" s="5">
        <v>3</v>
      </c>
      <c r="G13" s="5">
        <v>3</v>
      </c>
      <c r="H13" s="5">
        <v>1</v>
      </c>
      <c r="I13" s="5">
        <v>2</v>
      </c>
      <c r="J13" s="5">
        <f t="shared" si="1"/>
        <v>1</v>
      </c>
      <c r="K13" s="5">
        <v>1</v>
      </c>
      <c r="L13" s="5">
        <v>0</v>
      </c>
      <c r="M13" s="5">
        <v>0</v>
      </c>
      <c r="N13" s="5">
        <v>3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3</v>
      </c>
      <c r="W13" s="109">
        <f>SUM(I13:I$53,O13:O$53,S13:S$53)/SUM(F13:F$53)</f>
        <v>0.5</v>
      </c>
      <c r="X13" s="109">
        <f>SUM(V13:V$53)/SUM(G13:G$53)</f>
        <v>0.4375</v>
      </c>
      <c r="Y13" s="112">
        <f t="shared" si="0"/>
        <v>0.9375</v>
      </c>
    </row>
    <row r="14" spans="1:25" ht="15.75" x14ac:dyDescent="0.25">
      <c r="A14" s="184"/>
      <c r="B14" s="4">
        <v>41471</v>
      </c>
      <c r="C14" s="5" t="s">
        <v>68</v>
      </c>
      <c r="D14" s="109">
        <f>SUM(I14:I$53)/SUM(G14:G$53)</f>
        <v>0.40366972477064222</v>
      </c>
      <c r="E14" s="5">
        <v>1</v>
      </c>
      <c r="F14" s="5">
        <v>2</v>
      </c>
      <c r="G14" s="5">
        <v>2</v>
      </c>
      <c r="H14" s="5">
        <v>1</v>
      </c>
      <c r="I14" s="5">
        <v>0</v>
      </c>
      <c r="J14" s="5">
        <f t="shared" si="1"/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</v>
      </c>
      <c r="T14" s="5">
        <v>0</v>
      </c>
      <c r="U14" s="5">
        <v>0</v>
      </c>
      <c r="V14" s="5">
        <v>0</v>
      </c>
      <c r="W14" s="109">
        <f>SUM(I14:I$53,O14:O$53,S14:S$53)/SUM(F14:F$53)</f>
        <v>0.49572649572649574</v>
      </c>
      <c r="X14" s="109">
        <f>SUM(V14:V$53)/SUM(G14:G$53)</f>
        <v>0.42201834862385323</v>
      </c>
      <c r="Y14" s="112">
        <f t="shared" si="0"/>
        <v>0.91774484435034898</v>
      </c>
    </row>
    <row r="15" spans="1:25" ht="15.75" x14ac:dyDescent="0.25">
      <c r="A15" s="184"/>
      <c r="B15" s="4">
        <v>41464</v>
      </c>
      <c r="C15" s="5" t="s">
        <v>69</v>
      </c>
      <c r="D15" s="109">
        <f>SUM(I15:I$53)/SUM(G15:G$53)</f>
        <v>0.41121495327102803</v>
      </c>
      <c r="E15" s="5">
        <v>1</v>
      </c>
      <c r="F15" s="5">
        <v>3</v>
      </c>
      <c r="G15" s="5">
        <v>3</v>
      </c>
      <c r="H15" s="5">
        <v>1</v>
      </c>
      <c r="I15" s="5">
        <v>1</v>
      </c>
      <c r="J15" s="5">
        <f t="shared" si="1"/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1</v>
      </c>
      <c r="V15" s="5">
        <v>1</v>
      </c>
      <c r="W15" s="109">
        <f>SUM(I15:I$53,O15:O$53,S15:S$53)/SUM(F15:F$53)</f>
        <v>0.48695652173913045</v>
      </c>
      <c r="X15" s="109">
        <f>SUM(V15:V$53)/SUM(G15:G$53)</f>
        <v>0.42990654205607476</v>
      </c>
      <c r="Y15" s="112">
        <f t="shared" si="0"/>
        <v>0.91686306379520521</v>
      </c>
    </row>
    <row r="16" spans="1:25" ht="15.75" x14ac:dyDescent="0.25">
      <c r="A16" s="184"/>
      <c r="B16" s="4">
        <v>41464</v>
      </c>
      <c r="C16" s="5" t="s">
        <v>69</v>
      </c>
      <c r="D16" s="109">
        <f>SUM(I16:I$53)/SUM(G16:G$53)</f>
        <v>0.41346153846153844</v>
      </c>
      <c r="E16" s="5">
        <v>1</v>
      </c>
      <c r="F16" s="5">
        <v>3</v>
      </c>
      <c r="G16" s="5">
        <v>3</v>
      </c>
      <c r="H16" s="5">
        <v>1</v>
      </c>
      <c r="I16" s="5">
        <v>1</v>
      </c>
      <c r="J16" s="5">
        <f t="shared" si="1"/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1</v>
      </c>
      <c r="W16" s="109">
        <f>SUM(I16:I$53,O16:O$53,S16:S$53)/SUM(F16:F$53)</f>
        <v>0.48214285714285715</v>
      </c>
      <c r="X16" s="109">
        <f>SUM(V16:V$53)/SUM(G16:G$53)</f>
        <v>0.43269230769230771</v>
      </c>
      <c r="Y16" s="112">
        <f t="shared" si="0"/>
        <v>0.91483516483516492</v>
      </c>
    </row>
    <row r="17" spans="1:25" ht="15.75" x14ac:dyDescent="0.25">
      <c r="A17" s="184"/>
      <c r="B17" s="4">
        <v>41457</v>
      </c>
      <c r="C17" s="5" t="s">
        <v>45</v>
      </c>
      <c r="D17" s="109">
        <f>SUM(I17:I$53)/SUM(G17:G$53)</f>
        <v>0.41584158415841582</v>
      </c>
      <c r="E17" s="5">
        <v>1</v>
      </c>
      <c r="F17" s="5">
        <v>2</v>
      </c>
      <c r="G17" s="5">
        <v>2</v>
      </c>
      <c r="H17" s="5">
        <v>0</v>
      </c>
      <c r="I17" s="5">
        <v>0</v>
      </c>
      <c r="J17" s="5">
        <f t="shared" si="1"/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109">
        <f>SUM(I17:I$53,O17:O$53,S17:S$53)/SUM(F17:F$53)</f>
        <v>0.47706422018348627</v>
      </c>
      <c r="X17" s="109">
        <f>SUM(V17:V$53)/SUM(G17:G$53)</f>
        <v>0.43564356435643564</v>
      </c>
      <c r="Y17" s="112">
        <f t="shared" si="0"/>
        <v>0.91270778453992185</v>
      </c>
    </row>
    <row r="18" spans="1:25" ht="15.75" x14ac:dyDescent="0.25">
      <c r="A18" s="184"/>
      <c r="B18" s="4">
        <v>41457</v>
      </c>
      <c r="C18" s="5" t="s">
        <v>45</v>
      </c>
      <c r="D18" s="109">
        <f>SUM(I18:I$53)/SUM(G18:G$53)</f>
        <v>0.42424242424242425</v>
      </c>
      <c r="E18" s="5">
        <v>1</v>
      </c>
      <c r="F18" s="5">
        <v>2</v>
      </c>
      <c r="G18" s="5">
        <v>2</v>
      </c>
      <c r="H18" s="5">
        <v>0</v>
      </c>
      <c r="I18" s="5">
        <v>1</v>
      </c>
      <c r="J18" s="5">
        <f t="shared" si="1"/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1</v>
      </c>
      <c r="W18" s="109">
        <f>SUM(I18:I$53,O18:O$53,S18:S$53)/SUM(F18:F$53)</f>
        <v>0.48598130841121495</v>
      </c>
      <c r="X18" s="109">
        <f>SUM(V18:V$53)/SUM(G18:G$53)</f>
        <v>0.44444444444444442</v>
      </c>
      <c r="Y18" s="112">
        <f t="shared" si="0"/>
        <v>0.93042575285565943</v>
      </c>
    </row>
    <row r="19" spans="1:25" ht="15.75" x14ac:dyDescent="0.25">
      <c r="A19" s="184"/>
      <c r="B19" s="4">
        <v>41450</v>
      </c>
      <c r="C19" s="5" t="s">
        <v>46</v>
      </c>
      <c r="D19" s="109">
        <f>SUM(I19:I$53)/SUM(G19:G$53)</f>
        <v>0.42268041237113402</v>
      </c>
      <c r="E19" s="5">
        <v>1</v>
      </c>
      <c r="F19" s="5">
        <v>2</v>
      </c>
      <c r="G19" s="5">
        <v>2</v>
      </c>
      <c r="H19" s="5">
        <v>0</v>
      </c>
      <c r="I19" s="5">
        <v>0</v>
      </c>
      <c r="J19" s="5">
        <f t="shared" si="1"/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109">
        <f>SUM(I19:I$53,O19:O$53,S19:S$53)/SUM(F19:F$53)</f>
        <v>0.48571428571428571</v>
      </c>
      <c r="X19" s="109">
        <f>SUM(V19:V$53)/SUM(G19:G$53)</f>
        <v>0.44329896907216493</v>
      </c>
      <c r="Y19" s="112">
        <f t="shared" si="0"/>
        <v>0.92901325478645069</v>
      </c>
    </row>
    <row r="20" spans="1:25" ht="15.75" x14ac:dyDescent="0.25">
      <c r="A20" s="184"/>
      <c r="B20" s="4">
        <v>41450</v>
      </c>
      <c r="C20" s="5" t="s">
        <v>46</v>
      </c>
      <c r="D20" s="109">
        <f>SUM(I20:I$53)/SUM(G20:G$53)</f>
        <v>0.43157894736842106</v>
      </c>
      <c r="E20" s="5">
        <v>1</v>
      </c>
      <c r="F20" s="5">
        <v>3</v>
      </c>
      <c r="G20" s="5">
        <v>3</v>
      </c>
      <c r="H20" s="5">
        <v>0</v>
      </c>
      <c r="I20" s="5">
        <v>1</v>
      </c>
      <c r="J20" s="5">
        <f t="shared" si="1"/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1</v>
      </c>
      <c r="W20" s="109">
        <f>SUM(I20:I$53,O20:O$53,S20:S$53)/SUM(F20:F$53)</f>
        <v>0.49514563106796117</v>
      </c>
      <c r="X20" s="109">
        <f>SUM(V20:V$53)/SUM(G20:G$53)</f>
        <v>0.45263157894736844</v>
      </c>
      <c r="Y20" s="112">
        <f t="shared" si="0"/>
        <v>0.94777721001532966</v>
      </c>
    </row>
    <row r="21" spans="1:25" ht="15.75" x14ac:dyDescent="0.25">
      <c r="A21" s="184"/>
      <c r="B21" s="4">
        <v>41443</v>
      </c>
      <c r="C21" s="5" t="s">
        <v>50</v>
      </c>
      <c r="D21" s="109">
        <f>SUM(I21:I$53)/SUM(G21:G$53)</f>
        <v>0.43478260869565216</v>
      </c>
      <c r="E21" s="5">
        <v>1</v>
      </c>
      <c r="F21" s="5">
        <v>3</v>
      </c>
      <c r="G21" s="5">
        <v>3</v>
      </c>
      <c r="H21" s="5">
        <v>2</v>
      </c>
      <c r="I21" s="5">
        <v>2</v>
      </c>
      <c r="J21" s="5">
        <f t="shared" si="1"/>
        <v>2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2</v>
      </c>
      <c r="W21" s="109">
        <f>SUM(I21:I$53,O21:O$53,S21:S$53)/SUM(F21:F$53)</f>
        <v>0.5</v>
      </c>
      <c r="X21" s="109">
        <f>SUM(V21:V$53)/SUM(G21:G$53)</f>
        <v>0.45652173913043476</v>
      </c>
      <c r="Y21" s="112">
        <f t="shared" si="0"/>
        <v>0.95652173913043481</v>
      </c>
    </row>
    <row r="22" spans="1:25" ht="15.75" x14ac:dyDescent="0.25">
      <c r="A22" s="184"/>
      <c r="B22" s="4">
        <v>41443</v>
      </c>
      <c r="C22" s="5" t="s">
        <v>50</v>
      </c>
      <c r="D22" s="109">
        <f>SUM(I22:I$53)/SUM(G22:G$53)</f>
        <v>0.42696629213483145</v>
      </c>
      <c r="E22" s="5">
        <v>1</v>
      </c>
      <c r="F22" s="5">
        <v>2</v>
      </c>
      <c r="G22" s="5">
        <v>2</v>
      </c>
      <c r="H22" s="5">
        <v>0</v>
      </c>
      <c r="I22" s="5">
        <v>1</v>
      </c>
      <c r="J22" s="5">
        <f t="shared" si="1"/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109">
        <f>SUM(I22:I$53,O22:O$53,S22:S$53)/SUM(F22:F$53)</f>
        <v>0.49484536082474229</v>
      </c>
      <c r="X22" s="109">
        <f>SUM(V22:V$53)/SUM(G22:G$53)</f>
        <v>0.449438202247191</v>
      </c>
      <c r="Y22" s="112">
        <f t="shared" si="0"/>
        <v>0.94428356307193329</v>
      </c>
    </row>
    <row r="23" spans="1:25" ht="15.75" x14ac:dyDescent="0.25">
      <c r="A23" s="184"/>
      <c r="B23" s="4">
        <v>41436</v>
      </c>
      <c r="C23" s="5" t="s">
        <v>68</v>
      </c>
      <c r="D23" s="109">
        <f>SUM(I23:I$53)/SUM(G23:G$53)</f>
        <v>0.42528735632183906</v>
      </c>
      <c r="E23" s="5">
        <v>1</v>
      </c>
      <c r="F23" s="5">
        <v>4</v>
      </c>
      <c r="G23" s="5">
        <v>4</v>
      </c>
      <c r="H23" s="5">
        <v>1</v>
      </c>
      <c r="I23" s="5">
        <v>4</v>
      </c>
      <c r="J23" s="5">
        <f t="shared" si="1"/>
        <v>4</v>
      </c>
      <c r="K23" s="5">
        <v>0</v>
      </c>
      <c r="L23" s="5">
        <v>0</v>
      </c>
      <c r="M23" s="5">
        <v>0</v>
      </c>
      <c r="N23" s="5">
        <v>2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4</v>
      </c>
      <c r="W23" s="109">
        <f>SUM(I23:I$53,O23:O$53,S23:S$53)/SUM(F23:F$53)</f>
        <v>0.49473684210526314</v>
      </c>
      <c r="X23" s="109">
        <f>SUM(V23:V$53)/SUM(G23:G$53)</f>
        <v>0.44827586206896552</v>
      </c>
      <c r="Y23" s="112">
        <f t="shared" si="0"/>
        <v>0.94301270417422867</v>
      </c>
    </row>
    <row r="24" spans="1:25" ht="15.75" x14ac:dyDescent="0.25">
      <c r="A24" s="184"/>
      <c r="B24" s="4">
        <v>41436</v>
      </c>
      <c r="C24" s="5" t="s">
        <v>68</v>
      </c>
      <c r="D24" s="109">
        <f>SUM(I24:I$53)/SUM(G24:G$53)</f>
        <v>0.39759036144578314</v>
      </c>
      <c r="E24" s="5">
        <v>1</v>
      </c>
      <c r="F24" s="5">
        <v>2</v>
      </c>
      <c r="G24" s="5">
        <v>1</v>
      </c>
      <c r="H24" s="5">
        <v>0</v>
      </c>
      <c r="I24" s="5">
        <v>0</v>
      </c>
      <c r="J24" s="5">
        <f t="shared" si="1"/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109">
        <f>SUM(I24:I$53,O24:O$53,S24:S$53)/SUM(F24:F$53)</f>
        <v>0.47252747252747251</v>
      </c>
      <c r="X24" s="109">
        <f>SUM(V24:V$53)/SUM(G24:G$53)</f>
        <v>0.42168674698795183</v>
      </c>
      <c r="Y24" s="112">
        <f t="shared" si="0"/>
        <v>0.89421421951542435</v>
      </c>
    </row>
    <row r="25" spans="1:25" ht="15.75" x14ac:dyDescent="0.25">
      <c r="A25" s="184"/>
      <c r="B25" s="4">
        <v>41429</v>
      </c>
      <c r="C25" s="5" t="s">
        <v>43</v>
      </c>
      <c r="D25" s="109">
        <f>SUM(I25:I$53)/SUM(G25:G$53)</f>
        <v>0.40243902439024393</v>
      </c>
      <c r="E25" s="5">
        <v>1</v>
      </c>
      <c r="F25" s="5">
        <v>3</v>
      </c>
      <c r="G25" s="5">
        <v>3</v>
      </c>
      <c r="H25" s="5">
        <v>0</v>
      </c>
      <c r="I25" s="5">
        <v>0</v>
      </c>
      <c r="J25" s="5">
        <f t="shared" si="1"/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109">
        <f>SUM(I25:I$53,O25:O$53,S25:S$53)/SUM(F25:F$53)</f>
        <v>0.47191011235955055</v>
      </c>
      <c r="X25" s="109">
        <f>SUM(V25:V$53)/SUM(G25:G$53)</f>
        <v>0.42682926829268292</v>
      </c>
      <c r="Y25" s="112">
        <f t="shared" si="0"/>
        <v>0.89873938065223347</v>
      </c>
    </row>
    <row r="26" spans="1:25" ht="15.75" x14ac:dyDescent="0.25">
      <c r="A26" s="184"/>
      <c r="B26" s="4">
        <v>41429</v>
      </c>
      <c r="C26" s="5" t="s">
        <v>43</v>
      </c>
      <c r="D26" s="109">
        <f>SUM(I26:I$53)/SUM(G26:G$53)</f>
        <v>0.41772151898734178</v>
      </c>
      <c r="E26" s="5">
        <v>1</v>
      </c>
      <c r="F26" s="5">
        <v>3</v>
      </c>
      <c r="G26" s="5">
        <v>3</v>
      </c>
      <c r="H26" s="5">
        <v>0</v>
      </c>
      <c r="I26" s="5">
        <v>0</v>
      </c>
      <c r="J26" s="5">
        <f t="shared" si="1"/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109">
        <f>SUM(I26:I$53,O26:O$53,S26:S$53)/SUM(F26:F$53)</f>
        <v>0.48837209302325579</v>
      </c>
      <c r="X26" s="109">
        <f>SUM(V26:V$53)/SUM(G26:G$53)</f>
        <v>0.44303797468354428</v>
      </c>
      <c r="Y26" s="112">
        <f t="shared" si="0"/>
        <v>0.93141006770680002</v>
      </c>
    </row>
    <row r="27" spans="1:25" ht="15.75" x14ac:dyDescent="0.25">
      <c r="A27" s="184"/>
      <c r="B27" s="4">
        <v>41408</v>
      </c>
      <c r="C27" s="5" t="s">
        <v>45</v>
      </c>
      <c r="D27" s="109">
        <f>SUM(I27:I$53)/SUM(G27:G$53)</f>
        <v>0.43421052631578949</v>
      </c>
      <c r="E27" s="5">
        <v>1</v>
      </c>
      <c r="F27" s="5">
        <v>3</v>
      </c>
      <c r="G27" s="5">
        <v>3</v>
      </c>
      <c r="H27" s="5">
        <v>0</v>
      </c>
      <c r="I27" s="5">
        <v>0</v>
      </c>
      <c r="J27" s="5">
        <f t="shared" si="1"/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109">
        <f>SUM(I27:I$53,O27:O$53,S27:S$53)/SUM(F27:F$53)</f>
        <v>0.50602409638554213</v>
      </c>
      <c r="X27" s="109">
        <f>SUM(V27:V$53)/SUM(G27:G$53)</f>
        <v>0.46052631578947367</v>
      </c>
      <c r="Y27" s="112">
        <f t="shared" si="0"/>
        <v>0.96655041217501581</v>
      </c>
    </row>
    <row r="28" spans="1:25" ht="15.75" x14ac:dyDescent="0.25">
      <c r="A28" s="184"/>
      <c r="B28" s="4">
        <v>41408</v>
      </c>
      <c r="C28" s="5" t="s">
        <v>45</v>
      </c>
      <c r="D28" s="109">
        <f>SUM(I28:I$53)/SUM(G28:G$53)</f>
        <v>0.45205479452054792</v>
      </c>
      <c r="E28" s="5">
        <v>1</v>
      </c>
      <c r="F28" s="5">
        <v>3</v>
      </c>
      <c r="G28" s="5">
        <v>2</v>
      </c>
      <c r="H28" s="5">
        <v>0</v>
      </c>
      <c r="I28" s="5">
        <v>0</v>
      </c>
      <c r="J28" s="5">
        <f t="shared" si="1"/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109">
        <f>SUM(I28:I$53,O28:O$53,S28:S$53)/SUM(F28:F$53)</f>
        <v>0.52500000000000002</v>
      </c>
      <c r="X28" s="109">
        <f>SUM(V28:V$53)/SUM(G28:G$53)</f>
        <v>0.47945205479452052</v>
      </c>
      <c r="Y28" s="112">
        <f t="shared" si="0"/>
        <v>1.0044520547945206</v>
      </c>
    </row>
    <row r="29" spans="1:25" ht="15.75" x14ac:dyDescent="0.25">
      <c r="A29" s="184"/>
      <c r="B29" s="4">
        <v>41401</v>
      </c>
      <c r="C29" s="5" t="s">
        <v>46</v>
      </c>
      <c r="D29" s="109">
        <f>SUM(I29:I$53)/SUM(G29:G$53)</f>
        <v>0.46478873239436619</v>
      </c>
      <c r="E29" s="5">
        <v>1</v>
      </c>
      <c r="F29" s="5">
        <v>3</v>
      </c>
      <c r="G29" s="5">
        <v>3</v>
      </c>
      <c r="H29" s="5">
        <v>0</v>
      </c>
      <c r="I29" s="5">
        <v>0</v>
      </c>
      <c r="J29" s="5">
        <f t="shared" si="1"/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109">
        <f>SUM(I29:I$53,O29:O$53,S29:S$53)/SUM(F29:F$53)</f>
        <v>0.53246753246753242</v>
      </c>
      <c r="X29" s="109">
        <f>SUM(V29:V$53)/SUM(G29:G$53)</f>
        <v>0.49295774647887325</v>
      </c>
      <c r="Y29" s="112">
        <f t="shared" si="0"/>
        <v>1.0254252789464058</v>
      </c>
    </row>
    <row r="30" spans="1:25" ht="16.5" thickBot="1" x14ac:dyDescent="0.3">
      <c r="A30" s="188"/>
      <c r="B30" s="11">
        <v>41401</v>
      </c>
      <c r="C30" s="12" t="s">
        <v>46</v>
      </c>
      <c r="D30" s="113">
        <f>SUM(I30:I$53)/SUM(G30:G$53)</f>
        <v>0.48529411764705882</v>
      </c>
      <c r="E30" s="12">
        <v>1</v>
      </c>
      <c r="F30" s="12">
        <v>4</v>
      </c>
      <c r="G30" s="12">
        <v>3</v>
      </c>
      <c r="H30" s="12">
        <v>0</v>
      </c>
      <c r="I30" s="12">
        <v>0</v>
      </c>
      <c r="J30" s="12">
        <f t="shared" si="1"/>
        <v>0</v>
      </c>
      <c r="K30" s="12">
        <v>0</v>
      </c>
      <c r="L30" s="12">
        <v>0</v>
      </c>
      <c r="M30" s="12">
        <v>0</v>
      </c>
      <c r="N30" s="12">
        <v>1</v>
      </c>
      <c r="O30" s="12">
        <v>0</v>
      </c>
      <c r="P30" s="12">
        <v>0</v>
      </c>
      <c r="Q30" s="12">
        <v>1</v>
      </c>
      <c r="R30" s="12">
        <v>0</v>
      </c>
      <c r="S30" s="12">
        <v>1</v>
      </c>
      <c r="T30" s="12">
        <v>0</v>
      </c>
      <c r="U30" s="12">
        <v>0</v>
      </c>
      <c r="V30" s="12">
        <v>0</v>
      </c>
      <c r="W30" s="113">
        <f>SUM(I30:I$53,O30:O$53,S30:S$53)/SUM(F30:F$53)</f>
        <v>0.55405405405405406</v>
      </c>
      <c r="X30" s="113">
        <f>SUM(V30:V$53)/SUM(G30:G$53)</f>
        <v>0.51470588235294112</v>
      </c>
      <c r="Y30" s="114">
        <f t="shared" si="0"/>
        <v>1.0687599364069951</v>
      </c>
    </row>
    <row r="31" spans="1:25" ht="15.75" x14ac:dyDescent="0.25">
      <c r="A31" s="178" t="s">
        <v>55</v>
      </c>
      <c r="B31" s="18">
        <v>41165</v>
      </c>
      <c r="C31" s="19" t="s">
        <v>53</v>
      </c>
      <c r="D31" s="135">
        <f>SUM(I31:I$53)/SUM(G31:G$53)</f>
        <v>0.50769230769230766</v>
      </c>
      <c r="E31" s="19">
        <v>1</v>
      </c>
      <c r="F31" s="19">
        <v>2</v>
      </c>
      <c r="G31" s="19">
        <v>2</v>
      </c>
      <c r="H31" s="19">
        <v>0</v>
      </c>
      <c r="I31" s="19">
        <v>1</v>
      </c>
      <c r="J31" s="19">
        <f t="shared" si="1"/>
        <v>1</v>
      </c>
      <c r="K31" s="19">
        <v>0</v>
      </c>
      <c r="L31" s="19">
        <v>0</v>
      </c>
      <c r="M31" s="19">
        <v>0</v>
      </c>
      <c r="N31" s="19">
        <v>1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1</v>
      </c>
      <c r="W31" s="135">
        <f>SUM(I31:I$53,O31:O$53,S31:S$53)/SUM(F31:F$53)</f>
        <v>0.5714285714285714</v>
      </c>
      <c r="X31" s="135">
        <f>SUM(V31:V$53)/SUM(G31:G$53)</f>
        <v>0.53846153846153844</v>
      </c>
      <c r="Y31" s="136">
        <f t="shared" si="0"/>
        <v>1.1098901098901099</v>
      </c>
    </row>
    <row r="32" spans="1:25" ht="15.75" x14ac:dyDescent="0.25">
      <c r="A32" s="179"/>
      <c r="B32" s="14">
        <v>41165</v>
      </c>
      <c r="C32" s="15" t="s">
        <v>53</v>
      </c>
      <c r="D32" s="133">
        <f>SUM(I32:I$53)/SUM(G32:G$53)</f>
        <v>0.50793650793650791</v>
      </c>
      <c r="E32" s="15">
        <v>1</v>
      </c>
      <c r="F32" s="15">
        <v>2</v>
      </c>
      <c r="G32" s="15">
        <v>2</v>
      </c>
      <c r="H32" s="15">
        <v>0</v>
      </c>
      <c r="I32" s="15">
        <v>1</v>
      </c>
      <c r="J32" s="15">
        <f t="shared" si="1"/>
        <v>1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1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1</v>
      </c>
      <c r="W32" s="133">
        <f>SUM(I32:I$53,O32:O$53,S32:S$53)/SUM(F32:F$53)</f>
        <v>0.57352941176470584</v>
      </c>
      <c r="X32" s="133">
        <f>SUM(V32:V$53)/SUM(G32:G$53)</f>
        <v>0.53968253968253965</v>
      </c>
      <c r="Y32" s="134">
        <f t="shared" si="0"/>
        <v>1.1132119514472456</v>
      </c>
    </row>
    <row r="33" spans="1:25" ht="15.75" x14ac:dyDescent="0.25">
      <c r="A33" s="179"/>
      <c r="B33" s="14">
        <v>41158</v>
      </c>
      <c r="C33" s="15" t="s">
        <v>54</v>
      </c>
      <c r="D33" s="133">
        <f>SUM(I33:I$53)/SUM(G33:G$53)</f>
        <v>0.50819672131147542</v>
      </c>
      <c r="E33" s="15">
        <v>1</v>
      </c>
      <c r="F33" s="15">
        <v>4</v>
      </c>
      <c r="G33" s="15">
        <v>4</v>
      </c>
      <c r="H33" s="15">
        <v>1</v>
      </c>
      <c r="I33" s="15">
        <v>2</v>
      </c>
      <c r="J33" s="15">
        <f t="shared" si="1"/>
        <v>2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2</v>
      </c>
      <c r="W33" s="133">
        <f>SUM(I33:I$53,O33:O$53,S33:S$53)/SUM(F33:F$53)</f>
        <v>0.5757575757575758</v>
      </c>
      <c r="X33" s="133">
        <f>SUM(V33:V$53)/SUM(G33:G$53)</f>
        <v>0.54098360655737709</v>
      </c>
      <c r="Y33" s="134">
        <f t="shared" si="0"/>
        <v>1.1167411823149529</v>
      </c>
    </row>
    <row r="34" spans="1:25" ht="15.75" x14ac:dyDescent="0.25">
      <c r="A34" s="179"/>
      <c r="B34" s="14">
        <v>41151</v>
      </c>
      <c r="C34" s="15" t="s">
        <v>54</v>
      </c>
      <c r="D34" s="133">
        <f>SUM(I34:I$53)/SUM(G34:G$53)</f>
        <v>0.50877192982456143</v>
      </c>
      <c r="E34" s="15">
        <v>1</v>
      </c>
      <c r="F34" s="15">
        <v>3</v>
      </c>
      <c r="G34" s="15">
        <v>3</v>
      </c>
      <c r="H34" s="15">
        <v>0</v>
      </c>
      <c r="I34" s="15">
        <v>2</v>
      </c>
      <c r="J34" s="15">
        <f t="shared" si="1"/>
        <v>2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2</v>
      </c>
      <c r="W34" s="133">
        <f>SUM(I34:I$53,O34:O$53,S34:S$53)/SUM(F34:F$53)</f>
        <v>0.58064516129032262</v>
      </c>
      <c r="X34" s="133">
        <f>SUM(V34:V$53)/SUM(G34:G$53)</f>
        <v>0.54385964912280704</v>
      </c>
      <c r="Y34" s="134">
        <f t="shared" si="0"/>
        <v>1.1245048104131297</v>
      </c>
    </row>
    <row r="35" spans="1:25" ht="15.75" x14ac:dyDescent="0.25">
      <c r="A35" s="179"/>
      <c r="B35" s="14">
        <v>41151</v>
      </c>
      <c r="C35" s="15" t="s">
        <v>54</v>
      </c>
      <c r="D35" s="133">
        <f>SUM(I35:I$53)/SUM(G35:G$53)</f>
        <v>0.5</v>
      </c>
      <c r="E35" s="15">
        <v>1</v>
      </c>
      <c r="F35" s="15">
        <v>3</v>
      </c>
      <c r="G35" s="15">
        <v>3</v>
      </c>
      <c r="H35" s="15">
        <v>3</v>
      </c>
      <c r="I35" s="15">
        <v>2</v>
      </c>
      <c r="J35" s="15">
        <f t="shared" si="1"/>
        <v>2</v>
      </c>
      <c r="K35" s="15">
        <v>0</v>
      </c>
      <c r="L35" s="15">
        <v>0</v>
      </c>
      <c r="M35" s="15">
        <v>0</v>
      </c>
      <c r="N35" s="15">
        <v>2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2</v>
      </c>
      <c r="W35" s="133">
        <f>SUM(I35:I$53,O35:O$53,S35:S$53)/SUM(F35:F$53)</f>
        <v>0.57627118644067798</v>
      </c>
      <c r="X35" s="133">
        <f>SUM(V35:V$53)/SUM(G35:G$53)</f>
        <v>0.53703703703703709</v>
      </c>
      <c r="Y35" s="134">
        <f t="shared" si="0"/>
        <v>1.113308223477715</v>
      </c>
    </row>
    <row r="36" spans="1:25" ht="16.5" thickBot="1" x14ac:dyDescent="0.3">
      <c r="A36" s="180"/>
      <c r="B36" s="86">
        <v>41144</v>
      </c>
      <c r="C36" s="87" t="s">
        <v>54</v>
      </c>
      <c r="D36" s="137">
        <f>SUM(I36:I$53)/SUM(G36:G$53)</f>
        <v>0.49019607843137253</v>
      </c>
      <c r="E36" s="87">
        <v>1</v>
      </c>
      <c r="F36" s="87">
        <v>3</v>
      </c>
      <c r="G36" s="87">
        <v>2</v>
      </c>
      <c r="H36" s="87">
        <v>1</v>
      </c>
      <c r="I36" s="87">
        <v>1</v>
      </c>
      <c r="J36" s="87">
        <f t="shared" si="1"/>
        <v>1</v>
      </c>
      <c r="K36" s="87">
        <v>0</v>
      </c>
      <c r="L36" s="87">
        <v>0</v>
      </c>
      <c r="M36" s="87">
        <v>0</v>
      </c>
      <c r="N36" s="87">
        <v>2</v>
      </c>
      <c r="O36" s="87">
        <v>0</v>
      </c>
      <c r="P36" s="87">
        <v>0</v>
      </c>
      <c r="Q36" s="87">
        <v>1</v>
      </c>
      <c r="R36" s="87">
        <v>0</v>
      </c>
      <c r="S36" s="87">
        <v>0</v>
      </c>
      <c r="T36" s="87">
        <v>0</v>
      </c>
      <c r="U36" s="87">
        <v>0</v>
      </c>
      <c r="V36" s="87">
        <v>1</v>
      </c>
      <c r="W36" s="137">
        <f>SUM(I36:I$53,O36:O$53,S36:S$53)/SUM(F36:F$53)</f>
        <v>0.5535714285714286</v>
      </c>
      <c r="X36" s="137">
        <f>SUM(V36:V$53)/SUM(G36:G$53)</f>
        <v>0.52941176470588236</v>
      </c>
      <c r="Y36" s="138">
        <f t="shared" si="0"/>
        <v>1.0829831932773111</v>
      </c>
    </row>
    <row r="37" spans="1:25" ht="15.75" x14ac:dyDescent="0.25">
      <c r="A37" s="183" t="s">
        <v>59</v>
      </c>
      <c r="B37" s="9">
        <v>41130</v>
      </c>
      <c r="C37" s="10" t="s">
        <v>56</v>
      </c>
      <c r="D37" s="110">
        <f>SUM(I37:I$53)/SUM(G37:G$53)</f>
        <v>0.48979591836734693</v>
      </c>
      <c r="E37" s="10">
        <v>1</v>
      </c>
      <c r="F37" s="10">
        <v>4</v>
      </c>
      <c r="G37" s="10">
        <v>3</v>
      </c>
      <c r="H37" s="10">
        <v>1</v>
      </c>
      <c r="I37" s="10">
        <v>1</v>
      </c>
      <c r="J37" s="10">
        <f t="shared" si="1"/>
        <v>1</v>
      </c>
      <c r="K37" s="10">
        <v>0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10">
        <f>SUM(I37:I$53,O37:O$53,S37:S$53)/SUM(F37:F$53)</f>
        <v>0.56603773584905659</v>
      </c>
      <c r="X37" s="110">
        <f>SUM(V37:V$53)/SUM(G37:G$53)</f>
        <v>0.53061224489795922</v>
      </c>
      <c r="Y37" s="111">
        <f t="shared" si="0"/>
        <v>1.0966499807470158</v>
      </c>
    </row>
    <row r="38" spans="1:25" ht="15.75" x14ac:dyDescent="0.25">
      <c r="A38" s="184"/>
      <c r="B38" s="4">
        <v>41130</v>
      </c>
      <c r="C38" s="5" t="s">
        <v>56</v>
      </c>
      <c r="D38" s="109">
        <f>SUM(I38:I$53)/SUM(G38:G$53)</f>
        <v>0.5</v>
      </c>
      <c r="E38" s="5">
        <v>1</v>
      </c>
      <c r="F38" s="5">
        <v>3</v>
      </c>
      <c r="G38" s="5">
        <v>3</v>
      </c>
      <c r="H38" s="5">
        <v>1</v>
      </c>
      <c r="I38" s="5">
        <v>2</v>
      </c>
      <c r="J38" s="5">
        <f t="shared" si="1"/>
        <v>2</v>
      </c>
      <c r="K38" s="5">
        <v>0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</v>
      </c>
      <c r="W38" s="109">
        <f>SUM(I38:I$53,O38:O$53,S38:S$53)/SUM(F38:F$53)</f>
        <v>0.5714285714285714</v>
      </c>
      <c r="X38" s="109">
        <f>SUM(V38:V$53)/SUM(G38:G$53)</f>
        <v>0.54347826086956519</v>
      </c>
      <c r="Y38" s="112">
        <f t="shared" si="0"/>
        <v>1.1149068322981366</v>
      </c>
    </row>
    <row r="39" spans="1:25" ht="15.75" x14ac:dyDescent="0.25">
      <c r="A39" s="184"/>
      <c r="B39" s="4">
        <v>41109</v>
      </c>
      <c r="C39" s="5" t="s">
        <v>58</v>
      </c>
      <c r="D39" s="109">
        <f>SUM(I39:I$53)/SUM(G39:G$53)</f>
        <v>0.48837209302325579</v>
      </c>
      <c r="E39" s="5">
        <v>1</v>
      </c>
      <c r="F39" s="5">
        <v>2</v>
      </c>
      <c r="G39" s="5">
        <v>2</v>
      </c>
      <c r="H39" s="5">
        <v>0</v>
      </c>
      <c r="I39" s="5">
        <v>0</v>
      </c>
      <c r="J39" s="5">
        <f t="shared" si="1"/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109">
        <f>SUM(I39:I$53,O39:O$53,S39:S$53)/SUM(F39:F$53)</f>
        <v>0.56521739130434778</v>
      </c>
      <c r="X39" s="109">
        <f>SUM(V39:V$53)/SUM(G39:G$53)</f>
        <v>0.53488372093023251</v>
      </c>
      <c r="Y39" s="112">
        <f t="shared" si="0"/>
        <v>1.1001011122345803</v>
      </c>
    </row>
    <row r="40" spans="1:25" ht="15.75" x14ac:dyDescent="0.25">
      <c r="A40" s="184"/>
      <c r="B40" s="4">
        <v>41109</v>
      </c>
      <c r="C40" s="5" t="s">
        <v>58</v>
      </c>
      <c r="D40" s="109">
        <f>SUM(I40:I$53)/SUM(G40:G$53)</f>
        <v>0.51219512195121952</v>
      </c>
      <c r="E40" s="5">
        <v>1</v>
      </c>
      <c r="F40" s="5">
        <v>3</v>
      </c>
      <c r="G40" s="5">
        <v>3</v>
      </c>
      <c r="H40" s="5">
        <v>0</v>
      </c>
      <c r="I40" s="5">
        <v>0</v>
      </c>
      <c r="J40" s="5">
        <f t="shared" si="1"/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109">
        <f>SUM(I40:I$53,O40:O$53,S40:S$53)/SUM(F40:F$53)</f>
        <v>0.59090909090909094</v>
      </c>
      <c r="X40" s="109">
        <f>SUM(V40:V$53)/SUM(G40:G$53)</f>
        <v>0.56097560975609762</v>
      </c>
      <c r="Y40" s="112">
        <f t="shared" si="0"/>
        <v>1.1518847006651884</v>
      </c>
    </row>
    <row r="41" spans="1:25" ht="15.75" x14ac:dyDescent="0.25">
      <c r="A41" s="184"/>
      <c r="B41" s="4">
        <v>41095</v>
      </c>
      <c r="C41" s="5" t="s">
        <v>57</v>
      </c>
      <c r="D41" s="109">
        <f>SUM(I41:I$53)/SUM(G41:G$53)</f>
        <v>0.55263157894736847</v>
      </c>
      <c r="E41" s="5">
        <v>1</v>
      </c>
      <c r="F41" s="5">
        <v>5</v>
      </c>
      <c r="G41" s="5">
        <v>3</v>
      </c>
      <c r="H41" s="5">
        <v>2</v>
      </c>
      <c r="I41" s="27">
        <v>2</v>
      </c>
      <c r="J41" s="27">
        <f t="shared" si="1"/>
        <v>1</v>
      </c>
      <c r="K41" s="5">
        <v>1</v>
      </c>
      <c r="L41" s="5">
        <v>0</v>
      </c>
      <c r="M41" s="5">
        <v>0</v>
      </c>
      <c r="N41" s="5">
        <v>4</v>
      </c>
      <c r="O41" s="5">
        <v>2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3</v>
      </c>
      <c r="W41" s="109">
        <f>SUM(I41:I$53,O41:O$53,S41:S$53)/SUM(F41:F$53)</f>
        <v>0.63414634146341464</v>
      </c>
      <c r="X41" s="109">
        <f>SUM(V41:V$53)/SUM(G41:G$53)</f>
        <v>0.60526315789473684</v>
      </c>
      <c r="Y41" s="112">
        <f t="shared" si="0"/>
        <v>1.2394094993581515</v>
      </c>
    </row>
    <row r="42" spans="1:25" ht="15.75" x14ac:dyDescent="0.25">
      <c r="A42" s="184"/>
      <c r="B42" s="4">
        <v>41095</v>
      </c>
      <c r="C42" s="5" t="s">
        <v>57</v>
      </c>
      <c r="D42" s="109">
        <f>SUM(I42:I$53)/SUM(G42:G$53)</f>
        <v>0.54285714285714282</v>
      </c>
      <c r="E42" s="5">
        <v>1</v>
      </c>
      <c r="F42" s="5">
        <v>4</v>
      </c>
      <c r="G42" s="5">
        <v>3</v>
      </c>
      <c r="H42" s="5">
        <v>2</v>
      </c>
      <c r="I42" s="27">
        <v>1</v>
      </c>
      <c r="J42" s="27">
        <f t="shared" si="1"/>
        <v>1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1</v>
      </c>
      <c r="W42" s="109">
        <f>SUM(I42:I$53,O42:O$53,S42:S$53)/SUM(F42:F$53)</f>
        <v>0.58333333333333337</v>
      </c>
      <c r="X42" s="109">
        <f>SUM(V42:V$53)/SUM(G42:G$53)</f>
        <v>0.5714285714285714</v>
      </c>
      <c r="Y42" s="112">
        <f t="shared" si="0"/>
        <v>1.1547619047619047</v>
      </c>
    </row>
    <row r="43" spans="1:25" ht="15.75" x14ac:dyDescent="0.25">
      <c r="A43" s="184"/>
      <c r="B43" s="4">
        <v>41088</v>
      </c>
      <c r="C43" s="5" t="s">
        <v>54</v>
      </c>
      <c r="D43" s="109">
        <f>SUM(I43:I$53)/SUM(G43:G$53)</f>
        <v>0.5625</v>
      </c>
      <c r="E43" s="5">
        <v>1</v>
      </c>
      <c r="F43" s="5">
        <v>3</v>
      </c>
      <c r="G43" s="5">
        <v>3</v>
      </c>
      <c r="H43" s="5">
        <v>1</v>
      </c>
      <c r="I43" s="27">
        <v>2</v>
      </c>
      <c r="J43" s="27">
        <f t="shared" si="1"/>
        <v>2</v>
      </c>
      <c r="K43" s="5">
        <v>0</v>
      </c>
      <c r="L43" s="5">
        <v>0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2</v>
      </c>
      <c r="W43" s="109">
        <f>SUM(I43:I$53,O43:O$53,S43:S$53)/SUM(F43:F$53)</f>
        <v>0.5625</v>
      </c>
      <c r="X43" s="109">
        <f>SUM(V43:V$53)/SUM(G43:G$53)</f>
        <v>0.59375</v>
      </c>
      <c r="Y43" s="112">
        <f t="shared" si="0"/>
        <v>1.15625</v>
      </c>
    </row>
    <row r="44" spans="1:25" ht="15.75" x14ac:dyDescent="0.25">
      <c r="A44" s="184"/>
      <c r="B44" s="4">
        <v>41088</v>
      </c>
      <c r="C44" s="5" t="s">
        <v>54</v>
      </c>
      <c r="D44" s="109">
        <f>SUM(I44:I$53)/SUM(G44:G$53)</f>
        <v>0.55172413793103448</v>
      </c>
      <c r="E44" s="5">
        <v>1</v>
      </c>
      <c r="F44" s="5">
        <v>3</v>
      </c>
      <c r="G44" s="5">
        <v>3</v>
      </c>
      <c r="H44" s="5">
        <v>1</v>
      </c>
      <c r="I44" s="27">
        <v>2</v>
      </c>
      <c r="J44" s="27">
        <f t="shared" si="1"/>
        <v>1</v>
      </c>
      <c r="K44" s="5">
        <v>1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3</v>
      </c>
      <c r="W44" s="109">
        <f>SUM(I44:I$53,O44:O$53,S44:S$53)/SUM(F44:F$53)</f>
        <v>0.55172413793103448</v>
      </c>
      <c r="X44" s="109">
        <f>SUM(V44:V$53)/SUM(G44:G$53)</f>
        <v>0.58620689655172409</v>
      </c>
      <c r="Y44" s="112">
        <f t="shared" si="0"/>
        <v>1.1379310344827585</v>
      </c>
    </row>
    <row r="45" spans="1:25" ht="15.75" x14ac:dyDescent="0.25">
      <c r="A45" s="184"/>
      <c r="B45" s="4">
        <v>41067</v>
      </c>
      <c r="C45" s="5" t="s">
        <v>56</v>
      </c>
      <c r="D45" s="109">
        <f>SUM(I45:I$53)/SUM(G45:G$53)</f>
        <v>0.53846153846153844</v>
      </c>
      <c r="E45" s="5">
        <v>1</v>
      </c>
      <c r="F45" s="5">
        <v>5</v>
      </c>
      <c r="G45" s="5">
        <v>5</v>
      </c>
      <c r="H45" s="5">
        <v>1</v>
      </c>
      <c r="I45" s="27">
        <v>4</v>
      </c>
      <c r="J45" s="27">
        <f t="shared" si="1"/>
        <v>4</v>
      </c>
      <c r="K45" s="5">
        <v>0</v>
      </c>
      <c r="L45" s="5">
        <v>0</v>
      </c>
      <c r="M45" s="5">
        <v>0</v>
      </c>
      <c r="N45" s="5">
        <v>3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4</v>
      </c>
      <c r="W45" s="109">
        <f>SUM(I45:I$53,O45:O$53,S45:S$53)/SUM(F45:F$53)</f>
        <v>0.53846153846153844</v>
      </c>
      <c r="X45" s="109">
        <f>SUM(V45:V$53)/SUM(G45:G$53)</f>
        <v>0.53846153846153844</v>
      </c>
      <c r="Y45" s="112">
        <f t="shared" si="0"/>
        <v>1.0769230769230769</v>
      </c>
    </row>
    <row r="46" spans="1:25" ht="15.75" x14ac:dyDescent="0.25">
      <c r="A46" s="184"/>
      <c r="B46" s="4">
        <v>41060</v>
      </c>
      <c r="C46" s="5" t="s">
        <v>54</v>
      </c>
      <c r="D46" s="109">
        <f>SUM(I46:I$53)/SUM(G46:G$53)</f>
        <v>0.47619047619047616</v>
      </c>
      <c r="E46" s="5">
        <v>1</v>
      </c>
      <c r="F46" s="5">
        <v>3</v>
      </c>
      <c r="G46" s="5">
        <v>3</v>
      </c>
      <c r="H46" s="5">
        <v>1</v>
      </c>
      <c r="I46" s="27">
        <v>1</v>
      </c>
      <c r="J46" s="27">
        <f t="shared" si="1"/>
        <v>1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109">
        <f>SUM(I46:I$53,O46:O$53,S46:S$53)/SUM(F46:F$53)</f>
        <v>0.47619047619047616</v>
      </c>
      <c r="X46" s="109">
        <f>SUM(V46:V$53)/SUM(G46:G$53)</f>
        <v>0.47619047619047616</v>
      </c>
      <c r="Y46" s="112">
        <f t="shared" si="0"/>
        <v>0.95238095238095233</v>
      </c>
    </row>
    <row r="47" spans="1:25" ht="15.75" x14ac:dyDescent="0.25">
      <c r="A47" s="184"/>
      <c r="B47" s="4">
        <v>41060</v>
      </c>
      <c r="C47" s="5" t="s">
        <v>54</v>
      </c>
      <c r="D47" s="109">
        <f>SUM(I47:I$53)/SUM(G47:G$53)</f>
        <v>0.5</v>
      </c>
      <c r="E47" s="5">
        <v>1</v>
      </c>
      <c r="F47" s="5">
        <v>3</v>
      </c>
      <c r="G47" s="5">
        <v>3</v>
      </c>
      <c r="H47" s="5">
        <v>2</v>
      </c>
      <c r="I47" s="27">
        <v>2</v>
      </c>
      <c r="J47" s="27">
        <f t="shared" si="1"/>
        <v>2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2</v>
      </c>
      <c r="W47" s="109">
        <f>SUM(I47:I$53,O47:O$53,S47:S$53)/SUM(F47:F$53)</f>
        <v>0.5</v>
      </c>
      <c r="X47" s="109">
        <f>SUM(V47:V$53)/SUM(G47:G$53)</f>
        <v>0.5</v>
      </c>
      <c r="Y47" s="112">
        <f t="shared" si="0"/>
        <v>1</v>
      </c>
    </row>
    <row r="48" spans="1:25" ht="15.75" x14ac:dyDescent="0.25">
      <c r="A48" s="184"/>
      <c r="B48" s="4">
        <v>41053</v>
      </c>
      <c r="C48" s="5" t="s">
        <v>57</v>
      </c>
      <c r="D48" s="109">
        <f>SUM(I48:I$53)/SUM(G48:G$53)</f>
        <v>0.46666666666666667</v>
      </c>
      <c r="E48" s="5">
        <v>1</v>
      </c>
      <c r="F48" s="5">
        <v>3</v>
      </c>
      <c r="G48" s="5">
        <v>3</v>
      </c>
      <c r="H48" s="5">
        <v>0</v>
      </c>
      <c r="I48" s="27">
        <v>1</v>
      </c>
      <c r="J48" s="27">
        <f t="shared" si="1"/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1</v>
      </c>
      <c r="W48" s="109">
        <f>SUM(I48:I$53,O48:O$53,S48:S$53)/SUM(F48:F$53)</f>
        <v>0.46666666666666667</v>
      </c>
      <c r="X48" s="109">
        <f>SUM(V48:V$53)/SUM(G48:G$53)</f>
        <v>0.46666666666666667</v>
      </c>
      <c r="Y48" s="112">
        <f t="shared" si="0"/>
        <v>0.93333333333333335</v>
      </c>
    </row>
    <row r="49" spans="1:25" ht="15.75" x14ac:dyDescent="0.25">
      <c r="A49" s="184"/>
      <c r="B49" s="4">
        <v>41053</v>
      </c>
      <c r="C49" s="5" t="s">
        <v>57</v>
      </c>
      <c r="D49" s="109">
        <f>SUM(I49:I$53)/SUM(G49:G$53)</f>
        <v>0.5</v>
      </c>
      <c r="E49" s="5">
        <v>1</v>
      </c>
      <c r="F49" s="5">
        <v>2</v>
      </c>
      <c r="G49" s="5">
        <v>2</v>
      </c>
      <c r="H49" s="5">
        <v>0</v>
      </c>
      <c r="I49" s="27">
        <v>1</v>
      </c>
      <c r="J49" s="27">
        <f t="shared" si="1"/>
        <v>1</v>
      </c>
      <c r="K49" s="5">
        <v>0</v>
      </c>
      <c r="L49" s="5">
        <v>0</v>
      </c>
      <c r="M49" s="5">
        <v>0</v>
      </c>
      <c r="N49" s="5">
        <v>2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1</v>
      </c>
      <c r="W49" s="109">
        <f>SUM(I49:I$53,O49:O$53,S49:S$53)/SUM(F49:F$53)</f>
        <v>0.5</v>
      </c>
      <c r="X49" s="109">
        <f>SUM(V49:V$53)/SUM(G49:G$53)</f>
        <v>0.5</v>
      </c>
      <c r="Y49" s="112">
        <f t="shared" si="0"/>
        <v>1</v>
      </c>
    </row>
    <row r="50" spans="1:25" ht="15.75" x14ac:dyDescent="0.25">
      <c r="A50" s="184"/>
      <c r="B50" s="4">
        <v>41046</v>
      </c>
      <c r="C50" s="5" t="s">
        <v>58</v>
      </c>
      <c r="D50" s="109">
        <f>SUM(I50:I$53)/SUM(G50:G$53)</f>
        <v>0.5</v>
      </c>
      <c r="E50" s="5">
        <v>1</v>
      </c>
      <c r="F50" s="5">
        <v>3</v>
      </c>
      <c r="G50" s="5">
        <v>3</v>
      </c>
      <c r="H50" s="5">
        <v>1</v>
      </c>
      <c r="I50" s="27">
        <v>1</v>
      </c>
      <c r="J50" s="27">
        <f t="shared" si="1"/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109">
        <f>SUM(I50:I$53,O50:O$53,S50:S$53)/SUM(F50:F$53)</f>
        <v>0.5</v>
      </c>
      <c r="X50" s="109">
        <f>SUM(V50:V$53)/SUM(G50:G$53)</f>
        <v>0.5</v>
      </c>
      <c r="Y50" s="112">
        <f t="shared" si="0"/>
        <v>1</v>
      </c>
    </row>
    <row r="51" spans="1:25" ht="15.75" x14ac:dyDescent="0.25">
      <c r="A51" s="184"/>
      <c r="B51" s="4">
        <v>41046</v>
      </c>
      <c r="C51" s="5" t="s">
        <v>58</v>
      </c>
      <c r="D51" s="109">
        <f>SUM(I51:I$53)/SUM(G51:G$53)</f>
        <v>0.5714285714285714</v>
      </c>
      <c r="E51" s="5">
        <v>1</v>
      </c>
      <c r="F51" s="5">
        <v>2</v>
      </c>
      <c r="G51" s="5">
        <v>2</v>
      </c>
      <c r="H51" s="5">
        <v>1</v>
      </c>
      <c r="I51" s="27">
        <v>2</v>
      </c>
      <c r="J51" s="27">
        <f t="shared" si="1"/>
        <v>2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109">
        <f>SUM(I51:I$53,O51:O$53,S51:S$53)/SUM(F51:F$53)</f>
        <v>0.5714285714285714</v>
      </c>
      <c r="X51" s="109">
        <f>SUM(V51:V$53)/SUM(G51:G$53)</f>
        <v>0.5714285714285714</v>
      </c>
      <c r="Y51" s="112">
        <f t="shared" si="0"/>
        <v>1.1428571428571428</v>
      </c>
    </row>
    <row r="52" spans="1:25" ht="15.75" x14ac:dyDescent="0.25">
      <c r="A52" s="184"/>
      <c r="B52" s="4">
        <v>41039</v>
      </c>
      <c r="C52" s="5" t="s">
        <v>53</v>
      </c>
      <c r="D52" s="109">
        <f>SUM(I52:I$53)/SUM(G52:G$53)</f>
        <v>0.4</v>
      </c>
      <c r="E52" s="5">
        <v>1</v>
      </c>
      <c r="F52" s="5">
        <v>2</v>
      </c>
      <c r="G52" s="5">
        <v>2</v>
      </c>
      <c r="H52" s="5">
        <v>0</v>
      </c>
      <c r="I52" s="5">
        <v>0</v>
      </c>
      <c r="J52" s="5">
        <f t="shared" si="1"/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109">
        <f>SUM(I52:I$53,O52:O$53,S52:S$53)/SUM(F52:F$53)</f>
        <v>0.4</v>
      </c>
      <c r="X52" s="109">
        <f>SUM(V52:V$53)/SUM(G52:G$53)</f>
        <v>0.4</v>
      </c>
      <c r="Y52" s="112">
        <f t="shared" si="0"/>
        <v>0.8</v>
      </c>
    </row>
    <row r="53" spans="1:25" ht="16.5" thickBot="1" x14ac:dyDescent="0.3">
      <c r="A53" s="188"/>
      <c r="B53" s="11">
        <v>41039</v>
      </c>
      <c r="C53" s="12" t="s">
        <v>53</v>
      </c>
      <c r="D53" s="113">
        <f>SUM(I53:I$53)/SUM(G53:G$53)</f>
        <v>0.66666666666666663</v>
      </c>
      <c r="E53" s="12">
        <v>1</v>
      </c>
      <c r="F53" s="12">
        <v>3</v>
      </c>
      <c r="G53" s="12">
        <v>3</v>
      </c>
      <c r="H53" s="12">
        <v>0</v>
      </c>
      <c r="I53" s="12">
        <v>2</v>
      </c>
      <c r="J53" s="12">
        <f t="shared" si="1"/>
        <v>2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1</v>
      </c>
      <c r="U53" s="12">
        <v>0</v>
      </c>
      <c r="V53" s="12">
        <v>2</v>
      </c>
      <c r="W53" s="113">
        <f>SUM(I53:I$53,O53:O$53,S53:S$53)/SUM(F53:F$53)</f>
        <v>0.66666666666666663</v>
      </c>
      <c r="X53" s="113">
        <f>SUM(V53:V$53)/SUM(G53:G$53)</f>
        <v>0.66666666666666663</v>
      </c>
      <c r="Y53" s="114">
        <f>SUM(X53+W53)</f>
        <v>1.3333333333333333</v>
      </c>
    </row>
    <row r="54" spans="1:25" s="25" customFormat="1" ht="36.75" thickBot="1" x14ac:dyDescent="0.3">
      <c r="A54" s="115" t="s">
        <v>113</v>
      </c>
      <c r="B54" s="116" t="s">
        <v>61</v>
      </c>
      <c r="C54" s="117" t="s">
        <v>60</v>
      </c>
      <c r="D54" s="118">
        <f>SUM(I54/G54)</f>
        <v>0.4</v>
      </c>
      <c r="E54" s="117">
        <f>SUM(E2:E53)</f>
        <v>52</v>
      </c>
      <c r="F54" s="117">
        <f t="shared" ref="F54:V54" si="2">SUM(F2:F53)</f>
        <v>144</v>
      </c>
      <c r="G54" s="117">
        <f t="shared" si="2"/>
        <v>135</v>
      </c>
      <c r="H54" s="117">
        <f t="shared" si="2"/>
        <v>37</v>
      </c>
      <c r="I54" s="117">
        <f t="shared" si="2"/>
        <v>54</v>
      </c>
      <c r="J54" s="117">
        <f t="shared" si="2"/>
        <v>51</v>
      </c>
      <c r="K54" s="117">
        <f t="shared" si="2"/>
        <v>3</v>
      </c>
      <c r="L54" s="117">
        <f t="shared" si="2"/>
        <v>0</v>
      </c>
      <c r="M54" s="117">
        <f t="shared" si="2"/>
        <v>0</v>
      </c>
      <c r="N54" s="117">
        <f t="shared" si="2"/>
        <v>31</v>
      </c>
      <c r="O54" s="117">
        <f t="shared" si="2"/>
        <v>7</v>
      </c>
      <c r="P54" s="117">
        <f t="shared" si="2"/>
        <v>5</v>
      </c>
      <c r="Q54" s="117">
        <f t="shared" si="2"/>
        <v>2</v>
      </c>
      <c r="R54" s="117">
        <f t="shared" si="2"/>
        <v>0</v>
      </c>
      <c r="S54" s="117">
        <f t="shared" si="2"/>
        <v>10</v>
      </c>
      <c r="T54" s="117">
        <f t="shared" si="2"/>
        <v>6</v>
      </c>
      <c r="U54" s="117">
        <f t="shared" si="2"/>
        <v>24</v>
      </c>
      <c r="V54" s="117">
        <f t="shared" si="2"/>
        <v>57</v>
      </c>
      <c r="W54" s="118">
        <f>SUM(I54+O54+S54)/F54</f>
        <v>0.49305555555555558</v>
      </c>
      <c r="X54" s="118">
        <f>SUM(V54/G54)</f>
        <v>0.42222222222222222</v>
      </c>
      <c r="Y54" s="119">
        <f>SUM(W54+X54)</f>
        <v>0.91527777777777786</v>
      </c>
    </row>
    <row r="55" spans="1:25" s="59" customFormat="1" ht="18.75" thickBot="1" x14ac:dyDescent="0.3">
      <c r="A55" s="152"/>
      <c r="B55" s="153" t="s">
        <v>0</v>
      </c>
      <c r="C55" s="153" t="s">
        <v>1</v>
      </c>
      <c r="D55" s="154" t="s">
        <v>2</v>
      </c>
      <c r="E55" s="153" t="s">
        <v>3</v>
      </c>
      <c r="F55" s="153" t="s">
        <v>4</v>
      </c>
      <c r="G55" s="153" t="s">
        <v>5</v>
      </c>
      <c r="H55" s="153" t="s">
        <v>6</v>
      </c>
      <c r="I55" s="153" t="s">
        <v>7</v>
      </c>
      <c r="J55" s="153" t="s">
        <v>67</v>
      </c>
      <c r="K55" s="153" t="s">
        <v>8</v>
      </c>
      <c r="L55" s="153" t="s">
        <v>9</v>
      </c>
      <c r="M55" s="153" t="s">
        <v>10</v>
      </c>
      <c r="N55" s="153" t="s">
        <v>11</v>
      </c>
      <c r="O55" s="153" t="s">
        <v>12</v>
      </c>
      <c r="P55" s="153" t="s">
        <v>13</v>
      </c>
      <c r="Q55" s="153" t="s">
        <v>14</v>
      </c>
      <c r="R55" s="153" t="s">
        <v>15</v>
      </c>
      <c r="S55" s="153" t="s">
        <v>16</v>
      </c>
      <c r="T55" s="153" t="s">
        <v>17</v>
      </c>
      <c r="U55" s="153" t="s">
        <v>18</v>
      </c>
      <c r="V55" s="153" t="s">
        <v>19</v>
      </c>
      <c r="W55" s="154" t="s">
        <v>20</v>
      </c>
      <c r="X55" s="154" t="s">
        <v>21</v>
      </c>
      <c r="Y55" s="155" t="s">
        <v>22</v>
      </c>
    </row>
    <row r="56" spans="1:25" ht="15.75" x14ac:dyDescent="0.25">
      <c r="A56" s="191" t="s">
        <v>63</v>
      </c>
      <c r="B56" s="156" t="s">
        <v>64</v>
      </c>
      <c r="C56" s="96" t="s">
        <v>50</v>
      </c>
      <c r="D56" s="97">
        <f>SUM(I56/G56)</f>
        <v>0.6</v>
      </c>
      <c r="E56" s="96">
        <f>SUM(E22+E21+E12+E11)</f>
        <v>4</v>
      </c>
      <c r="F56" s="96">
        <f t="shared" ref="F56:V56" si="3">SUM(F22+F21+F12+F11)</f>
        <v>10</v>
      </c>
      <c r="G56" s="96">
        <f t="shared" si="3"/>
        <v>10</v>
      </c>
      <c r="H56" s="96">
        <f t="shared" si="3"/>
        <v>5</v>
      </c>
      <c r="I56" s="96">
        <f t="shared" si="3"/>
        <v>6</v>
      </c>
      <c r="J56" s="96">
        <f t="shared" si="3"/>
        <v>6</v>
      </c>
      <c r="K56" s="96">
        <f t="shared" si="3"/>
        <v>0</v>
      </c>
      <c r="L56" s="96">
        <f t="shared" si="3"/>
        <v>0</v>
      </c>
      <c r="M56" s="96">
        <f t="shared" si="3"/>
        <v>0</v>
      </c>
      <c r="N56" s="96">
        <f t="shared" si="3"/>
        <v>2</v>
      </c>
      <c r="O56" s="96">
        <f t="shared" si="3"/>
        <v>0</v>
      </c>
      <c r="P56" s="96">
        <f t="shared" si="3"/>
        <v>0</v>
      </c>
      <c r="Q56" s="96">
        <f t="shared" si="3"/>
        <v>0</v>
      </c>
      <c r="R56" s="96">
        <f t="shared" si="3"/>
        <v>0</v>
      </c>
      <c r="S56" s="96">
        <f t="shared" si="3"/>
        <v>1</v>
      </c>
      <c r="T56" s="96">
        <f t="shared" si="3"/>
        <v>0</v>
      </c>
      <c r="U56" s="96">
        <f t="shared" si="3"/>
        <v>1</v>
      </c>
      <c r="V56" s="96">
        <f t="shared" si="3"/>
        <v>6</v>
      </c>
      <c r="W56" s="97">
        <f>SUM(I56+O56+S56)/F56</f>
        <v>0.7</v>
      </c>
      <c r="X56" s="97">
        <f>SUM(V56/G56)</f>
        <v>0.6</v>
      </c>
      <c r="Y56" s="98">
        <f>SUM(W56+X56)</f>
        <v>1.2999999999999998</v>
      </c>
    </row>
    <row r="57" spans="1:25" ht="15.75" x14ac:dyDescent="0.25">
      <c r="A57" s="192"/>
      <c r="B57" s="157" t="s">
        <v>64</v>
      </c>
      <c r="C57" s="100" t="s">
        <v>68</v>
      </c>
      <c r="D57" s="101">
        <f t="shared" ref="D57:D67" si="4">SUM(I57/G57)</f>
        <v>0.6</v>
      </c>
      <c r="E57" s="100">
        <f>SUM(E24+E23+E14+E13)</f>
        <v>4</v>
      </c>
      <c r="F57" s="100">
        <f t="shared" ref="F57:V57" si="5">SUM(F24+F23+F14+F13)</f>
        <v>11</v>
      </c>
      <c r="G57" s="100">
        <f t="shared" si="5"/>
        <v>10</v>
      </c>
      <c r="H57" s="100">
        <f t="shared" si="5"/>
        <v>3</v>
      </c>
      <c r="I57" s="100">
        <f t="shared" si="5"/>
        <v>6</v>
      </c>
      <c r="J57" s="100">
        <f t="shared" si="5"/>
        <v>5</v>
      </c>
      <c r="K57" s="100">
        <f t="shared" si="5"/>
        <v>1</v>
      </c>
      <c r="L57" s="100">
        <f t="shared" si="5"/>
        <v>0</v>
      </c>
      <c r="M57" s="100">
        <f t="shared" si="5"/>
        <v>0</v>
      </c>
      <c r="N57" s="100">
        <f t="shared" si="5"/>
        <v>5</v>
      </c>
      <c r="O57" s="100">
        <f t="shared" si="5"/>
        <v>1</v>
      </c>
      <c r="P57" s="100">
        <f t="shared" si="5"/>
        <v>0</v>
      </c>
      <c r="Q57" s="100">
        <f t="shared" si="5"/>
        <v>0</v>
      </c>
      <c r="R57" s="100">
        <f t="shared" si="5"/>
        <v>0</v>
      </c>
      <c r="S57" s="100">
        <f t="shared" si="5"/>
        <v>2</v>
      </c>
      <c r="T57" s="100">
        <f t="shared" si="5"/>
        <v>0</v>
      </c>
      <c r="U57" s="100">
        <f t="shared" si="5"/>
        <v>0</v>
      </c>
      <c r="V57" s="100">
        <f t="shared" si="5"/>
        <v>7</v>
      </c>
      <c r="W57" s="101">
        <f t="shared" ref="W57:W67" si="6">SUM(I57+O57+S57)/F57</f>
        <v>0.81818181818181823</v>
      </c>
      <c r="X57" s="101">
        <f t="shared" ref="X57:X67" si="7">SUM(V57/G57)</f>
        <v>0.7</v>
      </c>
      <c r="Y57" s="102">
        <f t="shared" ref="Y57:Y67" si="8">SUM(W57+X57)</f>
        <v>1.5181818181818181</v>
      </c>
    </row>
    <row r="58" spans="1:25" ht="15.75" x14ac:dyDescent="0.25">
      <c r="A58" s="192"/>
      <c r="B58" s="157" t="s">
        <v>64</v>
      </c>
      <c r="C58" s="100" t="s">
        <v>58</v>
      </c>
      <c r="D58" s="101">
        <f t="shared" si="4"/>
        <v>0.3</v>
      </c>
      <c r="E58" s="100">
        <f>SUM(E51+E50+E40+E39)</f>
        <v>4</v>
      </c>
      <c r="F58" s="100">
        <f t="shared" ref="F58:V58" si="9">SUM(F51+F50+F40+F39)</f>
        <v>10</v>
      </c>
      <c r="G58" s="100">
        <f t="shared" si="9"/>
        <v>10</v>
      </c>
      <c r="H58" s="100">
        <f t="shared" si="9"/>
        <v>2</v>
      </c>
      <c r="I58" s="100">
        <f t="shared" si="9"/>
        <v>3</v>
      </c>
      <c r="J58" s="100">
        <f t="shared" si="9"/>
        <v>3</v>
      </c>
      <c r="K58" s="100">
        <f t="shared" si="9"/>
        <v>0</v>
      </c>
      <c r="L58" s="100">
        <f t="shared" si="9"/>
        <v>0</v>
      </c>
      <c r="M58" s="100">
        <f t="shared" si="9"/>
        <v>0</v>
      </c>
      <c r="N58" s="100">
        <f t="shared" si="9"/>
        <v>0</v>
      </c>
      <c r="O58" s="100">
        <f t="shared" si="9"/>
        <v>0</v>
      </c>
      <c r="P58" s="100">
        <f t="shared" si="9"/>
        <v>0</v>
      </c>
      <c r="Q58" s="100">
        <f t="shared" si="9"/>
        <v>0</v>
      </c>
      <c r="R58" s="100">
        <f t="shared" si="9"/>
        <v>0</v>
      </c>
      <c r="S58" s="100">
        <f t="shared" si="9"/>
        <v>0</v>
      </c>
      <c r="T58" s="100">
        <f t="shared" si="9"/>
        <v>0</v>
      </c>
      <c r="U58" s="100">
        <f t="shared" si="9"/>
        <v>3</v>
      </c>
      <c r="V58" s="100">
        <f t="shared" si="9"/>
        <v>3</v>
      </c>
      <c r="W58" s="101">
        <f t="shared" si="6"/>
        <v>0.3</v>
      </c>
      <c r="X58" s="101">
        <f t="shared" si="7"/>
        <v>0.3</v>
      </c>
      <c r="Y58" s="102">
        <f t="shared" si="8"/>
        <v>0.6</v>
      </c>
    </row>
    <row r="59" spans="1:25" ht="15.75" x14ac:dyDescent="0.25">
      <c r="A59" s="192"/>
      <c r="B59" s="157" t="s">
        <v>64</v>
      </c>
      <c r="C59" s="100" t="s">
        <v>69</v>
      </c>
      <c r="D59" s="101">
        <f t="shared" si="4"/>
        <v>0.33333333333333331</v>
      </c>
      <c r="E59" s="100">
        <f>SUM(E16+E15)</f>
        <v>2</v>
      </c>
      <c r="F59" s="100">
        <f t="shared" ref="F59:V59" si="10">SUM(F16+F15)</f>
        <v>6</v>
      </c>
      <c r="G59" s="100">
        <f t="shared" si="10"/>
        <v>6</v>
      </c>
      <c r="H59" s="100">
        <f t="shared" si="10"/>
        <v>2</v>
      </c>
      <c r="I59" s="100">
        <f t="shared" si="10"/>
        <v>2</v>
      </c>
      <c r="J59" s="100">
        <f t="shared" si="10"/>
        <v>2</v>
      </c>
      <c r="K59" s="100">
        <f t="shared" si="10"/>
        <v>0</v>
      </c>
      <c r="L59" s="100">
        <f t="shared" si="10"/>
        <v>0</v>
      </c>
      <c r="M59" s="100">
        <f t="shared" si="10"/>
        <v>0</v>
      </c>
      <c r="N59" s="100">
        <f t="shared" si="10"/>
        <v>0</v>
      </c>
      <c r="O59" s="100">
        <f t="shared" si="10"/>
        <v>0</v>
      </c>
      <c r="P59" s="100">
        <f t="shared" si="10"/>
        <v>0</v>
      </c>
      <c r="Q59" s="100">
        <f t="shared" si="10"/>
        <v>0</v>
      </c>
      <c r="R59" s="100">
        <f t="shared" si="10"/>
        <v>0</v>
      </c>
      <c r="S59" s="100">
        <f t="shared" si="10"/>
        <v>2</v>
      </c>
      <c r="T59" s="100">
        <f t="shared" si="10"/>
        <v>0</v>
      </c>
      <c r="U59" s="100">
        <f t="shared" si="10"/>
        <v>1</v>
      </c>
      <c r="V59" s="100">
        <f t="shared" si="10"/>
        <v>2</v>
      </c>
      <c r="W59" s="101">
        <f t="shared" si="6"/>
        <v>0.66666666666666663</v>
      </c>
      <c r="X59" s="101">
        <f t="shared" si="7"/>
        <v>0.33333333333333331</v>
      </c>
      <c r="Y59" s="102">
        <f t="shared" si="8"/>
        <v>1</v>
      </c>
    </row>
    <row r="60" spans="1:25" ht="15.75" x14ac:dyDescent="0.25">
      <c r="A60" s="192"/>
      <c r="B60" s="157" t="s">
        <v>64</v>
      </c>
      <c r="C60" s="100" t="s">
        <v>56</v>
      </c>
      <c r="D60" s="101">
        <f t="shared" si="4"/>
        <v>0.63636363636363635</v>
      </c>
      <c r="E60" s="100">
        <f>SUM(E45+E38+E37)</f>
        <v>3</v>
      </c>
      <c r="F60" s="100">
        <f t="shared" ref="F60:V60" si="11">SUM(F45+F38+F37)</f>
        <v>12</v>
      </c>
      <c r="G60" s="100">
        <f t="shared" si="11"/>
        <v>11</v>
      </c>
      <c r="H60" s="100">
        <f t="shared" si="11"/>
        <v>3</v>
      </c>
      <c r="I60" s="100">
        <f t="shared" si="11"/>
        <v>7</v>
      </c>
      <c r="J60" s="100">
        <f t="shared" si="11"/>
        <v>7</v>
      </c>
      <c r="K60" s="100">
        <f t="shared" si="11"/>
        <v>0</v>
      </c>
      <c r="L60" s="100">
        <f t="shared" si="11"/>
        <v>0</v>
      </c>
      <c r="M60" s="100">
        <f t="shared" si="11"/>
        <v>0</v>
      </c>
      <c r="N60" s="100">
        <f t="shared" si="11"/>
        <v>4</v>
      </c>
      <c r="O60" s="100">
        <f t="shared" si="11"/>
        <v>1</v>
      </c>
      <c r="P60" s="100">
        <f t="shared" si="11"/>
        <v>1</v>
      </c>
      <c r="Q60" s="100">
        <f t="shared" si="11"/>
        <v>0</v>
      </c>
      <c r="R60" s="100">
        <f t="shared" si="11"/>
        <v>0</v>
      </c>
      <c r="S60" s="100">
        <f t="shared" si="11"/>
        <v>0</v>
      </c>
      <c r="T60" s="100">
        <f t="shared" si="11"/>
        <v>0</v>
      </c>
      <c r="U60" s="100">
        <f t="shared" si="11"/>
        <v>1</v>
      </c>
      <c r="V60" s="100">
        <f t="shared" si="11"/>
        <v>7</v>
      </c>
      <c r="W60" s="101">
        <f t="shared" si="6"/>
        <v>0.66666666666666663</v>
      </c>
      <c r="X60" s="101">
        <f t="shared" si="7"/>
        <v>0.63636363636363635</v>
      </c>
      <c r="Y60" s="102">
        <f t="shared" si="8"/>
        <v>1.303030303030303</v>
      </c>
    </row>
    <row r="61" spans="1:25" ht="15.75" x14ac:dyDescent="0.25">
      <c r="A61" s="192"/>
      <c r="B61" s="157" t="s">
        <v>64</v>
      </c>
      <c r="C61" s="100" t="s">
        <v>43</v>
      </c>
      <c r="D61" s="101">
        <f t="shared" si="4"/>
        <v>0.16666666666666666</v>
      </c>
      <c r="E61" s="100">
        <f>SUM(E26+E25+E8+E7)</f>
        <v>4</v>
      </c>
      <c r="F61" s="100">
        <f t="shared" ref="F61:V61" si="12">SUM(F26+F25+F8+F7)</f>
        <v>12</v>
      </c>
      <c r="G61" s="100">
        <f t="shared" si="12"/>
        <v>12</v>
      </c>
      <c r="H61" s="100">
        <f t="shared" si="12"/>
        <v>3</v>
      </c>
      <c r="I61" s="100">
        <f t="shared" si="12"/>
        <v>2</v>
      </c>
      <c r="J61" s="100">
        <f t="shared" si="12"/>
        <v>2</v>
      </c>
      <c r="K61" s="100">
        <f t="shared" si="12"/>
        <v>0</v>
      </c>
      <c r="L61" s="100">
        <f t="shared" si="12"/>
        <v>0</v>
      </c>
      <c r="M61" s="100">
        <f t="shared" si="12"/>
        <v>0</v>
      </c>
      <c r="N61" s="100">
        <f t="shared" si="12"/>
        <v>0</v>
      </c>
      <c r="O61" s="100">
        <f t="shared" si="12"/>
        <v>0</v>
      </c>
      <c r="P61" s="100">
        <f t="shared" si="12"/>
        <v>1</v>
      </c>
      <c r="Q61" s="100">
        <f t="shared" si="12"/>
        <v>0</v>
      </c>
      <c r="R61" s="100">
        <f t="shared" si="12"/>
        <v>0</v>
      </c>
      <c r="S61" s="100">
        <f t="shared" si="12"/>
        <v>0</v>
      </c>
      <c r="T61" s="100">
        <f t="shared" si="12"/>
        <v>2</v>
      </c>
      <c r="U61" s="100">
        <f t="shared" si="12"/>
        <v>4</v>
      </c>
      <c r="V61" s="100">
        <f t="shared" si="12"/>
        <v>2</v>
      </c>
      <c r="W61" s="101">
        <f t="shared" si="6"/>
        <v>0.16666666666666666</v>
      </c>
      <c r="X61" s="101">
        <f t="shared" si="7"/>
        <v>0.16666666666666666</v>
      </c>
      <c r="Y61" s="102">
        <f t="shared" si="8"/>
        <v>0.33333333333333331</v>
      </c>
    </row>
    <row r="62" spans="1:25" ht="15.75" x14ac:dyDescent="0.25">
      <c r="A62" s="192"/>
      <c r="B62" s="157" t="s">
        <v>64</v>
      </c>
      <c r="C62" s="100" t="s">
        <v>54</v>
      </c>
      <c r="D62" s="101">
        <f t="shared" si="4"/>
        <v>0.58333333333333337</v>
      </c>
      <c r="E62" s="100">
        <f>SUM(E47+E46+E44+E43+E36+E35+E34+E33)</f>
        <v>8</v>
      </c>
      <c r="F62" s="100">
        <f t="shared" ref="F62:V62" si="13">SUM(F47+F46+F44+F43+F36+F35+F34+F33)</f>
        <v>25</v>
      </c>
      <c r="G62" s="100">
        <f t="shared" si="13"/>
        <v>24</v>
      </c>
      <c r="H62" s="100">
        <f t="shared" si="13"/>
        <v>10</v>
      </c>
      <c r="I62" s="100">
        <f t="shared" si="13"/>
        <v>14</v>
      </c>
      <c r="J62" s="100">
        <f t="shared" si="13"/>
        <v>13</v>
      </c>
      <c r="K62" s="100">
        <f t="shared" si="13"/>
        <v>1</v>
      </c>
      <c r="L62" s="100">
        <f t="shared" si="13"/>
        <v>0</v>
      </c>
      <c r="M62" s="100">
        <f t="shared" si="13"/>
        <v>0</v>
      </c>
      <c r="N62" s="100">
        <f t="shared" si="13"/>
        <v>10</v>
      </c>
      <c r="O62" s="100">
        <f t="shared" si="13"/>
        <v>0</v>
      </c>
      <c r="P62" s="100">
        <f t="shared" si="13"/>
        <v>0</v>
      </c>
      <c r="Q62" s="100">
        <f t="shared" si="13"/>
        <v>1</v>
      </c>
      <c r="R62" s="100">
        <f t="shared" si="13"/>
        <v>0</v>
      </c>
      <c r="S62" s="100">
        <f t="shared" si="13"/>
        <v>1</v>
      </c>
      <c r="T62" s="100">
        <f t="shared" si="13"/>
        <v>0</v>
      </c>
      <c r="U62" s="100">
        <f t="shared" si="13"/>
        <v>1</v>
      </c>
      <c r="V62" s="100">
        <f t="shared" si="13"/>
        <v>15</v>
      </c>
      <c r="W62" s="101">
        <f t="shared" si="6"/>
        <v>0.6</v>
      </c>
      <c r="X62" s="101">
        <f t="shared" si="7"/>
        <v>0.625</v>
      </c>
      <c r="Y62" s="102">
        <f t="shared" si="8"/>
        <v>1.2250000000000001</v>
      </c>
    </row>
    <row r="63" spans="1:25" ht="15.75" x14ac:dyDescent="0.25">
      <c r="A63" s="192"/>
      <c r="B63" s="157" t="s">
        <v>64</v>
      </c>
      <c r="C63" s="100" t="s">
        <v>45</v>
      </c>
      <c r="D63" s="101">
        <f t="shared" si="4"/>
        <v>0.18181818181818182</v>
      </c>
      <c r="E63" s="100">
        <f>SUM(E28+E27+E18+E17+E4+E3)</f>
        <v>6</v>
      </c>
      <c r="F63" s="100">
        <f t="shared" ref="F63:V63" si="14">SUM(F28+F27+F18+F17+F4+F3)</f>
        <v>13</v>
      </c>
      <c r="G63" s="100">
        <f t="shared" si="14"/>
        <v>11</v>
      </c>
      <c r="H63" s="100">
        <f t="shared" si="14"/>
        <v>2</v>
      </c>
      <c r="I63" s="100">
        <f t="shared" si="14"/>
        <v>2</v>
      </c>
      <c r="J63" s="100">
        <f t="shared" si="14"/>
        <v>2</v>
      </c>
      <c r="K63" s="100">
        <f t="shared" si="14"/>
        <v>0</v>
      </c>
      <c r="L63" s="100">
        <f t="shared" si="14"/>
        <v>0</v>
      </c>
      <c r="M63" s="100">
        <f t="shared" si="14"/>
        <v>0</v>
      </c>
      <c r="N63" s="100">
        <f t="shared" si="14"/>
        <v>0</v>
      </c>
      <c r="O63" s="100">
        <f t="shared" si="14"/>
        <v>2</v>
      </c>
      <c r="P63" s="100">
        <f t="shared" si="14"/>
        <v>1</v>
      </c>
      <c r="Q63" s="100">
        <f t="shared" si="14"/>
        <v>0</v>
      </c>
      <c r="R63" s="100">
        <f t="shared" si="14"/>
        <v>0</v>
      </c>
      <c r="S63" s="100">
        <f t="shared" si="14"/>
        <v>0</v>
      </c>
      <c r="T63" s="100">
        <f t="shared" si="14"/>
        <v>0</v>
      </c>
      <c r="U63" s="100">
        <f t="shared" si="14"/>
        <v>3</v>
      </c>
      <c r="V63" s="100">
        <f t="shared" si="14"/>
        <v>2</v>
      </c>
      <c r="W63" s="101">
        <f t="shared" si="6"/>
        <v>0.30769230769230771</v>
      </c>
      <c r="X63" s="101">
        <f t="shared" si="7"/>
        <v>0.18181818181818182</v>
      </c>
      <c r="Y63" s="102">
        <f t="shared" si="8"/>
        <v>0.48951048951048953</v>
      </c>
    </row>
    <row r="64" spans="1:25" ht="15.75" x14ac:dyDescent="0.25">
      <c r="A64" s="192"/>
      <c r="B64" s="157" t="s">
        <v>64</v>
      </c>
      <c r="C64" s="100" t="s">
        <v>57</v>
      </c>
      <c r="D64" s="101">
        <f t="shared" si="4"/>
        <v>0.45454545454545453</v>
      </c>
      <c r="E64" s="100">
        <f>SUM(E49+E48+E42+E41)</f>
        <v>4</v>
      </c>
      <c r="F64" s="100">
        <f t="shared" ref="F64:V64" si="15">SUM(F49+F48+F42+F41)</f>
        <v>14</v>
      </c>
      <c r="G64" s="100">
        <f t="shared" si="15"/>
        <v>11</v>
      </c>
      <c r="H64" s="100">
        <f t="shared" si="15"/>
        <v>4</v>
      </c>
      <c r="I64" s="100">
        <f t="shared" si="15"/>
        <v>5</v>
      </c>
      <c r="J64" s="100">
        <f t="shared" si="15"/>
        <v>4</v>
      </c>
      <c r="K64" s="100">
        <f t="shared" si="15"/>
        <v>1</v>
      </c>
      <c r="L64" s="100">
        <f t="shared" si="15"/>
        <v>0</v>
      </c>
      <c r="M64" s="100">
        <f t="shared" si="15"/>
        <v>0</v>
      </c>
      <c r="N64" s="100">
        <f t="shared" si="15"/>
        <v>6</v>
      </c>
      <c r="O64" s="100">
        <f t="shared" si="15"/>
        <v>3</v>
      </c>
      <c r="P64" s="100">
        <f t="shared" si="15"/>
        <v>0</v>
      </c>
      <c r="Q64" s="100">
        <f t="shared" si="15"/>
        <v>0</v>
      </c>
      <c r="R64" s="100">
        <f t="shared" si="15"/>
        <v>0</v>
      </c>
      <c r="S64" s="100">
        <f t="shared" si="15"/>
        <v>2</v>
      </c>
      <c r="T64" s="100">
        <f t="shared" si="15"/>
        <v>2</v>
      </c>
      <c r="U64" s="100">
        <f t="shared" si="15"/>
        <v>0</v>
      </c>
      <c r="V64" s="100">
        <f t="shared" si="15"/>
        <v>6</v>
      </c>
      <c r="W64" s="101">
        <f t="shared" si="6"/>
        <v>0.7142857142857143</v>
      </c>
      <c r="X64" s="101">
        <f t="shared" si="7"/>
        <v>0.54545454545454541</v>
      </c>
      <c r="Y64" s="102">
        <f t="shared" si="8"/>
        <v>1.2597402597402598</v>
      </c>
    </row>
    <row r="65" spans="1:25" ht="15.75" x14ac:dyDescent="0.25">
      <c r="A65" s="192"/>
      <c r="B65" s="157" t="s">
        <v>64</v>
      </c>
      <c r="C65" s="100" t="s">
        <v>46</v>
      </c>
      <c r="D65" s="101">
        <f t="shared" si="4"/>
        <v>0.11764705882352941</v>
      </c>
      <c r="E65" s="100">
        <f>SUM(E30+E29+E20+E19+E6+E5+E2)</f>
        <v>7</v>
      </c>
      <c r="F65" s="100">
        <f t="shared" ref="F65:V65" si="16">SUM(F30+F29+F20+F19+F6+F5+F2)</f>
        <v>18</v>
      </c>
      <c r="G65" s="100">
        <f t="shared" si="16"/>
        <v>17</v>
      </c>
      <c r="H65" s="100">
        <f t="shared" si="16"/>
        <v>2</v>
      </c>
      <c r="I65" s="100">
        <f t="shared" si="16"/>
        <v>2</v>
      </c>
      <c r="J65" s="100">
        <f t="shared" si="16"/>
        <v>2</v>
      </c>
      <c r="K65" s="100">
        <f t="shared" si="16"/>
        <v>0</v>
      </c>
      <c r="L65" s="100">
        <f t="shared" si="16"/>
        <v>0</v>
      </c>
      <c r="M65" s="100">
        <f t="shared" si="16"/>
        <v>0</v>
      </c>
      <c r="N65" s="100">
        <f t="shared" si="16"/>
        <v>2</v>
      </c>
      <c r="O65" s="100">
        <f t="shared" si="16"/>
        <v>0</v>
      </c>
      <c r="P65" s="100">
        <f t="shared" si="16"/>
        <v>1</v>
      </c>
      <c r="Q65" s="100">
        <f t="shared" si="16"/>
        <v>1</v>
      </c>
      <c r="R65" s="100">
        <f t="shared" si="16"/>
        <v>0</v>
      </c>
      <c r="S65" s="100">
        <f t="shared" si="16"/>
        <v>2</v>
      </c>
      <c r="T65" s="100">
        <f t="shared" si="16"/>
        <v>1</v>
      </c>
      <c r="U65" s="100">
        <f t="shared" si="16"/>
        <v>4</v>
      </c>
      <c r="V65" s="100">
        <f t="shared" si="16"/>
        <v>2</v>
      </c>
      <c r="W65" s="101">
        <f t="shared" si="6"/>
        <v>0.22222222222222221</v>
      </c>
      <c r="X65" s="101">
        <f t="shared" si="7"/>
        <v>0.11764705882352941</v>
      </c>
      <c r="Y65" s="102">
        <f t="shared" si="8"/>
        <v>0.33986928104575165</v>
      </c>
    </row>
    <row r="66" spans="1:25" ht="15.75" x14ac:dyDescent="0.25">
      <c r="A66" s="192"/>
      <c r="B66" s="157" t="s">
        <v>64</v>
      </c>
      <c r="C66" s="100" t="s">
        <v>53</v>
      </c>
      <c r="D66" s="101">
        <f t="shared" si="4"/>
        <v>0.44444444444444442</v>
      </c>
      <c r="E66" s="100">
        <f>SUM(E53+E52+E32+E31)</f>
        <v>4</v>
      </c>
      <c r="F66" s="100">
        <f t="shared" ref="F66:V66" si="17">SUM(F53+F52+F32+F31)</f>
        <v>9</v>
      </c>
      <c r="G66" s="100">
        <f t="shared" si="17"/>
        <v>9</v>
      </c>
      <c r="H66" s="100">
        <f t="shared" si="17"/>
        <v>0</v>
      </c>
      <c r="I66" s="100">
        <f t="shared" si="17"/>
        <v>4</v>
      </c>
      <c r="J66" s="100">
        <f t="shared" si="17"/>
        <v>4</v>
      </c>
      <c r="K66" s="100">
        <f t="shared" si="17"/>
        <v>0</v>
      </c>
      <c r="L66" s="100">
        <f t="shared" si="17"/>
        <v>0</v>
      </c>
      <c r="M66" s="100">
        <f t="shared" si="17"/>
        <v>0</v>
      </c>
      <c r="N66" s="100">
        <f t="shared" si="17"/>
        <v>2</v>
      </c>
      <c r="O66" s="100">
        <f t="shared" si="17"/>
        <v>0</v>
      </c>
      <c r="P66" s="100">
        <f t="shared" si="17"/>
        <v>1</v>
      </c>
      <c r="Q66" s="100">
        <f t="shared" si="17"/>
        <v>0</v>
      </c>
      <c r="R66" s="100">
        <f t="shared" si="17"/>
        <v>0</v>
      </c>
      <c r="S66" s="100">
        <f t="shared" si="17"/>
        <v>0</v>
      </c>
      <c r="T66" s="100">
        <f t="shared" si="17"/>
        <v>1</v>
      </c>
      <c r="U66" s="100">
        <f t="shared" si="17"/>
        <v>3</v>
      </c>
      <c r="V66" s="100">
        <f t="shared" si="17"/>
        <v>4</v>
      </c>
      <c r="W66" s="101">
        <f t="shared" si="6"/>
        <v>0.44444444444444442</v>
      </c>
      <c r="X66" s="101">
        <f t="shared" si="7"/>
        <v>0.44444444444444442</v>
      </c>
      <c r="Y66" s="102">
        <f t="shared" si="8"/>
        <v>0.88888888888888884</v>
      </c>
    </row>
    <row r="67" spans="1:25" ht="16.5" thickBot="1" x14ac:dyDescent="0.3">
      <c r="A67" s="193"/>
      <c r="B67" s="158" t="s">
        <v>64</v>
      </c>
      <c r="C67" s="104" t="s">
        <v>44</v>
      </c>
      <c r="D67" s="105">
        <f t="shared" si="4"/>
        <v>0.25</v>
      </c>
      <c r="E67" s="104">
        <f>SUM(E10+E9)</f>
        <v>2</v>
      </c>
      <c r="F67" s="104">
        <f t="shared" ref="F67:V67" si="18">SUM(F10+F9)</f>
        <v>4</v>
      </c>
      <c r="G67" s="104">
        <f t="shared" si="18"/>
        <v>4</v>
      </c>
      <c r="H67" s="104">
        <f t="shared" si="18"/>
        <v>1</v>
      </c>
      <c r="I67" s="104">
        <f t="shared" si="18"/>
        <v>1</v>
      </c>
      <c r="J67" s="104">
        <f t="shared" si="18"/>
        <v>1</v>
      </c>
      <c r="K67" s="104">
        <f t="shared" si="18"/>
        <v>0</v>
      </c>
      <c r="L67" s="104">
        <f t="shared" si="18"/>
        <v>0</v>
      </c>
      <c r="M67" s="104">
        <f t="shared" si="18"/>
        <v>0</v>
      </c>
      <c r="N67" s="104">
        <f t="shared" si="18"/>
        <v>0</v>
      </c>
      <c r="O67" s="104">
        <f t="shared" si="18"/>
        <v>0</v>
      </c>
      <c r="P67" s="104">
        <f t="shared" si="18"/>
        <v>0</v>
      </c>
      <c r="Q67" s="104">
        <f t="shared" si="18"/>
        <v>0</v>
      </c>
      <c r="R67" s="104">
        <f t="shared" si="18"/>
        <v>0</v>
      </c>
      <c r="S67" s="104">
        <f t="shared" si="18"/>
        <v>0</v>
      </c>
      <c r="T67" s="104">
        <f t="shared" si="18"/>
        <v>0</v>
      </c>
      <c r="U67" s="104">
        <f t="shared" si="18"/>
        <v>3</v>
      </c>
      <c r="V67" s="104">
        <f t="shared" si="18"/>
        <v>1</v>
      </c>
      <c r="W67" s="105">
        <f t="shared" si="6"/>
        <v>0.25</v>
      </c>
      <c r="X67" s="105">
        <f t="shared" si="7"/>
        <v>0.25</v>
      </c>
      <c r="Y67" s="106">
        <f t="shared" si="8"/>
        <v>0.5</v>
      </c>
    </row>
    <row r="68" spans="1:25" ht="18.75" thickBot="1" x14ac:dyDescent="0.3"/>
    <row r="69" spans="1:25" ht="21" thickBot="1" x14ac:dyDescent="0.3">
      <c r="A69" s="66"/>
      <c r="B69" s="51" t="s">
        <v>65</v>
      </c>
      <c r="C69" s="70" t="s">
        <v>66</v>
      </c>
      <c r="D69" s="74" t="s">
        <v>71</v>
      </c>
    </row>
    <row r="70" spans="1:25" ht="20.25" x14ac:dyDescent="0.25">
      <c r="A70" s="67" t="s">
        <v>4</v>
      </c>
      <c r="B70" s="53">
        <v>5</v>
      </c>
      <c r="C70" s="71">
        <v>65</v>
      </c>
      <c r="D70" s="75" t="s">
        <v>72</v>
      </c>
    </row>
    <row r="71" spans="1:25" ht="20.25" x14ac:dyDescent="0.25">
      <c r="A71" s="68" t="s">
        <v>5</v>
      </c>
      <c r="B71" s="55">
        <v>5</v>
      </c>
      <c r="C71" s="72">
        <v>62</v>
      </c>
      <c r="D71" s="75" t="s">
        <v>72</v>
      </c>
    </row>
    <row r="72" spans="1:25" ht="20.25" x14ac:dyDescent="0.25">
      <c r="A72" s="68" t="s">
        <v>6</v>
      </c>
      <c r="B72" s="55">
        <v>3</v>
      </c>
      <c r="C72" s="72">
        <v>14</v>
      </c>
      <c r="D72" s="76">
        <v>7</v>
      </c>
    </row>
    <row r="73" spans="1:25" ht="20.25" x14ac:dyDescent="0.25">
      <c r="A73" s="68" t="s">
        <v>7</v>
      </c>
      <c r="B73" s="55">
        <v>4</v>
      </c>
      <c r="C73" s="72">
        <v>24</v>
      </c>
      <c r="D73" s="76">
        <v>11</v>
      </c>
    </row>
    <row r="74" spans="1:25" ht="20.25" x14ac:dyDescent="0.25">
      <c r="A74" s="68" t="s">
        <v>67</v>
      </c>
      <c r="B74" s="55">
        <v>4</v>
      </c>
      <c r="C74" s="72">
        <v>22</v>
      </c>
      <c r="D74" s="76">
        <v>11</v>
      </c>
    </row>
    <row r="75" spans="1:25" ht="20.25" x14ac:dyDescent="0.25">
      <c r="A75" s="68" t="s">
        <v>8</v>
      </c>
      <c r="B75" s="55">
        <v>1</v>
      </c>
      <c r="C75" s="72">
        <v>2</v>
      </c>
      <c r="D75" s="76">
        <v>1</v>
      </c>
    </row>
    <row r="76" spans="1:25" ht="20.25" x14ac:dyDescent="0.25">
      <c r="A76" s="68" t="s">
        <v>9</v>
      </c>
      <c r="B76" s="55">
        <v>0</v>
      </c>
      <c r="C76" s="72">
        <v>0</v>
      </c>
      <c r="D76" s="76">
        <v>0</v>
      </c>
    </row>
    <row r="77" spans="1:25" ht="20.25" x14ac:dyDescent="0.25">
      <c r="A77" s="68" t="s">
        <v>10</v>
      </c>
      <c r="B77" s="55">
        <v>0</v>
      </c>
      <c r="C77" s="72">
        <v>0</v>
      </c>
      <c r="D77" s="76">
        <v>0</v>
      </c>
    </row>
    <row r="78" spans="1:25" ht="20.25" x14ac:dyDescent="0.25">
      <c r="A78" s="68" t="s">
        <v>11</v>
      </c>
      <c r="B78" s="55">
        <v>4</v>
      </c>
      <c r="C78" s="72">
        <v>15</v>
      </c>
      <c r="D78" s="76">
        <v>4</v>
      </c>
    </row>
    <row r="79" spans="1:25" ht="20.25" x14ac:dyDescent="0.25">
      <c r="A79" s="68" t="s">
        <v>12</v>
      </c>
      <c r="B79" s="55">
        <v>2</v>
      </c>
      <c r="C79" s="72">
        <v>4</v>
      </c>
      <c r="D79" s="76">
        <v>2</v>
      </c>
    </row>
    <row r="80" spans="1:25" ht="20.25" x14ac:dyDescent="0.25">
      <c r="A80" s="68" t="s">
        <v>13</v>
      </c>
      <c r="B80" s="55">
        <v>1</v>
      </c>
      <c r="C80" s="72">
        <v>2</v>
      </c>
      <c r="D80" s="76">
        <v>1</v>
      </c>
    </row>
    <row r="81" spans="1:5" ht="20.25" x14ac:dyDescent="0.25">
      <c r="A81" s="68" t="s">
        <v>14</v>
      </c>
      <c r="B81" s="55">
        <v>1</v>
      </c>
      <c r="C81" s="72">
        <v>1</v>
      </c>
      <c r="D81" s="76">
        <v>1</v>
      </c>
    </row>
    <row r="82" spans="1:5" ht="20.25" x14ac:dyDescent="0.25">
      <c r="A82" s="68" t="s">
        <v>15</v>
      </c>
      <c r="B82" s="55">
        <v>0</v>
      </c>
      <c r="C82" s="72">
        <v>0</v>
      </c>
      <c r="D82" s="76">
        <v>0</v>
      </c>
    </row>
    <row r="83" spans="1:5" ht="20.25" x14ac:dyDescent="0.25">
      <c r="A83" s="68" t="s">
        <v>16</v>
      </c>
      <c r="B83" s="55">
        <v>2</v>
      </c>
      <c r="C83" s="72">
        <v>6</v>
      </c>
      <c r="D83" s="76">
        <v>3</v>
      </c>
    </row>
    <row r="84" spans="1:5" ht="21" thickBot="1" x14ac:dyDescent="0.3">
      <c r="A84" s="68" t="s">
        <v>17</v>
      </c>
      <c r="B84" s="55">
        <v>1</v>
      </c>
      <c r="C84" s="72">
        <v>3</v>
      </c>
      <c r="D84" s="77">
        <v>2</v>
      </c>
    </row>
    <row r="85" spans="1:5" ht="21" thickBot="1" x14ac:dyDescent="0.3">
      <c r="A85" s="68" t="s">
        <v>18</v>
      </c>
      <c r="B85" s="55">
        <v>3</v>
      </c>
      <c r="C85" s="72">
        <v>16</v>
      </c>
      <c r="D85" s="79" t="s">
        <v>130</v>
      </c>
      <c r="E85" s="80" t="s">
        <v>131</v>
      </c>
    </row>
    <row r="86" spans="1:5" ht="21" thickBot="1" x14ac:dyDescent="0.3">
      <c r="A86" s="69" t="s">
        <v>19</v>
      </c>
      <c r="B86" s="57">
        <v>4</v>
      </c>
      <c r="C86" s="73">
        <v>26</v>
      </c>
      <c r="D86" s="78" t="s">
        <v>72</v>
      </c>
    </row>
  </sheetData>
  <autoFilter ref="A1:Y67"/>
  <mergeCells count="5">
    <mergeCell ref="A7:A30"/>
    <mergeCell ref="A31:A36"/>
    <mergeCell ref="A37:A53"/>
    <mergeCell ref="A2:A6"/>
    <mergeCell ref="A56:A6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4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2.85546875" style="25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22" width="9.140625" style="6"/>
    <col min="23" max="25" width="9.140625" style="26"/>
    <col min="26" max="16384" width="9.140625" style="6"/>
  </cols>
  <sheetData>
    <row r="1" spans="1:25" s="59" customFormat="1" ht="18.75" thickBot="1" x14ac:dyDescent="0.3">
      <c r="A1" s="152"/>
      <c r="B1" s="153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78" t="s">
        <v>128</v>
      </c>
      <c r="B2" s="18">
        <v>43712</v>
      </c>
      <c r="C2" s="19" t="s">
        <v>24</v>
      </c>
      <c r="D2" s="43">
        <f>SUM(I2:I$222)/SUM(G2:G$222)</f>
        <v>0.69506726457399104</v>
      </c>
      <c r="E2" s="19">
        <v>1</v>
      </c>
      <c r="F2" s="19">
        <v>3</v>
      </c>
      <c r="G2" s="19">
        <v>3</v>
      </c>
      <c r="H2" s="19">
        <v>1</v>
      </c>
      <c r="I2" s="30">
        <v>2</v>
      </c>
      <c r="J2" s="19">
        <f>SUM(I2)-SUM(K2:M2)</f>
        <v>1</v>
      </c>
      <c r="K2" s="19">
        <v>1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3</v>
      </c>
      <c r="W2" s="43">
        <f>SUM(I2:I$222,O2:O$222,S2:S$222)/SUM(F2:F$222)</f>
        <v>0.74690508940852818</v>
      </c>
      <c r="X2" s="43">
        <f>SUM(V2:V$222)/SUM(G2:G$222)</f>
        <v>1.4230194319880418</v>
      </c>
      <c r="Y2" s="44">
        <f t="shared" ref="Y2:Y5" si="0">SUM(X2+W2)</f>
        <v>2.1699245213965699</v>
      </c>
    </row>
    <row r="3" spans="1:25" s="59" customFormat="1" ht="15.95" customHeight="1" x14ac:dyDescent="0.25">
      <c r="A3" s="179"/>
      <c r="B3" s="14">
        <v>43705</v>
      </c>
      <c r="C3" s="15" t="s">
        <v>24</v>
      </c>
      <c r="D3" s="45">
        <f>SUM(I3:I$222)/SUM(G3:G$222)</f>
        <v>0.69519519519519524</v>
      </c>
      <c r="E3" s="15">
        <v>1</v>
      </c>
      <c r="F3" s="15">
        <v>4</v>
      </c>
      <c r="G3" s="15">
        <v>4</v>
      </c>
      <c r="H3" s="15">
        <v>2</v>
      </c>
      <c r="I3" s="27">
        <v>2</v>
      </c>
      <c r="J3" s="15">
        <f>SUM(I3)-SUM(K3:M3)</f>
        <v>2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1</v>
      </c>
      <c r="T3" s="15">
        <v>0</v>
      </c>
      <c r="U3" s="15">
        <v>0</v>
      </c>
      <c r="V3" s="15">
        <v>2</v>
      </c>
      <c r="W3" s="45">
        <f>SUM(I3:I$222,O3:O$222,S3:S$222)/SUM(F3:F$222)</f>
        <v>0.74723756906077343</v>
      </c>
      <c r="X3" s="45">
        <f>SUM(V3:V$222)/SUM(G3:G$222)</f>
        <v>1.424924924924925</v>
      </c>
      <c r="Y3" s="46">
        <f t="shared" si="0"/>
        <v>2.1721624939856983</v>
      </c>
    </row>
    <row r="4" spans="1:25" s="59" customFormat="1" ht="15.95" customHeight="1" x14ac:dyDescent="0.25">
      <c r="A4" s="179"/>
      <c r="B4" s="14">
        <v>43698</v>
      </c>
      <c r="C4" s="15" t="s">
        <v>24</v>
      </c>
      <c r="D4" s="45">
        <f>SUM(I4:I$222)/SUM(G4:G$222)</f>
        <v>0.6963746223564955</v>
      </c>
      <c r="E4" s="15">
        <v>1</v>
      </c>
      <c r="F4" s="15">
        <v>3</v>
      </c>
      <c r="G4" s="15">
        <v>3</v>
      </c>
      <c r="H4" s="15">
        <v>2</v>
      </c>
      <c r="I4" s="27">
        <v>2</v>
      </c>
      <c r="J4" s="15">
        <f>SUM(I4)-SUM(K4:M4)</f>
        <v>0</v>
      </c>
      <c r="K4" s="15">
        <v>0</v>
      </c>
      <c r="L4" s="15">
        <v>2</v>
      </c>
      <c r="M4" s="15">
        <v>0</v>
      </c>
      <c r="N4" s="15">
        <v>1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6</v>
      </c>
      <c r="W4" s="45">
        <f>SUM(I4:I$222,O4:O$222,S4:S$222)/SUM(F4:F$222)</f>
        <v>0.74722222222222223</v>
      </c>
      <c r="X4" s="45">
        <f>SUM(V4:V$222)/SUM(G4:G$222)</f>
        <v>1.4305135951661632</v>
      </c>
      <c r="Y4" s="46">
        <f t="shared" si="0"/>
        <v>2.1777358173883856</v>
      </c>
    </row>
    <row r="5" spans="1:25" s="59" customFormat="1" ht="15.95" customHeight="1" thickBot="1" x14ac:dyDescent="0.3">
      <c r="A5" s="180"/>
      <c r="B5" s="86">
        <v>43698</v>
      </c>
      <c r="C5" s="87" t="s">
        <v>24</v>
      </c>
      <c r="D5" s="89">
        <f>SUM(I5:I$222)/SUM(G5:G$222)</f>
        <v>0.69650986342943855</v>
      </c>
      <c r="E5" s="87">
        <v>1</v>
      </c>
      <c r="F5" s="87">
        <v>3</v>
      </c>
      <c r="G5" s="87">
        <v>3</v>
      </c>
      <c r="H5" s="87">
        <v>1</v>
      </c>
      <c r="I5" s="28">
        <v>2</v>
      </c>
      <c r="J5" s="28">
        <f>SUM(I5)-SUM(K5:M5)</f>
        <v>2</v>
      </c>
      <c r="K5" s="87">
        <v>0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1</v>
      </c>
      <c r="V5" s="87">
        <v>2</v>
      </c>
      <c r="W5" s="89">
        <f>SUM(I5:I$222,O5:O$222,S5:S$222)/SUM(F5:F$222)</f>
        <v>0.74755927475592743</v>
      </c>
      <c r="X5" s="89">
        <f>SUM(V5:V$222)/SUM(G5:G$222)</f>
        <v>1.4279210925644916</v>
      </c>
      <c r="Y5" s="90">
        <f t="shared" si="0"/>
        <v>2.1754803673204188</v>
      </c>
    </row>
    <row r="6" spans="1:25" s="59" customFormat="1" ht="15.95" customHeight="1" x14ac:dyDescent="0.25">
      <c r="A6" s="197" t="s">
        <v>111</v>
      </c>
      <c r="B6" s="171">
        <v>43691</v>
      </c>
      <c r="C6" s="140" t="s">
        <v>108</v>
      </c>
      <c r="D6" s="141">
        <f>SUM(I6:I$222)/SUM(G6:G$222)</f>
        <v>0.69664634146341464</v>
      </c>
      <c r="E6" s="140">
        <v>1</v>
      </c>
      <c r="F6" s="140">
        <v>4</v>
      </c>
      <c r="G6" s="140">
        <v>4</v>
      </c>
      <c r="H6" s="140">
        <v>1</v>
      </c>
      <c r="I6" s="130">
        <v>2</v>
      </c>
      <c r="J6" s="130">
        <f>SUM(I6)-SUM(K6:M6)</f>
        <v>1</v>
      </c>
      <c r="K6" s="140">
        <v>0</v>
      </c>
      <c r="L6" s="140">
        <v>0</v>
      </c>
      <c r="M6" s="140">
        <v>1</v>
      </c>
      <c r="N6" s="140">
        <v>1</v>
      </c>
      <c r="O6" s="140">
        <v>0</v>
      </c>
      <c r="P6" s="140">
        <v>0</v>
      </c>
      <c r="Q6" s="140">
        <v>0</v>
      </c>
      <c r="R6" s="140">
        <v>0</v>
      </c>
      <c r="S6" s="140">
        <v>0</v>
      </c>
      <c r="T6" s="140">
        <v>1</v>
      </c>
      <c r="U6" s="140">
        <v>0</v>
      </c>
      <c r="V6" s="140">
        <v>5</v>
      </c>
      <c r="W6" s="141">
        <f>SUM(I6:I$222,O6:O$222,S6:S$222)/SUM(F6:F$222)</f>
        <v>0.74789915966386555</v>
      </c>
      <c r="X6" s="141">
        <f>SUM(V6:V$222)/SUM(G6:G$222)</f>
        <v>1.4314024390243902</v>
      </c>
      <c r="Y6" s="142">
        <f t="shared" ref="Y6:Y29" si="1">SUM(X6+W6)</f>
        <v>2.179301598688256</v>
      </c>
    </row>
    <row r="7" spans="1:25" s="59" customFormat="1" ht="15.95" customHeight="1" x14ac:dyDescent="0.25">
      <c r="A7" s="192"/>
      <c r="B7" s="99">
        <v>43691</v>
      </c>
      <c r="C7" s="100" t="s">
        <v>108</v>
      </c>
      <c r="D7" s="101">
        <f>SUM(I7:I$222)/SUM(G7:G$222)</f>
        <v>0.69785276073619629</v>
      </c>
      <c r="E7" s="100">
        <v>1</v>
      </c>
      <c r="F7" s="100">
        <v>3</v>
      </c>
      <c r="G7" s="100">
        <v>3</v>
      </c>
      <c r="H7" s="100">
        <v>1</v>
      </c>
      <c r="I7" s="27">
        <v>3</v>
      </c>
      <c r="J7" s="27">
        <f t="shared" ref="J7:J70" si="2">SUM(I7)-SUM(K7:M7)</f>
        <v>1</v>
      </c>
      <c r="K7" s="100">
        <v>2</v>
      </c>
      <c r="L7" s="100">
        <v>0</v>
      </c>
      <c r="M7" s="100">
        <v>0</v>
      </c>
      <c r="N7" s="100">
        <v>2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5</v>
      </c>
      <c r="W7" s="101">
        <f>SUM(I7:I$222,O7:O$222,S7:S$222)/SUM(F7:F$222)</f>
        <v>0.74929577464788732</v>
      </c>
      <c r="X7" s="101">
        <f>SUM(V7:V$222)/SUM(G7:G$222)</f>
        <v>1.4325153374233128</v>
      </c>
      <c r="Y7" s="102">
        <f t="shared" si="1"/>
        <v>2.1818111120712</v>
      </c>
    </row>
    <row r="8" spans="1:25" s="59" customFormat="1" ht="15.95" customHeight="1" x14ac:dyDescent="0.25">
      <c r="A8" s="192"/>
      <c r="B8" s="99">
        <v>43684</v>
      </c>
      <c r="C8" s="100" t="s">
        <v>109</v>
      </c>
      <c r="D8" s="101">
        <f>SUM(I8:I$222)/SUM(G8:G$222)</f>
        <v>0.69645608628659472</v>
      </c>
      <c r="E8" s="100">
        <v>1</v>
      </c>
      <c r="F8" s="100">
        <v>3</v>
      </c>
      <c r="G8" s="100">
        <v>3</v>
      </c>
      <c r="H8" s="100">
        <v>1</v>
      </c>
      <c r="I8" s="27">
        <v>2</v>
      </c>
      <c r="J8" s="27">
        <f t="shared" si="2"/>
        <v>1</v>
      </c>
      <c r="K8" s="100">
        <v>0</v>
      </c>
      <c r="L8" s="100">
        <v>1</v>
      </c>
      <c r="M8" s="100">
        <v>0</v>
      </c>
      <c r="N8" s="100">
        <v>2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4</v>
      </c>
      <c r="W8" s="101">
        <f>SUM(I8:I$222,O8:O$222,S8:S$222)/SUM(F8:F$222)</f>
        <v>0.7482319660537482</v>
      </c>
      <c r="X8" s="101">
        <f>SUM(V8:V$222)/SUM(G8:G$222)</f>
        <v>1.4314329738058551</v>
      </c>
      <c r="Y8" s="102">
        <f t="shared" si="1"/>
        <v>2.1796649398596033</v>
      </c>
    </row>
    <row r="9" spans="1:25" s="59" customFormat="1" ht="15.95" customHeight="1" x14ac:dyDescent="0.25">
      <c r="A9" s="192"/>
      <c r="B9" s="99">
        <v>43684</v>
      </c>
      <c r="C9" s="100" t="s">
        <v>109</v>
      </c>
      <c r="D9" s="101">
        <f>SUM(I9:I$222)/SUM(G9:G$222)</f>
        <v>0.69659442724458209</v>
      </c>
      <c r="E9" s="100">
        <v>1</v>
      </c>
      <c r="F9" s="100">
        <v>3</v>
      </c>
      <c r="G9" s="100">
        <v>2</v>
      </c>
      <c r="H9" s="100">
        <v>2</v>
      </c>
      <c r="I9" s="27">
        <v>2</v>
      </c>
      <c r="J9" s="27">
        <f t="shared" si="2"/>
        <v>1</v>
      </c>
      <c r="K9" s="100">
        <v>1</v>
      </c>
      <c r="L9" s="100">
        <v>0</v>
      </c>
      <c r="M9" s="100">
        <v>0</v>
      </c>
      <c r="N9" s="100">
        <v>1</v>
      </c>
      <c r="O9" s="100">
        <v>0</v>
      </c>
      <c r="P9" s="100">
        <v>0</v>
      </c>
      <c r="Q9" s="100">
        <v>1</v>
      </c>
      <c r="R9" s="100">
        <v>0</v>
      </c>
      <c r="S9" s="100">
        <v>0</v>
      </c>
      <c r="T9" s="100">
        <v>0</v>
      </c>
      <c r="U9" s="100">
        <v>0</v>
      </c>
      <c r="V9" s="100">
        <v>3</v>
      </c>
      <c r="W9" s="101">
        <f>SUM(I9:I$222,O9:O$222,S9:S$222)/SUM(F9:F$222)</f>
        <v>0.74857954545454541</v>
      </c>
      <c r="X9" s="101">
        <f>SUM(V9:V$222)/SUM(G9:G$222)</f>
        <v>1.431888544891641</v>
      </c>
      <c r="Y9" s="102">
        <f t="shared" si="1"/>
        <v>2.1804680903461864</v>
      </c>
    </row>
    <row r="10" spans="1:25" s="59" customFormat="1" ht="15.95" customHeight="1" x14ac:dyDescent="0.25">
      <c r="A10" s="192"/>
      <c r="B10" s="99">
        <v>43677</v>
      </c>
      <c r="C10" s="100" t="s">
        <v>110</v>
      </c>
      <c r="D10" s="101">
        <f>SUM(I10:I$222)/SUM(G10:G$222)</f>
        <v>0.69565217391304346</v>
      </c>
      <c r="E10" s="100">
        <v>1</v>
      </c>
      <c r="F10" s="100">
        <v>3</v>
      </c>
      <c r="G10" s="100">
        <v>3</v>
      </c>
      <c r="H10" s="100">
        <v>1</v>
      </c>
      <c r="I10" s="27">
        <v>3</v>
      </c>
      <c r="J10" s="27">
        <f t="shared" si="2"/>
        <v>2</v>
      </c>
      <c r="K10" s="100">
        <v>1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4</v>
      </c>
      <c r="W10" s="101">
        <f>SUM(I10:I$222,O10:O$222,S10:S$222)/SUM(F10:F$222)</f>
        <v>0.7489300998573466</v>
      </c>
      <c r="X10" s="101">
        <f>SUM(V10:V$222)/SUM(G10:G$222)</f>
        <v>1.4316770186335404</v>
      </c>
      <c r="Y10" s="102">
        <f t="shared" si="1"/>
        <v>2.1806071184908871</v>
      </c>
    </row>
    <row r="11" spans="1:25" s="59" customFormat="1" ht="15.95" customHeight="1" x14ac:dyDescent="0.25">
      <c r="A11" s="192"/>
      <c r="B11" s="99">
        <v>43677</v>
      </c>
      <c r="C11" s="100" t="s">
        <v>110</v>
      </c>
      <c r="D11" s="101">
        <f>SUM(I11:I$222)/SUM(G11:G$222)</f>
        <v>0.69422776911076445</v>
      </c>
      <c r="E11" s="100">
        <v>1</v>
      </c>
      <c r="F11" s="100">
        <v>2</v>
      </c>
      <c r="G11" s="100">
        <v>2</v>
      </c>
      <c r="H11" s="100">
        <v>0</v>
      </c>
      <c r="I11" s="27">
        <v>2</v>
      </c>
      <c r="J11" s="27">
        <f t="shared" si="2"/>
        <v>1</v>
      </c>
      <c r="K11" s="100">
        <v>1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3</v>
      </c>
      <c r="W11" s="101">
        <f>SUM(I11:I$222,O11:O$222,S11:S$222)/SUM(F11:F$222)</f>
        <v>0.74785100286532946</v>
      </c>
      <c r="X11" s="101">
        <f>SUM(V11:V$222)/SUM(G11:G$222)</f>
        <v>1.4321372854914196</v>
      </c>
      <c r="Y11" s="102">
        <f t="shared" si="1"/>
        <v>2.179988288356749</v>
      </c>
    </row>
    <row r="12" spans="1:25" s="59" customFormat="1" ht="15.95" customHeight="1" x14ac:dyDescent="0.25">
      <c r="A12" s="192"/>
      <c r="B12" s="99">
        <v>43670</v>
      </c>
      <c r="C12" s="100" t="s">
        <v>24</v>
      </c>
      <c r="D12" s="101">
        <f>SUM(I12:I$222)/SUM(G12:G$222)</f>
        <v>0.69327073552425666</v>
      </c>
      <c r="E12" s="100">
        <v>1</v>
      </c>
      <c r="F12" s="100">
        <v>3</v>
      </c>
      <c r="G12" s="100">
        <v>3</v>
      </c>
      <c r="H12" s="27">
        <v>1</v>
      </c>
      <c r="I12" s="27">
        <v>1</v>
      </c>
      <c r="J12" s="27">
        <f t="shared" si="2"/>
        <v>1</v>
      </c>
      <c r="K12" s="100">
        <v>0</v>
      </c>
      <c r="L12" s="100">
        <v>0</v>
      </c>
      <c r="M12" s="100">
        <v>0</v>
      </c>
      <c r="N12" s="100">
        <v>1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1</v>
      </c>
      <c r="W12" s="101">
        <f>SUM(I12:I$222,O12:O$222,S12:S$222)/SUM(F12:F$222)</f>
        <v>0.74712643678160917</v>
      </c>
      <c r="X12" s="101">
        <f>SUM(V12:V$222)/SUM(G12:G$222)</f>
        <v>1.431924882629108</v>
      </c>
      <c r="Y12" s="102">
        <f t="shared" si="1"/>
        <v>2.1790513194107173</v>
      </c>
    </row>
    <row r="13" spans="1:25" s="59" customFormat="1" ht="15.95" customHeight="1" x14ac:dyDescent="0.25">
      <c r="A13" s="192"/>
      <c r="B13" s="99">
        <v>43670</v>
      </c>
      <c r="C13" s="100" t="s">
        <v>24</v>
      </c>
      <c r="D13" s="101">
        <f>SUM(I13:I$222)/SUM(G13:G$222)</f>
        <v>0.69496855345911945</v>
      </c>
      <c r="E13" s="100">
        <v>1</v>
      </c>
      <c r="F13" s="100">
        <v>3</v>
      </c>
      <c r="G13" s="100">
        <v>3</v>
      </c>
      <c r="H13" s="27">
        <v>2</v>
      </c>
      <c r="I13" s="27">
        <v>2</v>
      </c>
      <c r="J13" s="27">
        <f t="shared" si="2"/>
        <v>2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2</v>
      </c>
      <c r="W13" s="101">
        <f>SUM(I13:I$222,O13:O$222,S13:S$222)/SUM(F13:F$222)</f>
        <v>0.74891774891774887</v>
      </c>
      <c r="X13" s="101">
        <f>SUM(V13:V$222)/SUM(G13:G$222)</f>
        <v>1.4371069182389937</v>
      </c>
      <c r="Y13" s="102">
        <f t="shared" si="1"/>
        <v>2.1860246671567425</v>
      </c>
    </row>
    <row r="14" spans="1:25" s="59" customFormat="1" ht="15.95" customHeight="1" x14ac:dyDescent="0.25">
      <c r="A14" s="192"/>
      <c r="B14" s="99">
        <v>43656</v>
      </c>
      <c r="C14" s="100" t="s">
        <v>53</v>
      </c>
      <c r="D14" s="101">
        <f>SUM(I14:I$222)/SUM(G14:G$222)</f>
        <v>0.69510268562401267</v>
      </c>
      <c r="E14" s="100">
        <v>1</v>
      </c>
      <c r="F14" s="100">
        <v>4</v>
      </c>
      <c r="G14" s="100">
        <v>4</v>
      </c>
      <c r="H14" s="27">
        <v>3</v>
      </c>
      <c r="I14" s="27">
        <v>3</v>
      </c>
      <c r="J14" s="27">
        <f t="shared" si="2"/>
        <v>3</v>
      </c>
      <c r="K14" s="100">
        <v>0</v>
      </c>
      <c r="L14" s="100">
        <v>0</v>
      </c>
      <c r="M14" s="100">
        <v>0</v>
      </c>
      <c r="N14" s="100">
        <v>1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3</v>
      </c>
      <c r="W14" s="101">
        <f>SUM(I14:I$222,O14:O$222,S14:S$222)/SUM(F14:F$222)</f>
        <v>0.74927536231884062</v>
      </c>
      <c r="X14" s="101">
        <f>SUM(V14:V$222)/SUM(G14:G$222)</f>
        <v>1.4407582938388626</v>
      </c>
      <c r="Y14" s="102">
        <f t="shared" si="1"/>
        <v>2.190033656157703</v>
      </c>
    </row>
    <row r="15" spans="1:25" s="59" customFormat="1" ht="15.95" customHeight="1" x14ac:dyDescent="0.25">
      <c r="A15" s="192"/>
      <c r="B15" s="99">
        <v>43656</v>
      </c>
      <c r="C15" s="100" t="s">
        <v>53</v>
      </c>
      <c r="D15" s="101">
        <f>SUM(I15:I$222)/SUM(G15:G$222)</f>
        <v>0.69475357710651831</v>
      </c>
      <c r="E15" s="100">
        <v>1</v>
      </c>
      <c r="F15" s="100">
        <v>3</v>
      </c>
      <c r="G15" s="100">
        <v>3</v>
      </c>
      <c r="H15" s="27">
        <v>2</v>
      </c>
      <c r="I15" s="27">
        <v>2</v>
      </c>
      <c r="J15" s="27">
        <f t="shared" si="2"/>
        <v>2</v>
      </c>
      <c r="K15" s="100">
        <v>0</v>
      </c>
      <c r="L15" s="100">
        <v>0</v>
      </c>
      <c r="M15" s="100">
        <v>0</v>
      </c>
      <c r="N15" s="100">
        <v>1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2</v>
      </c>
      <c r="W15" s="101">
        <f>SUM(I15:I$222,O15:O$222,S15:S$222)/SUM(F15:F$222)</f>
        <v>0.74927113702623904</v>
      </c>
      <c r="X15" s="101">
        <f>SUM(V15:V$222)/SUM(G15:G$222)</f>
        <v>1.4451510333863276</v>
      </c>
      <c r="Y15" s="102">
        <f t="shared" si="1"/>
        <v>2.1944221704125666</v>
      </c>
    </row>
    <row r="16" spans="1:25" s="59" customFormat="1" ht="15.95" customHeight="1" x14ac:dyDescent="0.25">
      <c r="A16" s="192"/>
      <c r="B16" s="99">
        <v>43649</v>
      </c>
      <c r="C16" s="100" t="s">
        <v>23</v>
      </c>
      <c r="D16" s="101">
        <f>SUM(I16:I$222)/SUM(G16:G$222)</f>
        <v>0.694888178913738</v>
      </c>
      <c r="E16" s="100">
        <v>1</v>
      </c>
      <c r="F16" s="100">
        <v>3</v>
      </c>
      <c r="G16" s="100">
        <v>3</v>
      </c>
      <c r="H16" s="27">
        <v>3</v>
      </c>
      <c r="I16" s="27">
        <v>3</v>
      </c>
      <c r="J16" s="27">
        <f t="shared" si="2"/>
        <v>2</v>
      </c>
      <c r="K16" s="100">
        <v>1</v>
      </c>
      <c r="L16" s="100">
        <v>0</v>
      </c>
      <c r="M16" s="100">
        <v>0</v>
      </c>
      <c r="N16" s="100">
        <v>1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4</v>
      </c>
      <c r="W16" s="101">
        <f>SUM(I16:I$222,O16:O$222,S16:S$222)/SUM(F16:F$222)</f>
        <v>0.74963396778916547</v>
      </c>
      <c r="X16" s="101">
        <f>SUM(V16:V$222)/SUM(G16:G$222)</f>
        <v>1.4488817891373802</v>
      </c>
      <c r="Y16" s="102">
        <f t="shared" si="1"/>
        <v>2.1985157569265459</v>
      </c>
    </row>
    <row r="17" spans="1:25" s="59" customFormat="1" ht="15.95" customHeight="1" x14ac:dyDescent="0.25">
      <c r="A17" s="192"/>
      <c r="B17" s="99">
        <v>43649</v>
      </c>
      <c r="C17" s="100" t="s">
        <v>23</v>
      </c>
      <c r="D17" s="101">
        <f>SUM(I17:I$222)/SUM(G17:G$222)</f>
        <v>0.69341894060995179</v>
      </c>
      <c r="E17" s="100">
        <v>1</v>
      </c>
      <c r="F17" s="100">
        <v>3</v>
      </c>
      <c r="G17" s="100">
        <v>3</v>
      </c>
      <c r="H17" s="27">
        <v>2</v>
      </c>
      <c r="I17" s="27">
        <v>3</v>
      </c>
      <c r="J17" s="100">
        <f t="shared" si="2"/>
        <v>0</v>
      </c>
      <c r="K17" s="100">
        <v>3</v>
      </c>
      <c r="L17" s="100">
        <v>0</v>
      </c>
      <c r="M17" s="100">
        <v>0</v>
      </c>
      <c r="N17" s="100">
        <v>2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6</v>
      </c>
      <c r="W17" s="101">
        <f>SUM(I17:I$222,O17:O$222,S17:S$222)/SUM(F17:F$222)</f>
        <v>0.74852941176470589</v>
      </c>
      <c r="X17" s="101">
        <f>SUM(V17:V$222)/SUM(G17:G$222)</f>
        <v>1.449438202247191</v>
      </c>
      <c r="Y17" s="102">
        <f t="shared" si="1"/>
        <v>2.1979676140118967</v>
      </c>
    </row>
    <row r="18" spans="1:25" s="59" customFormat="1" ht="15.95" customHeight="1" x14ac:dyDescent="0.25">
      <c r="A18" s="192"/>
      <c r="B18" s="99">
        <v>43642</v>
      </c>
      <c r="C18" s="100" t="s">
        <v>108</v>
      </c>
      <c r="D18" s="101">
        <f>SUM(I18:I$222)/SUM(G18:G$222)</f>
        <v>0.6919354838709677</v>
      </c>
      <c r="E18" s="100">
        <v>1</v>
      </c>
      <c r="F18" s="100">
        <v>3</v>
      </c>
      <c r="G18" s="100">
        <v>2</v>
      </c>
      <c r="H18" s="27">
        <v>3</v>
      </c>
      <c r="I18" s="27">
        <v>2</v>
      </c>
      <c r="J18" s="100">
        <f t="shared" si="2"/>
        <v>1</v>
      </c>
      <c r="K18" s="100">
        <v>0</v>
      </c>
      <c r="L18" s="100">
        <v>0</v>
      </c>
      <c r="M18" s="100">
        <v>1</v>
      </c>
      <c r="N18" s="100">
        <v>2</v>
      </c>
      <c r="O18" s="100">
        <v>1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5</v>
      </c>
      <c r="W18" s="101">
        <f>SUM(I18:I$222,O18:O$222,S18:S$222)/SUM(F18:F$222)</f>
        <v>0.74741506646971934</v>
      </c>
      <c r="X18" s="101">
        <f>SUM(V18:V$222)/SUM(G18:G$222)</f>
        <v>1.4467741935483871</v>
      </c>
      <c r="Y18" s="102">
        <f t="shared" si="1"/>
        <v>2.1941892600181063</v>
      </c>
    </row>
    <row r="19" spans="1:25" s="59" customFormat="1" ht="15.95" customHeight="1" x14ac:dyDescent="0.25">
      <c r="A19" s="192"/>
      <c r="B19" s="99">
        <v>43642</v>
      </c>
      <c r="C19" s="100" t="s">
        <v>108</v>
      </c>
      <c r="D19" s="101">
        <f>SUM(I19:I$222)/SUM(G19:G$222)</f>
        <v>0.69093851132686079</v>
      </c>
      <c r="E19" s="100">
        <v>1</v>
      </c>
      <c r="F19" s="100">
        <v>3</v>
      </c>
      <c r="G19" s="100">
        <v>3</v>
      </c>
      <c r="H19" s="27">
        <v>1</v>
      </c>
      <c r="I19" s="27">
        <v>3</v>
      </c>
      <c r="J19" s="100">
        <f t="shared" si="2"/>
        <v>0</v>
      </c>
      <c r="K19" s="100">
        <v>1</v>
      </c>
      <c r="L19" s="100">
        <v>2</v>
      </c>
      <c r="M19" s="100">
        <v>0</v>
      </c>
      <c r="N19" s="100">
        <v>3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8</v>
      </c>
      <c r="W19" s="101">
        <f>SUM(I19:I$222,O19:O$222,S19:S$222)/SUM(F19:F$222)</f>
        <v>0.74629080118694358</v>
      </c>
      <c r="X19" s="101">
        <f>SUM(V19:V$222)/SUM(G19:G$222)</f>
        <v>1.4433656957928802</v>
      </c>
      <c r="Y19" s="102">
        <f t="shared" si="1"/>
        <v>2.1896564969798238</v>
      </c>
    </row>
    <row r="20" spans="1:25" s="59" customFormat="1" ht="15.95" customHeight="1" x14ac:dyDescent="0.25">
      <c r="A20" s="192"/>
      <c r="B20" s="99">
        <v>43635</v>
      </c>
      <c r="C20" s="100" t="s">
        <v>109</v>
      </c>
      <c r="D20" s="101">
        <f>SUM(I20:I$222)/SUM(G20:G$222)</f>
        <v>0.68943089430894311</v>
      </c>
      <c r="E20" s="100">
        <v>1</v>
      </c>
      <c r="F20" s="100">
        <v>3</v>
      </c>
      <c r="G20" s="100">
        <v>3</v>
      </c>
      <c r="H20" s="27">
        <v>1</v>
      </c>
      <c r="I20" s="27">
        <v>1</v>
      </c>
      <c r="J20" s="100">
        <f t="shared" si="2"/>
        <v>0</v>
      </c>
      <c r="K20" s="100">
        <v>1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2</v>
      </c>
      <c r="W20" s="101">
        <f>SUM(I20:I$222,O20:O$222,S20:S$222)/SUM(F20:F$222)</f>
        <v>0.7451564828614009</v>
      </c>
      <c r="X20" s="101">
        <f>SUM(V20:V$222)/SUM(G20:G$222)</f>
        <v>1.4373983739837399</v>
      </c>
      <c r="Y20" s="102">
        <f t="shared" si="1"/>
        <v>2.1825548568451407</v>
      </c>
    </row>
    <row r="21" spans="1:25" s="59" customFormat="1" ht="15.95" customHeight="1" x14ac:dyDescent="0.25">
      <c r="A21" s="192"/>
      <c r="B21" s="99">
        <v>43635</v>
      </c>
      <c r="C21" s="100" t="s">
        <v>109</v>
      </c>
      <c r="D21" s="101">
        <f>SUM(I21:I$222)/SUM(G21:G$222)</f>
        <v>0.69117647058823528</v>
      </c>
      <c r="E21" s="100">
        <v>1</v>
      </c>
      <c r="F21" s="100">
        <v>3</v>
      </c>
      <c r="G21" s="100">
        <v>3</v>
      </c>
      <c r="H21" s="27">
        <v>2</v>
      </c>
      <c r="I21" s="27">
        <v>3</v>
      </c>
      <c r="J21" s="100">
        <f t="shared" si="2"/>
        <v>2</v>
      </c>
      <c r="K21" s="100">
        <v>0</v>
      </c>
      <c r="L21" s="100">
        <v>1</v>
      </c>
      <c r="M21" s="100">
        <v>0</v>
      </c>
      <c r="N21" s="100">
        <v>2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5</v>
      </c>
      <c r="W21" s="101">
        <f>SUM(I21:I$222,O21:O$222,S21:S$222)/SUM(F21:F$222)</f>
        <v>0.74700598802395213</v>
      </c>
      <c r="X21" s="101">
        <f>SUM(V21:V$222)/SUM(G21:G$222)</f>
        <v>1.4411764705882353</v>
      </c>
      <c r="Y21" s="102">
        <f t="shared" si="1"/>
        <v>2.1881824586121876</v>
      </c>
    </row>
    <row r="22" spans="1:25" s="59" customFormat="1" ht="15.95" customHeight="1" x14ac:dyDescent="0.25">
      <c r="A22" s="192"/>
      <c r="B22" s="99">
        <v>43628</v>
      </c>
      <c r="C22" s="100" t="s">
        <v>110</v>
      </c>
      <c r="D22" s="101">
        <f>SUM(I22:I$222)/SUM(G22:G$222)</f>
        <v>0.68965517241379315</v>
      </c>
      <c r="E22" s="100">
        <v>1</v>
      </c>
      <c r="F22" s="100">
        <v>3</v>
      </c>
      <c r="G22" s="100">
        <v>3</v>
      </c>
      <c r="H22" s="27">
        <v>2</v>
      </c>
      <c r="I22" s="27">
        <v>2</v>
      </c>
      <c r="J22" s="100">
        <f t="shared" si="2"/>
        <v>0</v>
      </c>
      <c r="K22" s="100">
        <v>0</v>
      </c>
      <c r="L22" s="100">
        <v>2</v>
      </c>
      <c r="M22" s="100">
        <v>0</v>
      </c>
      <c r="N22" s="100">
        <v>3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6</v>
      </c>
      <c r="W22" s="101">
        <f>SUM(I22:I$222,O22:O$222,S22:S$222)/SUM(F22:F$222)</f>
        <v>0.74586466165413534</v>
      </c>
      <c r="X22" s="101">
        <f>SUM(V22:V$222)/SUM(G22:G$222)</f>
        <v>1.4400656814449917</v>
      </c>
      <c r="Y22" s="102">
        <f t="shared" si="1"/>
        <v>2.1859303430991268</v>
      </c>
    </row>
    <row r="23" spans="1:25" s="59" customFormat="1" ht="15.95" customHeight="1" x14ac:dyDescent="0.25">
      <c r="A23" s="192"/>
      <c r="B23" s="99">
        <v>43628</v>
      </c>
      <c r="C23" s="100" t="s">
        <v>110</v>
      </c>
      <c r="D23" s="101">
        <f>SUM(I23:I$222)/SUM(G23:G$222)</f>
        <v>0.68976897689768979</v>
      </c>
      <c r="E23" s="100">
        <v>1</v>
      </c>
      <c r="F23" s="100">
        <v>3</v>
      </c>
      <c r="G23" s="100">
        <v>3</v>
      </c>
      <c r="H23" s="27">
        <v>3</v>
      </c>
      <c r="I23" s="27">
        <v>3</v>
      </c>
      <c r="J23" s="100">
        <f t="shared" si="2"/>
        <v>1</v>
      </c>
      <c r="K23" s="100">
        <v>1</v>
      </c>
      <c r="L23" s="100">
        <v>1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6</v>
      </c>
      <c r="W23" s="101">
        <f>SUM(I23:I$222,O23:O$222,S23:S$222)/SUM(F23:F$222)</f>
        <v>0.74622356495468278</v>
      </c>
      <c r="X23" s="101">
        <f>SUM(V23:V$222)/SUM(G23:G$222)</f>
        <v>1.4372937293729373</v>
      </c>
      <c r="Y23" s="102">
        <f t="shared" si="1"/>
        <v>2.1835172943276202</v>
      </c>
    </row>
    <row r="24" spans="1:25" s="59" customFormat="1" ht="15.95" customHeight="1" x14ac:dyDescent="0.25">
      <c r="A24" s="192"/>
      <c r="B24" s="99">
        <v>43614</v>
      </c>
      <c r="C24" s="100" t="s">
        <v>58</v>
      </c>
      <c r="D24" s="101">
        <f>SUM(I24:I$222)/SUM(G24:G$222)</f>
        <v>0.6882255389718076</v>
      </c>
      <c r="E24" s="100">
        <v>1</v>
      </c>
      <c r="F24" s="100">
        <v>3</v>
      </c>
      <c r="G24" s="100">
        <v>3</v>
      </c>
      <c r="H24" s="27">
        <v>1</v>
      </c>
      <c r="I24" s="27">
        <v>2</v>
      </c>
      <c r="J24" s="100">
        <f t="shared" si="2"/>
        <v>0</v>
      </c>
      <c r="K24" s="100">
        <v>2</v>
      </c>
      <c r="L24" s="100">
        <v>0</v>
      </c>
      <c r="M24" s="100">
        <v>0</v>
      </c>
      <c r="N24" s="100">
        <v>1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4</v>
      </c>
      <c r="W24" s="101">
        <f>SUM(I24:I$222,O24:O$222,S24:S$222)/SUM(F24:F$222)</f>
        <v>0.74506828528072833</v>
      </c>
      <c r="X24" s="101">
        <f>SUM(V24:V$222)/SUM(G24:G$222)</f>
        <v>1.4344941956882256</v>
      </c>
      <c r="Y24" s="102">
        <f t="shared" si="1"/>
        <v>2.1795624809689538</v>
      </c>
    </row>
    <row r="25" spans="1:25" s="59" customFormat="1" ht="15.95" customHeight="1" x14ac:dyDescent="0.25">
      <c r="A25" s="192"/>
      <c r="B25" s="99">
        <v>43614</v>
      </c>
      <c r="C25" s="100" t="s">
        <v>58</v>
      </c>
      <c r="D25" s="101">
        <f>SUM(I25:I$222)/SUM(G25:G$222)</f>
        <v>0.68833333333333335</v>
      </c>
      <c r="E25" s="100">
        <v>1</v>
      </c>
      <c r="F25" s="100">
        <v>3</v>
      </c>
      <c r="G25" s="100">
        <v>3</v>
      </c>
      <c r="H25" s="27">
        <v>1</v>
      </c>
      <c r="I25" s="27">
        <v>2</v>
      </c>
      <c r="J25" s="100">
        <f t="shared" si="2"/>
        <v>2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2</v>
      </c>
      <c r="W25" s="101">
        <f>SUM(I25:I$222,O25:O$222,S25:S$222)/SUM(F25:F$222)</f>
        <v>0.74542682926829273</v>
      </c>
      <c r="X25" s="101">
        <f>SUM(V25:V$222)/SUM(G25:G$222)</f>
        <v>1.4350000000000001</v>
      </c>
      <c r="Y25" s="102">
        <f t="shared" si="1"/>
        <v>2.1804268292682929</v>
      </c>
    </row>
    <row r="26" spans="1:25" s="59" customFormat="1" ht="15.95" customHeight="1" x14ac:dyDescent="0.25">
      <c r="A26" s="192"/>
      <c r="B26" s="99">
        <v>43607</v>
      </c>
      <c r="C26" s="100" t="s">
        <v>53</v>
      </c>
      <c r="D26" s="101">
        <f>SUM(I26:I$222)/SUM(G26:G$222)</f>
        <v>0.68844221105527637</v>
      </c>
      <c r="E26" s="100">
        <v>1</v>
      </c>
      <c r="F26" s="100">
        <v>3</v>
      </c>
      <c r="G26" s="100">
        <v>2</v>
      </c>
      <c r="H26" s="27">
        <v>1</v>
      </c>
      <c r="I26" s="27">
        <v>1</v>
      </c>
      <c r="J26" s="100">
        <f t="shared" si="2"/>
        <v>1</v>
      </c>
      <c r="K26" s="100">
        <v>0</v>
      </c>
      <c r="L26" s="100">
        <v>0</v>
      </c>
      <c r="M26" s="100">
        <v>0</v>
      </c>
      <c r="N26" s="100">
        <v>0</v>
      </c>
      <c r="O26" s="100">
        <v>1</v>
      </c>
      <c r="P26" s="100">
        <v>0</v>
      </c>
      <c r="Q26" s="100">
        <v>0</v>
      </c>
      <c r="R26" s="100">
        <v>0</v>
      </c>
      <c r="S26" s="100">
        <v>0</v>
      </c>
      <c r="T26" s="100">
        <v>1</v>
      </c>
      <c r="U26" s="100">
        <v>0</v>
      </c>
      <c r="V26" s="100">
        <v>1</v>
      </c>
      <c r="W26" s="101">
        <f>SUM(I26:I$222,O26:O$222,S26:S$222)/SUM(F26:F$222)</f>
        <v>0.74578866768759566</v>
      </c>
      <c r="X26" s="101">
        <f>SUM(V26:V$222)/SUM(G26:G$222)</f>
        <v>1.4388609715242882</v>
      </c>
      <c r="Y26" s="102">
        <f t="shared" si="1"/>
        <v>2.1846496392118837</v>
      </c>
    </row>
    <row r="27" spans="1:25" s="59" customFormat="1" ht="15.95" customHeight="1" x14ac:dyDescent="0.25">
      <c r="A27" s="192"/>
      <c r="B27" s="99">
        <v>43607</v>
      </c>
      <c r="C27" s="100" t="s">
        <v>53</v>
      </c>
      <c r="D27" s="101">
        <f>SUM(I27:I$222)/SUM(G27:G$222)</f>
        <v>0.68907563025210083</v>
      </c>
      <c r="E27" s="100">
        <v>1</v>
      </c>
      <c r="F27" s="100">
        <v>3</v>
      </c>
      <c r="G27" s="100">
        <v>3</v>
      </c>
      <c r="H27" s="27">
        <v>2</v>
      </c>
      <c r="I27" s="27">
        <v>3</v>
      </c>
      <c r="J27" s="100">
        <f t="shared" si="2"/>
        <v>1</v>
      </c>
      <c r="K27" s="100">
        <v>2</v>
      </c>
      <c r="L27" s="100">
        <v>0</v>
      </c>
      <c r="M27" s="100">
        <v>0</v>
      </c>
      <c r="N27" s="100">
        <v>2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5</v>
      </c>
      <c r="W27" s="101">
        <f>SUM(I27:I$222,O27:O$222,S27:S$222)/SUM(F27:F$222)</f>
        <v>0.74615384615384617</v>
      </c>
      <c r="X27" s="101">
        <f>SUM(V27:V$222)/SUM(G27:G$222)</f>
        <v>1.4420168067226891</v>
      </c>
      <c r="Y27" s="102">
        <f t="shared" si="1"/>
        <v>2.1881706528765354</v>
      </c>
    </row>
    <row r="28" spans="1:25" s="59" customFormat="1" ht="15.95" customHeight="1" x14ac:dyDescent="0.25">
      <c r="A28" s="192"/>
      <c r="B28" s="99">
        <v>43600</v>
      </c>
      <c r="C28" s="100" t="s">
        <v>23</v>
      </c>
      <c r="D28" s="101">
        <f>SUM(I28:I$222)/SUM(G28:G$222)</f>
        <v>0.6875</v>
      </c>
      <c r="E28" s="100">
        <v>1</v>
      </c>
      <c r="F28" s="100">
        <v>3</v>
      </c>
      <c r="G28" s="100">
        <v>3</v>
      </c>
      <c r="H28" s="100">
        <v>0</v>
      </c>
      <c r="I28" s="100">
        <v>0</v>
      </c>
      <c r="J28" s="100">
        <f t="shared" si="2"/>
        <v>0</v>
      </c>
      <c r="K28" s="100">
        <v>0</v>
      </c>
      <c r="L28" s="100">
        <v>0</v>
      </c>
      <c r="M28" s="100">
        <v>0</v>
      </c>
      <c r="N28" s="100">
        <v>1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1</v>
      </c>
      <c r="U28" s="100">
        <v>2</v>
      </c>
      <c r="V28" s="100">
        <v>0</v>
      </c>
      <c r="W28" s="101">
        <f>SUM(I28:I$222,O28:O$222,S28:S$222)/SUM(F28:F$222)</f>
        <v>0.74497681607418853</v>
      </c>
      <c r="X28" s="101">
        <f>SUM(V28:V$222)/SUM(G28:G$222)</f>
        <v>1.4408783783783783</v>
      </c>
      <c r="Y28" s="102">
        <f t="shared" si="1"/>
        <v>2.185855194452567</v>
      </c>
    </row>
    <row r="29" spans="1:25" s="59" customFormat="1" ht="15.95" customHeight="1" thickBot="1" x14ac:dyDescent="0.3">
      <c r="A29" s="193"/>
      <c r="B29" s="103">
        <v>43600</v>
      </c>
      <c r="C29" s="104" t="s">
        <v>23</v>
      </c>
      <c r="D29" s="105">
        <f>SUM(I29:I$222)/SUM(G29:G$222)</f>
        <v>0.69100169779286924</v>
      </c>
      <c r="E29" s="104">
        <v>1</v>
      </c>
      <c r="F29" s="104">
        <v>3</v>
      </c>
      <c r="G29" s="104">
        <v>2</v>
      </c>
      <c r="H29" s="28">
        <v>1</v>
      </c>
      <c r="I29" s="28">
        <v>1</v>
      </c>
      <c r="J29" s="104">
        <f t="shared" si="2"/>
        <v>1</v>
      </c>
      <c r="K29" s="104">
        <v>0</v>
      </c>
      <c r="L29" s="104">
        <v>0</v>
      </c>
      <c r="M29" s="104">
        <v>0</v>
      </c>
      <c r="N29" s="104">
        <v>1</v>
      </c>
      <c r="O29" s="104">
        <v>1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1</v>
      </c>
      <c r="W29" s="105">
        <f>SUM(I29:I$222,O29:O$222,S29:S$222)/SUM(F29:F$222)</f>
        <v>0.74844720496894412</v>
      </c>
      <c r="X29" s="105">
        <f>SUM(V29:V$222)/SUM(G29:G$222)</f>
        <v>1.4482173174872666</v>
      </c>
      <c r="Y29" s="106">
        <f t="shared" si="1"/>
        <v>2.1966645224562109</v>
      </c>
    </row>
    <row r="30" spans="1:25" ht="15.95" customHeight="1" x14ac:dyDescent="0.25">
      <c r="A30" s="186" t="s">
        <v>26</v>
      </c>
      <c r="B30" s="91">
        <v>43362</v>
      </c>
      <c r="C30" s="92" t="s">
        <v>23</v>
      </c>
      <c r="D30" s="93">
        <f>SUM(I30:I$222)/SUM(G30:G$222)</f>
        <v>0.69165247018739351</v>
      </c>
      <c r="E30" s="92">
        <v>1</v>
      </c>
      <c r="F30" s="92">
        <v>5</v>
      </c>
      <c r="G30" s="92">
        <v>4</v>
      </c>
      <c r="H30" s="130">
        <v>2</v>
      </c>
      <c r="I30" s="130">
        <v>3</v>
      </c>
      <c r="J30" s="92">
        <f t="shared" si="2"/>
        <v>3</v>
      </c>
      <c r="K30" s="92">
        <v>0</v>
      </c>
      <c r="L30" s="92">
        <v>0</v>
      </c>
      <c r="M30" s="92">
        <v>0</v>
      </c>
      <c r="N30" s="92">
        <v>2</v>
      </c>
      <c r="O30" s="92">
        <v>0</v>
      </c>
      <c r="P30" s="92">
        <v>0</v>
      </c>
      <c r="Q30" s="92">
        <v>1</v>
      </c>
      <c r="R30" s="92">
        <v>0</v>
      </c>
      <c r="S30" s="92">
        <v>0</v>
      </c>
      <c r="T30" s="92">
        <v>0</v>
      </c>
      <c r="U30" s="92">
        <v>0</v>
      </c>
      <c r="V30" s="92">
        <v>3</v>
      </c>
      <c r="W30" s="93">
        <f>SUM(I30:I$222,O30:O$222,S30:S$222)/SUM(F30:F$222)</f>
        <v>0.74882995319812795</v>
      </c>
      <c r="X30" s="93">
        <f>SUM(V30:V$222)/SUM(G30:G$222)</f>
        <v>1.4514480408858603</v>
      </c>
      <c r="Y30" s="94">
        <f t="shared" ref="Y30:Y93" si="3">SUM(X30+W30)</f>
        <v>2.2002779940839883</v>
      </c>
    </row>
    <row r="31" spans="1:25" ht="15.95" customHeight="1" x14ac:dyDescent="0.25">
      <c r="A31" s="179"/>
      <c r="B31" s="14">
        <v>43362</v>
      </c>
      <c r="C31" s="15" t="s">
        <v>23</v>
      </c>
      <c r="D31" s="45">
        <f>SUM(I31:I$222)/SUM(G31:G$222)</f>
        <v>0.69125214408233271</v>
      </c>
      <c r="E31" s="15">
        <v>1</v>
      </c>
      <c r="F31" s="15">
        <v>4</v>
      </c>
      <c r="G31" s="15">
        <v>3</v>
      </c>
      <c r="H31" s="27">
        <v>2</v>
      </c>
      <c r="I31" s="27">
        <v>3</v>
      </c>
      <c r="J31" s="15">
        <f t="shared" si="2"/>
        <v>2</v>
      </c>
      <c r="K31" s="15">
        <v>1</v>
      </c>
      <c r="L31" s="15">
        <v>0</v>
      </c>
      <c r="M31" s="15">
        <v>0</v>
      </c>
      <c r="N31" s="15">
        <v>0</v>
      </c>
      <c r="O31" s="15">
        <v>1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4</v>
      </c>
      <c r="W31" s="45">
        <f>SUM(I31:I$222,O31:O$222,S31:S$222)/SUM(F31:F$222)</f>
        <v>0.75</v>
      </c>
      <c r="X31" s="45">
        <f>SUM(V31:V$222)/SUM(G31:G$222)</f>
        <v>1.4562607204116638</v>
      </c>
      <c r="Y31" s="46">
        <f t="shared" si="3"/>
        <v>2.206260720411664</v>
      </c>
    </row>
    <row r="32" spans="1:25" ht="15.95" customHeight="1" x14ac:dyDescent="0.25">
      <c r="A32" s="179"/>
      <c r="B32" s="14">
        <v>43355</v>
      </c>
      <c r="C32" s="15" t="s">
        <v>23</v>
      </c>
      <c r="D32" s="45">
        <f>SUM(I32:I$222)/SUM(G32:G$222)</f>
        <v>0.68965517241379315</v>
      </c>
      <c r="E32" s="15">
        <v>1</v>
      </c>
      <c r="F32" s="15">
        <v>4</v>
      </c>
      <c r="G32" s="15">
        <v>3</v>
      </c>
      <c r="H32" s="27">
        <v>1</v>
      </c>
      <c r="I32" s="27">
        <v>2</v>
      </c>
      <c r="J32" s="15">
        <f t="shared" si="2"/>
        <v>1</v>
      </c>
      <c r="K32" s="15">
        <v>0</v>
      </c>
      <c r="L32" s="15">
        <v>1</v>
      </c>
      <c r="M32" s="15">
        <v>0</v>
      </c>
      <c r="N32" s="15">
        <v>2</v>
      </c>
      <c r="O32" s="15">
        <v>0</v>
      </c>
      <c r="P32" s="15">
        <v>0</v>
      </c>
      <c r="Q32" s="15">
        <v>1</v>
      </c>
      <c r="R32" s="15">
        <v>0</v>
      </c>
      <c r="S32" s="15">
        <v>0</v>
      </c>
      <c r="T32" s="15">
        <v>0</v>
      </c>
      <c r="U32" s="15">
        <v>0</v>
      </c>
      <c r="V32" s="15">
        <v>4</v>
      </c>
      <c r="W32" s="45">
        <f>SUM(I32:I$222,O32:O$222,S32:S$222)/SUM(F32:F$222)</f>
        <v>0.74841772151898733</v>
      </c>
      <c r="X32" s="45">
        <f>SUM(V32:V$222)/SUM(G32:G$222)</f>
        <v>1.4568965517241379</v>
      </c>
      <c r="Y32" s="46">
        <f t="shared" si="3"/>
        <v>2.2053142732431255</v>
      </c>
    </row>
    <row r="33" spans="1:25" ht="15.95" customHeight="1" x14ac:dyDescent="0.25">
      <c r="A33" s="179"/>
      <c r="B33" s="14">
        <v>43355</v>
      </c>
      <c r="C33" s="15" t="s">
        <v>23</v>
      </c>
      <c r="D33" s="45">
        <f>SUM(I33:I$222)/SUM(G33:G$222)</f>
        <v>0.68977469670710567</v>
      </c>
      <c r="E33" s="15">
        <v>1</v>
      </c>
      <c r="F33" s="15">
        <v>4</v>
      </c>
      <c r="G33" s="15">
        <v>4</v>
      </c>
      <c r="H33" s="27">
        <v>2</v>
      </c>
      <c r="I33" s="27">
        <v>1</v>
      </c>
      <c r="J33" s="15">
        <f t="shared" si="2"/>
        <v>0</v>
      </c>
      <c r="K33" s="15">
        <v>1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1</v>
      </c>
      <c r="T33" s="15">
        <v>0</v>
      </c>
      <c r="U33" s="15">
        <v>1</v>
      </c>
      <c r="V33" s="15">
        <v>2</v>
      </c>
      <c r="W33" s="45">
        <f>SUM(I33:I$222,O33:O$222,S33:S$222)/SUM(F33:F$222)</f>
        <v>0.75</v>
      </c>
      <c r="X33" s="45">
        <f>SUM(V33:V$222)/SUM(G33:G$222)</f>
        <v>1.4575389948006932</v>
      </c>
      <c r="Y33" s="46">
        <f t="shared" si="3"/>
        <v>2.2075389948006929</v>
      </c>
    </row>
    <row r="34" spans="1:25" ht="15.95" customHeight="1" x14ac:dyDescent="0.25">
      <c r="A34" s="179"/>
      <c r="B34" s="14">
        <v>43348</v>
      </c>
      <c r="C34" s="15" t="s">
        <v>24</v>
      </c>
      <c r="D34" s="45">
        <f>SUM(I34:I$222)/SUM(G34:G$222)</f>
        <v>0.6928446771378709</v>
      </c>
      <c r="E34" s="15">
        <v>1</v>
      </c>
      <c r="F34" s="15">
        <v>4</v>
      </c>
      <c r="G34" s="15">
        <v>4</v>
      </c>
      <c r="H34" s="27">
        <v>3</v>
      </c>
      <c r="I34" s="27">
        <v>3</v>
      </c>
      <c r="J34" s="15">
        <f t="shared" si="2"/>
        <v>0</v>
      </c>
      <c r="K34" s="15">
        <v>1</v>
      </c>
      <c r="L34" s="15">
        <v>1</v>
      </c>
      <c r="M34" s="15">
        <v>1</v>
      </c>
      <c r="N34" s="15">
        <v>3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2</v>
      </c>
      <c r="V34" s="15">
        <v>9</v>
      </c>
      <c r="W34" s="45">
        <f>SUM(I34:I$222,O34:O$222,S34:S$222)/SUM(F34:F$222)</f>
        <v>0.7516025641025641</v>
      </c>
      <c r="X34" s="45">
        <f>SUM(V34:V$222)/SUM(G34:G$222)</f>
        <v>1.4642233856893543</v>
      </c>
      <c r="Y34" s="46">
        <f t="shared" si="3"/>
        <v>2.2158259497919186</v>
      </c>
    </row>
    <row r="35" spans="1:25" ht="15.95" customHeight="1" x14ac:dyDescent="0.25">
      <c r="A35" s="179"/>
      <c r="B35" s="14">
        <v>43348</v>
      </c>
      <c r="C35" s="15" t="s">
        <v>24</v>
      </c>
      <c r="D35" s="45">
        <f>SUM(I35:I$222)/SUM(G35:G$222)</f>
        <v>0.69244288224956063</v>
      </c>
      <c r="E35" s="15">
        <v>1</v>
      </c>
      <c r="F35" s="15">
        <v>3</v>
      </c>
      <c r="G35" s="15">
        <v>2</v>
      </c>
      <c r="H35" s="27">
        <v>1</v>
      </c>
      <c r="I35" s="27">
        <v>1</v>
      </c>
      <c r="J35" s="15">
        <f t="shared" si="2"/>
        <v>0</v>
      </c>
      <c r="K35" s="15">
        <v>1</v>
      </c>
      <c r="L35" s="15">
        <v>0</v>
      </c>
      <c r="M35" s="15">
        <v>0</v>
      </c>
      <c r="N35" s="15">
        <v>2</v>
      </c>
      <c r="O35" s="15">
        <v>0</v>
      </c>
      <c r="P35" s="15">
        <v>0</v>
      </c>
      <c r="Q35" s="15">
        <v>1</v>
      </c>
      <c r="R35" s="15">
        <v>0</v>
      </c>
      <c r="S35" s="15">
        <v>0</v>
      </c>
      <c r="T35" s="15">
        <v>0</v>
      </c>
      <c r="U35" s="15">
        <v>2</v>
      </c>
      <c r="V35" s="15">
        <v>2</v>
      </c>
      <c r="W35" s="45">
        <f>SUM(I35:I$222,O35:O$222,S35:S$222)/SUM(F35:F$222)</f>
        <v>0.75161290322580643</v>
      </c>
      <c r="X35" s="45">
        <f>SUM(V35:V$222)/SUM(G35:G$222)</f>
        <v>1.4586994727592266</v>
      </c>
      <c r="Y35" s="46">
        <f t="shared" si="3"/>
        <v>2.2103123759850329</v>
      </c>
    </row>
    <row r="36" spans="1:25" ht="15.95" customHeight="1" x14ac:dyDescent="0.25">
      <c r="A36" s="179"/>
      <c r="B36" s="14">
        <v>43341</v>
      </c>
      <c r="C36" s="15" t="s">
        <v>24</v>
      </c>
      <c r="D36" s="45">
        <f>SUM(I36:I$222)/SUM(G36:G$222)</f>
        <v>0.69312169312169314</v>
      </c>
      <c r="E36" s="15">
        <v>1</v>
      </c>
      <c r="F36" s="15">
        <v>3</v>
      </c>
      <c r="G36" s="15">
        <v>3</v>
      </c>
      <c r="H36" s="27">
        <v>2</v>
      </c>
      <c r="I36" s="27">
        <v>2</v>
      </c>
      <c r="J36" s="15">
        <f t="shared" si="2"/>
        <v>0</v>
      </c>
      <c r="K36" s="15">
        <v>1</v>
      </c>
      <c r="L36" s="15">
        <v>0</v>
      </c>
      <c r="M36" s="15">
        <v>1</v>
      </c>
      <c r="N36" s="15">
        <v>2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2</v>
      </c>
      <c r="V36" s="15">
        <v>6</v>
      </c>
      <c r="W36" s="45">
        <f>SUM(I36:I$222,O36:O$222,S36:S$222)/SUM(F36:F$222)</f>
        <v>0.75364667747163694</v>
      </c>
      <c r="X36" s="45">
        <f>SUM(V36:V$222)/SUM(G36:G$222)</f>
        <v>1.4603174603174602</v>
      </c>
      <c r="Y36" s="46">
        <f t="shared" si="3"/>
        <v>2.2139641377890973</v>
      </c>
    </row>
    <row r="37" spans="1:25" ht="15.95" customHeight="1" x14ac:dyDescent="0.25">
      <c r="A37" s="179"/>
      <c r="B37" s="14">
        <v>43334</v>
      </c>
      <c r="C37" s="15" t="s">
        <v>24</v>
      </c>
      <c r="D37" s="45">
        <f>SUM(I37:I$222)/SUM(G37:G$222)</f>
        <v>0.69326241134751776</v>
      </c>
      <c r="E37" s="15">
        <v>1</v>
      </c>
      <c r="F37" s="15">
        <v>3</v>
      </c>
      <c r="G37" s="15">
        <v>3</v>
      </c>
      <c r="H37" s="27">
        <v>1</v>
      </c>
      <c r="I37" s="27">
        <v>1</v>
      </c>
      <c r="J37" s="15">
        <f t="shared" si="2"/>
        <v>1</v>
      </c>
      <c r="K37" s="15">
        <v>0</v>
      </c>
      <c r="L37" s="15">
        <v>0</v>
      </c>
      <c r="M37" s="15">
        <v>0</v>
      </c>
      <c r="N37" s="15">
        <v>1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1</v>
      </c>
      <c r="V37" s="15">
        <v>1</v>
      </c>
      <c r="W37" s="45">
        <f>SUM(I37:I$222,O37:O$222,S37:S$222)/SUM(F37:F$222)</f>
        <v>0.75407166123778502</v>
      </c>
      <c r="X37" s="45">
        <f>SUM(V37:V$222)/SUM(G37:G$222)</f>
        <v>1.4574468085106382</v>
      </c>
      <c r="Y37" s="46">
        <f t="shared" si="3"/>
        <v>2.2115184697484231</v>
      </c>
    </row>
    <row r="38" spans="1:25" ht="15.95" customHeight="1" thickBot="1" x14ac:dyDescent="0.3">
      <c r="A38" s="187"/>
      <c r="B38" s="16">
        <v>43334</v>
      </c>
      <c r="C38" s="17" t="s">
        <v>24</v>
      </c>
      <c r="D38" s="47">
        <f>SUM(I38:I$222)/SUM(G38:G$222)</f>
        <v>0.69518716577540107</v>
      </c>
      <c r="E38" s="17">
        <v>1</v>
      </c>
      <c r="F38" s="17">
        <v>3</v>
      </c>
      <c r="G38" s="17">
        <v>3</v>
      </c>
      <c r="H38" s="29">
        <v>3</v>
      </c>
      <c r="I38" s="29">
        <v>1</v>
      </c>
      <c r="J38" s="17">
        <f t="shared" si="2"/>
        <v>1</v>
      </c>
      <c r="K38" s="17">
        <v>0</v>
      </c>
      <c r="L38" s="17">
        <v>0</v>
      </c>
      <c r="M38" s="17">
        <v>0</v>
      </c>
      <c r="N38" s="17">
        <v>2</v>
      </c>
      <c r="O38" s="17">
        <v>0</v>
      </c>
      <c r="P38" s="17">
        <v>0</v>
      </c>
      <c r="Q38" s="17">
        <v>0</v>
      </c>
      <c r="R38" s="17">
        <v>0</v>
      </c>
      <c r="S38" s="17">
        <v>2</v>
      </c>
      <c r="T38" s="17">
        <v>0</v>
      </c>
      <c r="U38" s="17">
        <v>0</v>
      </c>
      <c r="V38" s="17">
        <v>1</v>
      </c>
      <c r="W38" s="47">
        <f>SUM(I38:I$222,O38:O$222,S38:S$222)/SUM(F38:F$222)</f>
        <v>0.75613747954173482</v>
      </c>
      <c r="X38" s="47">
        <f>SUM(V38:V$222)/SUM(G38:G$222)</f>
        <v>1.463458110516934</v>
      </c>
      <c r="Y38" s="48">
        <f t="shared" si="3"/>
        <v>2.2195955900586686</v>
      </c>
    </row>
    <row r="39" spans="1:25" ht="15.95" customHeight="1" x14ac:dyDescent="0.25">
      <c r="A39" s="183" t="s">
        <v>27</v>
      </c>
      <c r="B39" s="9">
        <v>43320</v>
      </c>
      <c r="C39" s="10" t="s">
        <v>24</v>
      </c>
      <c r="D39" s="1">
        <f>SUM(I39:I$222)/SUM(G39:G$222)</f>
        <v>0.69713261648745517</v>
      </c>
      <c r="E39" s="10">
        <v>1</v>
      </c>
      <c r="F39" s="10">
        <v>4</v>
      </c>
      <c r="G39" s="10">
        <v>4</v>
      </c>
      <c r="H39" s="30">
        <v>2</v>
      </c>
      <c r="I39" s="30">
        <v>4</v>
      </c>
      <c r="J39" s="96">
        <f t="shared" si="2"/>
        <v>3</v>
      </c>
      <c r="K39" s="10">
        <v>0</v>
      </c>
      <c r="L39" s="10">
        <v>1</v>
      </c>
      <c r="M39" s="10">
        <v>0</v>
      </c>
      <c r="N39" s="10">
        <v>3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6</v>
      </c>
      <c r="W39" s="1">
        <f>SUM(I39:I$222,O39:O$222,S39:S$222)/SUM(F39:F$222)</f>
        <v>0.75493421052631582</v>
      </c>
      <c r="X39" s="1">
        <f>SUM(V39:V$222)/SUM(G39:G$222)</f>
        <v>1.4695340501792116</v>
      </c>
      <c r="Y39" s="2">
        <f t="shared" si="3"/>
        <v>2.2244682607055273</v>
      </c>
    </row>
    <row r="40" spans="1:25" ht="15.95" customHeight="1" x14ac:dyDescent="0.25">
      <c r="A40" s="184"/>
      <c r="B40" s="4">
        <v>43320</v>
      </c>
      <c r="C40" s="5" t="s">
        <v>24</v>
      </c>
      <c r="D40" s="39">
        <f>SUM(I40:I$222)/SUM(G40:G$222)</f>
        <v>0.69494584837545126</v>
      </c>
      <c r="E40" s="5">
        <v>1</v>
      </c>
      <c r="F40" s="5">
        <v>5</v>
      </c>
      <c r="G40" s="5">
        <v>5</v>
      </c>
      <c r="H40" s="27">
        <v>4</v>
      </c>
      <c r="I40" s="27">
        <v>5</v>
      </c>
      <c r="J40" s="100">
        <f t="shared" si="2"/>
        <v>4</v>
      </c>
      <c r="K40" s="5">
        <v>0</v>
      </c>
      <c r="L40" s="5">
        <v>0</v>
      </c>
      <c r="M40" s="5">
        <v>1</v>
      </c>
      <c r="N40" s="5">
        <v>3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8</v>
      </c>
      <c r="W40" s="39">
        <f>SUM(I40:I$222,O40:O$222,S40:S$222)/SUM(F40:F$222)</f>
        <v>0.75331125827814571</v>
      </c>
      <c r="X40" s="39">
        <f>SUM(V40:V$222)/SUM(G40:G$222)</f>
        <v>1.4693140794223827</v>
      </c>
      <c r="Y40" s="41">
        <f t="shared" si="3"/>
        <v>2.2226253377005283</v>
      </c>
    </row>
    <row r="41" spans="1:25" ht="15.95" customHeight="1" x14ac:dyDescent="0.25">
      <c r="A41" s="184"/>
      <c r="B41" s="4">
        <v>43306</v>
      </c>
      <c r="C41" s="5" t="s">
        <v>23</v>
      </c>
      <c r="D41" s="39">
        <f>SUM(I41:I$222)/SUM(G41:G$222)</f>
        <v>0.69216757741347901</v>
      </c>
      <c r="E41" s="5">
        <v>1</v>
      </c>
      <c r="F41" s="5">
        <v>3</v>
      </c>
      <c r="G41" s="5">
        <v>3</v>
      </c>
      <c r="H41" s="5">
        <v>0</v>
      </c>
      <c r="I41" s="27">
        <v>2</v>
      </c>
      <c r="J41" s="100">
        <f t="shared" si="2"/>
        <v>1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3</v>
      </c>
      <c r="W41" s="39">
        <f>SUM(I41:I$222,O41:O$222,S41:S$222)/SUM(F41:F$222)</f>
        <v>0.75125208681135225</v>
      </c>
      <c r="X41" s="39">
        <f>SUM(V41:V$222)/SUM(G41:G$222)</f>
        <v>1.4681238615664844</v>
      </c>
      <c r="Y41" s="41">
        <f t="shared" si="3"/>
        <v>2.2193759483778366</v>
      </c>
    </row>
    <row r="42" spans="1:25" ht="15.95" customHeight="1" thickBot="1" x14ac:dyDescent="0.3">
      <c r="A42" s="185"/>
      <c r="B42" s="7">
        <v>43306</v>
      </c>
      <c r="C42" s="8" t="s">
        <v>23</v>
      </c>
      <c r="D42" s="49">
        <f>SUM(I42:I$222)/SUM(G42:G$222)</f>
        <v>0.69230769230769229</v>
      </c>
      <c r="E42" s="8">
        <v>1</v>
      </c>
      <c r="F42" s="8">
        <v>3</v>
      </c>
      <c r="G42" s="8">
        <v>3</v>
      </c>
      <c r="H42" s="8">
        <v>1</v>
      </c>
      <c r="I42" s="29">
        <v>2</v>
      </c>
      <c r="J42" s="159">
        <f t="shared" si="2"/>
        <v>1</v>
      </c>
      <c r="K42" s="8">
        <v>0</v>
      </c>
      <c r="L42" s="8">
        <v>0</v>
      </c>
      <c r="M42" s="8">
        <v>1</v>
      </c>
      <c r="N42" s="29">
        <v>3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1</v>
      </c>
      <c r="U42" s="8">
        <v>0</v>
      </c>
      <c r="V42" s="8">
        <v>5</v>
      </c>
      <c r="W42" s="49">
        <f>SUM(I42:I$222,O42:O$222,S42:S$222)/SUM(F42:F$222)</f>
        <v>0.75167785234899331</v>
      </c>
      <c r="X42" s="49">
        <f>SUM(V42:V$222)/SUM(G42:G$222)</f>
        <v>1.4706959706959708</v>
      </c>
      <c r="Y42" s="50">
        <f t="shared" si="3"/>
        <v>2.2223738230449639</v>
      </c>
    </row>
    <row r="43" spans="1:25" ht="15.95" customHeight="1" x14ac:dyDescent="0.25">
      <c r="A43" s="178" t="s">
        <v>28</v>
      </c>
      <c r="B43" s="18">
        <v>42970</v>
      </c>
      <c r="C43" s="19" t="s">
        <v>23</v>
      </c>
      <c r="D43" s="43">
        <f>SUM(I43:I$222)/SUM(G43:G$222)</f>
        <v>0.69244935543278086</v>
      </c>
      <c r="E43" s="19">
        <v>1</v>
      </c>
      <c r="F43" s="19">
        <v>3</v>
      </c>
      <c r="G43" s="19">
        <v>3</v>
      </c>
      <c r="H43" s="19">
        <v>1</v>
      </c>
      <c r="I43" s="30">
        <v>2</v>
      </c>
      <c r="J43" s="19">
        <f t="shared" si="2"/>
        <v>2</v>
      </c>
      <c r="K43" s="19">
        <v>0</v>
      </c>
      <c r="L43" s="19">
        <v>0</v>
      </c>
      <c r="M43" s="19">
        <v>0</v>
      </c>
      <c r="N43" s="19">
        <v>1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2</v>
      </c>
      <c r="W43" s="43">
        <f>SUM(I43:I$222,O43:O$222,S43:S$222)/SUM(F43:F$222)</f>
        <v>0.75210792580101182</v>
      </c>
      <c r="X43" s="43">
        <f>SUM(V43:V$222)/SUM(G43:G$222)</f>
        <v>1.4696132596685083</v>
      </c>
      <c r="Y43" s="44">
        <f t="shared" si="3"/>
        <v>2.2217211854695202</v>
      </c>
    </row>
    <row r="44" spans="1:25" ht="15.95" customHeight="1" x14ac:dyDescent="0.25">
      <c r="A44" s="179"/>
      <c r="B44" s="14">
        <v>42970</v>
      </c>
      <c r="C44" s="15" t="s">
        <v>23</v>
      </c>
      <c r="D44" s="45">
        <f>SUM(I44:I$222)/SUM(G44:G$222)</f>
        <v>0.69259259259259254</v>
      </c>
      <c r="E44" s="15">
        <v>1</v>
      </c>
      <c r="F44" s="15">
        <v>3</v>
      </c>
      <c r="G44" s="15">
        <v>3</v>
      </c>
      <c r="H44" s="15">
        <v>3</v>
      </c>
      <c r="I44" s="27">
        <v>3</v>
      </c>
      <c r="J44" s="15">
        <f t="shared" si="2"/>
        <v>0</v>
      </c>
      <c r="K44" s="15">
        <v>3</v>
      </c>
      <c r="L44" s="15">
        <v>0</v>
      </c>
      <c r="M44" s="15">
        <v>0</v>
      </c>
      <c r="N44" s="15">
        <v>2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6</v>
      </c>
      <c r="W44" s="45">
        <f>SUM(I44:I$222,O44:O$222,S44:S$222)/SUM(F44:F$222)</f>
        <v>0.75254237288135595</v>
      </c>
      <c r="X44" s="45">
        <f>SUM(V44:V$222)/SUM(G44:G$222)</f>
        <v>1.4740740740740741</v>
      </c>
      <c r="Y44" s="46">
        <f t="shared" si="3"/>
        <v>2.2266164469554299</v>
      </c>
    </row>
    <row r="45" spans="1:25" ht="15.95" customHeight="1" x14ac:dyDescent="0.25">
      <c r="A45" s="179"/>
      <c r="B45" s="14">
        <v>42963</v>
      </c>
      <c r="C45" s="15" t="s">
        <v>23</v>
      </c>
      <c r="D45" s="45">
        <f>SUM(I45:I$222)/SUM(G45:G$222)</f>
        <v>0.69087523277467411</v>
      </c>
      <c r="E45" s="15">
        <v>1</v>
      </c>
      <c r="F45" s="15">
        <v>3</v>
      </c>
      <c r="G45" s="15">
        <v>2</v>
      </c>
      <c r="H45" s="15">
        <v>1</v>
      </c>
      <c r="I45" s="27">
        <v>1</v>
      </c>
      <c r="J45" s="15">
        <f t="shared" si="2"/>
        <v>0</v>
      </c>
      <c r="K45" s="15">
        <v>1</v>
      </c>
      <c r="L45" s="15">
        <v>0</v>
      </c>
      <c r="M45" s="15">
        <v>0</v>
      </c>
      <c r="N45" s="15">
        <v>2</v>
      </c>
      <c r="O45" s="15">
        <v>0</v>
      </c>
      <c r="P45" s="15">
        <v>0</v>
      </c>
      <c r="Q45" s="15">
        <v>1</v>
      </c>
      <c r="R45" s="15">
        <v>0</v>
      </c>
      <c r="S45" s="15">
        <v>0</v>
      </c>
      <c r="T45" s="15">
        <v>1</v>
      </c>
      <c r="U45" s="15">
        <v>0</v>
      </c>
      <c r="V45" s="15">
        <v>2</v>
      </c>
      <c r="W45" s="45">
        <f>SUM(I45:I$222,O45:O$222,S45:S$222)/SUM(F45:F$222)</f>
        <v>0.75127768313458265</v>
      </c>
      <c r="X45" s="45">
        <f>SUM(V45:V$222)/SUM(G45:G$222)</f>
        <v>1.4711359404096833</v>
      </c>
      <c r="Y45" s="46">
        <f t="shared" si="3"/>
        <v>2.222413623544266</v>
      </c>
    </row>
    <row r="46" spans="1:25" ht="15.95" customHeight="1" thickBot="1" x14ac:dyDescent="0.3">
      <c r="A46" s="187"/>
      <c r="B46" s="16">
        <v>42963</v>
      </c>
      <c r="C46" s="17" t="s">
        <v>23</v>
      </c>
      <c r="D46" s="47">
        <f>SUM(I46:I$222)/SUM(G46:G$222)</f>
        <v>0.69158878504672894</v>
      </c>
      <c r="E46" s="17">
        <v>1</v>
      </c>
      <c r="F46" s="17">
        <v>3</v>
      </c>
      <c r="G46" s="17">
        <v>3</v>
      </c>
      <c r="H46" s="17">
        <v>1</v>
      </c>
      <c r="I46" s="29">
        <v>2</v>
      </c>
      <c r="J46" s="17">
        <f t="shared" si="2"/>
        <v>0</v>
      </c>
      <c r="K46" s="17">
        <v>2</v>
      </c>
      <c r="L46" s="17">
        <v>0</v>
      </c>
      <c r="M46" s="17">
        <v>0</v>
      </c>
      <c r="N46" s="17">
        <v>1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4</v>
      </c>
      <c r="W46" s="47">
        <f>SUM(I46:I$222,O46:O$222,S46:S$222)/SUM(F46:F$222)</f>
        <v>0.75342465753424659</v>
      </c>
      <c r="X46" s="47">
        <f>SUM(V46:V$222)/SUM(G46:G$222)</f>
        <v>1.4728971962616821</v>
      </c>
      <c r="Y46" s="48">
        <f t="shared" si="3"/>
        <v>2.2263218537959286</v>
      </c>
    </row>
    <row r="47" spans="1:25" ht="15.95" customHeight="1" x14ac:dyDescent="0.25">
      <c r="A47" s="183" t="s">
        <v>33</v>
      </c>
      <c r="B47" s="9">
        <v>42949</v>
      </c>
      <c r="C47" s="10" t="s">
        <v>24</v>
      </c>
      <c r="D47" s="1">
        <f>SUM(I47:I$222)/SUM(G47:G$222)</f>
        <v>0.69172932330827064</v>
      </c>
      <c r="E47" s="10">
        <v>1</v>
      </c>
      <c r="F47" s="10">
        <v>3</v>
      </c>
      <c r="G47" s="10">
        <v>3</v>
      </c>
      <c r="H47" s="10">
        <v>1</v>
      </c>
      <c r="I47" s="30">
        <v>2</v>
      </c>
      <c r="J47" s="96">
        <f t="shared" si="2"/>
        <v>2</v>
      </c>
      <c r="K47" s="10">
        <v>0</v>
      </c>
      <c r="L47" s="10">
        <v>0</v>
      </c>
      <c r="M47" s="10">
        <v>0</v>
      </c>
      <c r="N47" s="30">
        <v>2</v>
      </c>
      <c r="O47" s="10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2</v>
      </c>
      <c r="W47" s="1">
        <f>SUM(I47:I$222,O47:O$222,S47:S$222)/SUM(F47:F$222)</f>
        <v>0.75387263339070565</v>
      </c>
      <c r="X47" s="1">
        <f>SUM(V47:V$222)/SUM(G47:G$222)</f>
        <v>1.4736842105263157</v>
      </c>
      <c r="Y47" s="2">
        <f t="shared" si="3"/>
        <v>2.2275568439170215</v>
      </c>
    </row>
    <row r="48" spans="1:25" ht="15.95" customHeight="1" x14ac:dyDescent="0.25">
      <c r="A48" s="184"/>
      <c r="B48" s="4">
        <v>42949</v>
      </c>
      <c r="C48" s="5" t="s">
        <v>24</v>
      </c>
      <c r="D48" s="39">
        <f>SUM(I48:I$222)/SUM(G48:G$222)</f>
        <v>0.69187145557655949</v>
      </c>
      <c r="E48" s="5">
        <v>1</v>
      </c>
      <c r="F48" s="5">
        <v>3</v>
      </c>
      <c r="G48" s="5">
        <v>3</v>
      </c>
      <c r="H48" s="5">
        <v>0</v>
      </c>
      <c r="I48" s="27">
        <v>2</v>
      </c>
      <c r="J48" s="100">
        <f t="shared" si="2"/>
        <v>1</v>
      </c>
      <c r="K48" s="5">
        <v>0</v>
      </c>
      <c r="L48" s="5">
        <v>1</v>
      </c>
      <c r="M48" s="5">
        <v>0</v>
      </c>
      <c r="N48" s="27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2</v>
      </c>
      <c r="V48" s="5">
        <v>4</v>
      </c>
      <c r="W48" s="39">
        <f>SUM(I48:I$222,O48:O$222,S48:S$222)/SUM(F48:F$222)</f>
        <v>0.75259515570934254</v>
      </c>
      <c r="X48" s="39">
        <f>SUM(V48:V$222)/SUM(G48:G$222)</f>
        <v>1.4782608695652173</v>
      </c>
      <c r="Y48" s="41">
        <f t="shared" si="3"/>
        <v>2.23085602527456</v>
      </c>
    </row>
    <row r="49" spans="1:25" ht="15.95" customHeight="1" x14ac:dyDescent="0.25">
      <c r="A49" s="184"/>
      <c r="B49" s="4">
        <v>42942</v>
      </c>
      <c r="C49" s="5" t="s">
        <v>29</v>
      </c>
      <c r="D49" s="39">
        <f>SUM(I49:I$222)/SUM(G49:G$222)</f>
        <v>0.69201520912547532</v>
      </c>
      <c r="E49" s="5">
        <v>1</v>
      </c>
      <c r="F49" s="5">
        <v>3</v>
      </c>
      <c r="G49" s="5">
        <v>3</v>
      </c>
      <c r="H49" s="5">
        <v>3</v>
      </c>
      <c r="I49" s="27">
        <v>2</v>
      </c>
      <c r="J49" s="100">
        <f t="shared" si="2"/>
        <v>0</v>
      </c>
      <c r="K49" s="5">
        <v>1</v>
      </c>
      <c r="L49" s="5">
        <v>0</v>
      </c>
      <c r="M49" s="5">
        <v>1</v>
      </c>
      <c r="N49" s="27">
        <v>4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6</v>
      </c>
      <c r="W49" s="39">
        <f>SUM(I49:I$222,O49:O$222,S49:S$222)/SUM(F49:F$222)</f>
        <v>0.75304347826086959</v>
      </c>
      <c r="X49" s="39">
        <f>SUM(V49:V$222)/SUM(G49:G$222)</f>
        <v>1.479087452471483</v>
      </c>
      <c r="Y49" s="41">
        <f t="shared" si="3"/>
        <v>2.2321309307323527</v>
      </c>
    </row>
    <row r="50" spans="1:25" ht="15.95" customHeight="1" x14ac:dyDescent="0.25">
      <c r="A50" s="184"/>
      <c r="B50" s="4">
        <v>42942</v>
      </c>
      <c r="C50" s="5" t="s">
        <v>29</v>
      </c>
      <c r="D50" s="39">
        <f>SUM(I50:I$222)/SUM(G50:G$222)</f>
        <v>0.69216061185468447</v>
      </c>
      <c r="E50" s="5">
        <v>1</v>
      </c>
      <c r="F50" s="5">
        <v>4</v>
      </c>
      <c r="G50" s="5">
        <v>4</v>
      </c>
      <c r="H50" s="5">
        <v>2</v>
      </c>
      <c r="I50" s="27">
        <v>3</v>
      </c>
      <c r="J50" s="100">
        <f t="shared" si="2"/>
        <v>2</v>
      </c>
      <c r="K50" s="5">
        <v>1</v>
      </c>
      <c r="L50" s="5">
        <v>0</v>
      </c>
      <c r="M50" s="5">
        <v>0</v>
      </c>
      <c r="N50" s="27">
        <v>2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4</v>
      </c>
      <c r="W50" s="39">
        <f>SUM(I50:I$222,O50:O$222,S50:S$222)/SUM(F50:F$222)</f>
        <v>0.75349650349650354</v>
      </c>
      <c r="X50" s="39">
        <f>SUM(V50:V$222)/SUM(G50:G$222)</f>
        <v>1.4760994263862333</v>
      </c>
      <c r="Y50" s="41">
        <f t="shared" si="3"/>
        <v>2.2295959298827368</v>
      </c>
    </row>
    <row r="51" spans="1:25" ht="15.95" customHeight="1" x14ac:dyDescent="0.25">
      <c r="A51" s="184"/>
      <c r="B51" s="4">
        <v>42935</v>
      </c>
      <c r="C51" s="5" t="s">
        <v>25</v>
      </c>
      <c r="D51" s="39">
        <f>SUM(I51:I$222)/SUM(G51:G$222)</f>
        <v>0.69171483622350671</v>
      </c>
      <c r="E51" s="5">
        <v>1</v>
      </c>
      <c r="F51" s="5">
        <v>3</v>
      </c>
      <c r="G51" s="5">
        <v>3</v>
      </c>
      <c r="H51" s="5">
        <v>1</v>
      </c>
      <c r="I51" s="27">
        <v>2</v>
      </c>
      <c r="J51" s="100">
        <f t="shared" si="2"/>
        <v>1</v>
      </c>
      <c r="K51" s="5">
        <v>1</v>
      </c>
      <c r="L51" s="5">
        <v>0</v>
      </c>
      <c r="M51" s="5">
        <v>0</v>
      </c>
      <c r="N51" s="27">
        <v>2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3</v>
      </c>
      <c r="W51" s="39">
        <f>SUM(I51:I$222,O51:O$222,S51:S$222)/SUM(F51:F$222)</f>
        <v>0.75352112676056338</v>
      </c>
      <c r="X51" s="39">
        <f>SUM(V51:V$222)/SUM(G51:G$222)</f>
        <v>1.4797687861271676</v>
      </c>
      <c r="Y51" s="41">
        <f t="shared" si="3"/>
        <v>2.2332899128877308</v>
      </c>
    </row>
    <row r="52" spans="1:25" ht="15.95" customHeight="1" x14ac:dyDescent="0.25">
      <c r="A52" s="184"/>
      <c r="B52" s="4">
        <v>42935</v>
      </c>
      <c r="C52" s="5" t="s">
        <v>25</v>
      </c>
      <c r="D52" s="39">
        <f>SUM(I52:I$222)/SUM(G52:G$222)</f>
        <v>0.69186046511627908</v>
      </c>
      <c r="E52" s="5">
        <v>1</v>
      </c>
      <c r="F52" s="5">
        <v>3</v>
      </c>
      <c r="G52" s="5">
        <v>3</v>
      </c>
      <c r="H52" s="5">
        <v>1</v>
      </c>
      <c r="I52" s="27">
        <v>2</v>
      </c>
      <c r="J52" s="100">
        <f t="shared" si="2"/>
        <v>0</v>
      </c>
      <c r="K52" s="5">
        <v>2</v>
      </c>
      <c r="L52" s="5">
        <v>0</v>
      </c>
      <c r="M52" s="5">
        <v>0</v>
      </c>
      <c r="N52" s="27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4</v>
      </c>
      <c r="W52" s="39">
        <f>SUM(I52:I$222,O52:O$222,S52:S$222)/SUM(F52:F$222)</f>
        <v>0.75398230088495577</v>
      </c>
      <c r="X52" s="39">
        <f>SUM(V52:V$222)/SUM(G52:G$222)</f>
        <v>1.4825581395348837</v>
      </c>
      <c r="Y52" s="41">
        <f t="shared" si="3"/>
        <v>2.2365404404198395</v>
      </c>
    </row>
    <row r="53" spans="1:25" ht="15.95" customHeight="1" x14ac:dyDescent="0.25">
      <c r="A53" s="184"/>
      <c r="B53" s="4">
        <v>42928</v>
      </c>
      <c r="C53" s="5" t="s">
        <v>30</v>
      </c>
      <c r="D53" s="39">
        <f>SUM(I53:I$222)/SUM(G53:G$222)</f>
        <v>0.69200779727095518</v>
      </c>
      <c r="E53" s="5">
        <v>1</v>
      </c>
      <c r="F53" s="5">
        <v>3</v>
      </c>
      <c r="G53" s="5">
        <v>3</v>
      </c>
      <c r="H53" s="5">
        <v>2</v>
      </c>
      <c r="I53" s="27">
        <v>3</v>
      </c>
      <c r="J53" s="100">
        <f t="shared" si="2"/>
        <v>2</v>
      </c>
      <c r="K53" s="5">
        <v>1</v>
      </c>
      <c r="L53" s="5">
        <v>0</v>
      </c>
      <c r="M53" s="5">
        <v>0</v>
      </c>
      <c r="N53" s="27">
        <v>2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4</v>
      </c>
      <c r="W53" s="39">
        <f>SUM(I53:I$222,O53:O$222,S53:S$222)/SUM(F53:F$222)</f>
        <v>0.75444839857651247</v>
      </c>
      <c r="X53" s="39">
        <f>SUM(V53:V$222)/SUM(G53:G$222)</f>
        <v>1.4834307992202729</v>
      </c>
      <c r="Y53" s="41">
        <f t="shared" si="3"/>
        <v>2.2378791977967856</v>
      </c>
    </row>
    <row r="54" spans="1:25" ht="15.95" customHeight="1" x14ac:dyDescent="0.25">
      <c r="A54" s="184"/>
      <c r="B54" s="4">
        <v>42928</v>
      </c>
      <c r="C54" s="5" t="s">
        <v>30</v>
      </c>
      <c r="D54" s="39">
        <f>SUM(I54:I$222)/SUM(G54:G$222)</f>
        <v>0.69019607843137254</v>
      </c>
      <c r="E54" s="5">
        <v>1</v>
      </c>
      <c r="F54" s="5">
        <v>4</v>
      </c>
      <c r="G54" s="5">
        <v>3</v>
      </c>
      <c r="H54" s="5">
        <v>0</v>
      </c>
      <c r="I54" s="27">
        <v>1</v>
      </c>
      <c r="J54" s="100">
        <f t="shared" si="2"/>
        <v>0</v>
      </c>
      <c r="K54" s="5">
        <v>0</v>
      </c>
      <c r="L54" s="5">
        <v>1</v>
      </c>
      <c r="M54" s="5">
        <v>0</v>
      </c>
      <c r="N54" s="27">
        <v>1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3</v>
      </c>
      <c r="W54" s="39">
        <f>SUM(I54:I$222,O54:O$222,S54:S$222)/SUM(F54:F$222)</f>
        <v>0.75313059033989271</v>
      </c>
      <c r="X54" s="39">
        <f>SUM(V54:V$222)/SUM(G54:G$222)</f>
        <v>1.4843137254901961</v>
      </c>
      <c r="Y54" s="41">
        <f t="shared" si="3"/>
        <v>2.2374443158300887</v>
      </c>
    </row>
    <row r="55" spans="1:25" ht="15.95" customHeight="1" x14ac:dyDescent="0.25">
      <c r="A55" s="184"/>
      <c r="B55" s="4">
        <v>42921</v>
      </c>
      <c r="C55" s="5" t="s">
        <v>31</v>
      </c>
      <c r="D55" s="39">
        <f>SUM(I55:I$222)/SUM(G55:G$222)</f>
        <v>0.69230769230769229</v>
      </c>
      <c r="E55" s="5">
        <v>1</v>
      </c>
      <c r="F55" s="5">
        <v>3</v>
      </c>
      <c r="G55" s="5">
        <v>1</v>
      </c>
      <c r="H55" s="5">
        <v>1</v>
      </c>
      <c r="I55" s="27">
        <v>1</v>
      </c>
      <c r="J55" s="100">
        <f t="shared" si="2"/>
        <v>0</v>
      </c>
      <c r="K55" s="5">
        <v>1</v>
      </c>
      <c r="L55" s="5">
        <v>0</v>
      </c>
      <c r="M55" s="5">
        <v>0</v>
      </c>
      <c r="N55" s="5">
        <v>0</v>
      </c>
      <c r="O55" s="5">
        <v>2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2</v>
      </c>
      <c r="W55" s="39">
        <f>SUM(I55:I$222,O55:O$222,S55:S$222)/SUM(F55:F$222)</f>
        <v>0.7549549549549549</v>
      </c>
      <c r="X55" s="39">
        <f>SUM(V55:V$222)/SUM(G55:G$222)</f>
        <v>1.4871794871794872</v>
      </c>
      <c r="Y55" s="41">
        <f t="shared" si="3"/>
        <v>2.242134442134442</v>
      </c>
    </row>
    <row r="56" spans="1:25" ht="15.95" customHeight="1" x14ac:dyDescent="0.25">
      <c r="A56" s="184"/>
      <c r="B56" s="4">
        <v>42921</v>
      </c>
      <c r="C56" s="5" t="s">
        <v>31</v>
      </c>
      <c r="D56" s="39">
        <f>SUM(I56:I$222)/SUM(G56:G$222)</f>
        <v>0.69169960474308301</v>
      </c>
      <c r="E56" s="5">
        <v>1</v>
      </c>
      <c r="F56" s="5">
        <v>4</v>
      </c>
      <c r="G56" s="5">
        <v>4</v>
      </c>
      <c r="H56" s="5">
        <v>2</v>
      </c>
      <c r="I56" s="27">
        <v>2</v>
      </c>
      <c r="J56" s="100">
        <f t="shared" si="2"/>
        <v>1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4</v>
      </c>
      <c r="W56" s="39">
        <f>SUM(I56:I$222,O56:O$222,S56:S$222)/SUM(F56:F$222)</f>
        <v>0.75362318840579712</v>
      </c>
      <c r="X56" s="39">
        <f>SUM(V56:V$222)/SUM(G56:G$222)</f>
        <v>1.4861660079051384</v>
      </c>
      <c r="Y56" s="41">
        <f t="shared" si="3"/>
        <v>2.2397891963109355</v>
      </c>
    </row>
    <row r="57" spans="1:25" ht="15.95" customHeight="1" x14ac:dyDescent="0.25">
      <c r="A57" s="184"/>
      <c r="B57" s="4">
        <v>42914</v>
      </c>
      <c r="C57" s="5" t="s">
        <v>23</v>
      </c>
      <c r="D57" s="39">
        <f>SUM(I57:I$222)/SUM(G57:G$222)</f>
        <v>0.69322709163346619</v>
      </c>
      <c r="E57" s="5">
        <v>1</v>
      </c>
      <c r="F57" s="5">
        <v>3</v>
      </c>
      <c r="G57" s="5">
        <v>2</v>
      </c>
      <c r="H57" s="5">
        <v>2</v>
      </c>
      <c r="I57" s="27">
        <v>2</v>
      </c>
      <c r="J57" s="100">
        <f t="shared" si="2"/>
        <v>0</v>
      </c>
      <c r="K57" s="5">
        <v>1</v>
      </c>
      <c r="L57" s="5">
        <v>1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5</v>
      </c>
      <c r="W57" s="39">
        <f>SUM(I57:I$222,O57:O$222,S57:S$222)/SUM(F57:F$222)</f>
        <v>0.75547445255474455</v>
      </c>
      <c r="X57" s="39">
        <f>SUM(V57:V$222)/SUM(G57:G$222)</f>
        <v>1.4900398406374502</v>
      </c>
      <c r="Y57" s="41">
        <f t="shared" si="3"/>
        <v>2.245514293192195</v>
      </c>
    </row>
    <row r="58" spans="1:25" ht="15.95" customHeight="1" x14ac:dyDescent="0.25">
      <c r="A58" s="184"/>
      <c r="B58" s="4">
        <v>42914</v>
      </c>
      <c r="C58" s="5" t="s">
        <v>23</v>
      </c>
      <c r="D58" s="39">
        <f>SUM(I58:I$222)/SUM(G58:G$222)</f>
        <v>0.69199999999999995</v>
      </c>
      <c r="E58" s="5">
        <v>1</v>
      </c>
      <c r="F58" s="5">
        <v>4</v>
      </c>
      <c r="G58" s="5">
        <v>4</v>
      </c>
      <c r="H58" s="5">
        <v>3</v>
      </c>
      <c r="I58" s="27">
        <v>4</v>
      </c>
      <c r="J58" s="100">
        <f t="shared" si="2"/>
        <v>0</v>
      </c>
      <c r="K58" s="5">
        <v>3</v>
      </c>
      <c r="L58" s="5">
        <v>0</v>
      </c>
      <c r="M58" s="5">
        <v>1</v>
      </c>
      <c r="N58" s="5">
        <v>4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10</v>
      </c>
      <c r="W58" s="39">
        <f>SUM(I58:I$222,O58:O$222,S58:S$222)/SUM(F58:F$222)</f>
        <v>0.75412844036697246</v>
      </c>
      <c r="X58" s="39">
        <f>SUM(V58:V$222)/SUM(G58:G$222)</f>
        <v>1.486</v>
      </c>
      <c r="Y58" s="41">
        <f t="shared" si="3"/>
        <v>2.2401284403669726</v>
      </c>
    </row>
    <row r="59" spans="1:25" ht="15.95" customHeight="1" x14ac:dyDescent="0.25">
      <c r="A59" s="184"/>
      <c r="B59" s="4">
        <v>42907</v>
      </c>
      <c r="C59" s="5" t="s">
        <v>29</v>
      </c>
      <c r="D59" s="39">
        <f>SUM(I59:I$222)/SUM(G59:G$222)</f>
        <v>0.68951612903225812</v>
      </c>
      <c r="E59" s="5">
        <v>1</v>
      </c>
      <c r="F59" s="5">
        <v>5</v>
      </c>
      <c r="G59" s="5">
        <v>3</v>
      </c>
      <c r="H59" s="5">
        <v>3</v>
      </c>
      <c r="I59" s="27">
        <v>1</v>
      </c>
      <c r="J59" s="100">
        <f t="shared" si="2"/>
        <v>0</v>
      </c>
      <c r="K59" s="5">
        <v>1</v>
      </c>
      <c r="L59" s="5">
        <v>0</v>
      </c>
      <c r="M59" s="5">
        <v>0</v>
      </c>
      <c r="N59" s="5">
        <v>0</v>
      </c>
      <c r="O59" s="5">
        <v>2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5</v>
      </c>
      <c r="V59" s="5">
        <v>2</v>
      </c>
      <c r="W59" s="39">
        <f>SUM(I59:I$222,O59:O$222,S59:S$222)/SUM(F59:F$222)</f>
        <v>0.75231053604436227</v>
      </c>
      <c r="X59" s="39">
        <f>SUM(V59:V$222)/SUM(G59:G$222)</f>
        <v>1.4778225806451613</v>
      </c>
      <c r="Y59" s="41">
        <f t="shared" si="3"/>
        <v>2.2301331166895233</v>
      </c>
    </row>
    <row r="60" spans="1:25" ht="15.95" customHeight="1" x14ac:dyDescent="0.25">
      <c r="A60" s="184"/>
      <c r="B60" s="4">
        <v>42907</v>
      </c>
      <c r="C60" s="5" t="s">
        <v>29</v>
      </c>
      <c r="D60" s="39">
        <f>SUM(I60:I$222)/SUM(G60:G$222)</f>
        <v>0.69168356997971603</v>
      </c>
      <c r="E60" s="5">
        <v>1</v>
      </c>
      <c r="F60" s="5">
        <v>4</v>
      </c>
      <c r="G60" s="5">
        <v>3</v>
      </c>
      <c r="H60" s="5">
        <v>2</v>
      </c>
      <c r="I60" s="27">
        <v>3</v>
      </c>
      <c r="J60" s="100">
        <f t="shared" si="2"/>
        <v>1</v>
      </c>
      <c r="K60" s="5">
        <v>1</v>
      </c>
      <c r="L60" s="5">
        <v>0</v>
      </c>
      <c r="M60" s="5">
        <v>1</v>
      </c>
      <c r="N60" s="5">
        <v>6</v>
      </c>
      <c r="O60" s="5">
        <v>1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7</v>
      </c>
      <c r="W60" s="39">
        <f>SUM(I60:I$222,O60:O$222,S60:S$222)/SUM(F60:F$222)</f>
        <v>0.75373134328358204</v>
      </c>
      <c r="X60" s="39">
        <f>SUM(V60:V$222)/SUM(G60:G$222)</f>
        <v>1.4827586206896552</v>
      </c>
      <c r="Y60" s="41">
        <f t="shared" si="3"/>
        <v>2.2364899639732374</v>
      </c>
    </row>
    <row r="61" spans="1:25" ht="15.95" customHeight="1" x14ac:dyDescent="0.25">
      <c r="A61" s="184"/>
      <c r="B61" s="4">
        <v>42900</v>
      </c>
      <c r="C61" s="5" t="s">
        <v>25</v>
      </c>
      <c r="D61" s="39">
        <f>SUM(I61:I$222)/SUM(G61:G$222)</f>
        <v>0.68979591836734699</v>
      </c>
      <c r="E61" s="5">
        <v>1</v>
      </c>
      <c r="F61" s="5">
        <v>4</v>
      </c>
      <c r="G61" s="5">
        <v>3</v>
      </c>
      <c r="H61" s="5">
        <v>3</v>
      </c>
      <c r="I61" s="27">
        <v>2</v>
      </c>
      <c r="J61" s="100">
        <f t="shared" si="2"/>
        <v>1</v>
      </c>
      <c r="K61" s="5">
        <v>1</v>
      </c>
      <c r="L61" s="5">
        <v>0</v>
      </c>
      <c r="M61" s="5">
        <v>0</v>
      </c>
      <c r="N61" s="5">
        <v>3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3</v>
      </c>
      <c r="W61" s="39">
        <f>SUM(I61:I$222,O61:O$222,S61:S$222)/SUM(F61:F$222)</f>
        <v>0.75187969924812026</v>
      </c>
      <c r="X61" s="39">
        <f>SUM(V61:V$222)/SUM(G61:G$222)</f>
        <v>1.4775510204081632</v>
      </c>
      <c r="Y61" s="41">
        <f t="shared" si="3"/>
        <v>2.2294307196562837</v>
      </c>
    </row>
    <row r="62" spans="1:25" ht="15.95" customHeight="1" x14ac:dyDescent="0.25">
      <c r="A62" s="184"/>
      <c r="B62" s="4">
        <v>42900</v>
      </c>
      <c r="C62" s="5" t="s">
        <v>25</v>
      </c>
      <c r="D62" s="39">
        <f>SUM(I62:I$222)/SUM(G62:G$222)</f>
        <v>0.68993839835728954</v>
      </c>
      <c r="E62" s="5">
        <v>1</v>
      </c>
      <c r="F62" s="5">
        <v>3</v>
      </c>
      <c r="G62" s="5">
        <v>3</v>
      </c>
      <c r="H62" s="5">
        <v>3</v>
      </c>
      <c r="I62" s="27">
        <v>3</v>
      </c>
      <c r="J62" s="100">
        <f t="shared" si="2"/>
        <v>1</v>
      </c>
      <c r="K62" s="5">
        <v>2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5</v>
      </c>
      <c r="W62" s="39">
        <f>SUM(I62:I$222,O62:O$222,S62:S$222)/SUM(F62:F$222)</f>
        <v>0.75189393939393945</v>
      </c>
      <c r="X62" s="39">
        <f>SUM(V62:V$222)/SUM(G62:G$222)</f>
        <v>1.4804928131416837</v>
      </c>
      <c r="Y62" s="41">
        <f t="shared" si="3"/>
        <v>2.2323867525356231</v>
      </c>
    </row>
    <row r="63" spans="1:25" ht="15.95" customHeight="1" x14ac:dyDescent="0.25">
      <c r="A63" s="184"/>
      <c r="B63" s="4">
        <v>42893</v>
      </c>
      <c r="C63" s="5" t="s">
        <v>32</v>
      </c>
      <c r="D63" s="39">
        <f>SUM(I63:I$222)/SUM(G63:G$222)</f>
        <v>0.68801652892561982</v>
      </c>
      <c r="E63" s="5">
        <v>1</v>
      </c>
      <c r="F63" s="5">
        <v>3</v>
      </c>
      <c r="G63" s="5">
        <v>3</v>
      </c>
      <c r="H63" s="5">
        <v>1</v>
      </c>
      <c r="I63" s="27">
        <v>2</v>
      </c>
      <c r="J63" s="100">
        <f t="shared" si="2"/>
        <v>1</v>
      </c>
      <c r="K63" s="5">
        <v>0</v>
      </c>
      <c r="L63" s="5">
        <v>0</v>
      </c>
      <c r="M63" s="5">
        <v>1</v>
      </c>
      <c r="N63" s="27">
        <v>2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5</v>
      </c>
      <c r="W63" s="39">
        <f>SUM(I63:I$222,O63:O$222,S63:S$222)/SUM(F63:F$222)</f>
        <v>0.75047619047619052</v>
      </c>
      <c r="X63" s="39">
        <f>SUM(V63:V$222)/SUM(G63:G$222)</f>
        <v>1.4793388429752066</v>
      </c>
      <c r="Y63" s="41">
        <f t="shared" si="3"/>
        <v>2.2298150334513971</v>
      </c>
    </row>
    <row r="64" spans="1:25" ht="15.95" customHeight="1" x14ac:dyDescent="0.25">
      <c r="A64" s="184"/>
      <c r="B64" s="4">
        <v>42893</v>
      </c>
      <c r="C64" s="5" t="s">
        <v>32</v>
      </c>
      <c r="D64" s="39">
        <f>SUM(I64:I$222)/SUM(G64:G$222)</f>
        <v>0.68814968814968813</v>
      </c>
      <c r="E64" s="5">
        <v>1</v>
      </c>
      <c r="F64" s="5">
        <v>3</v>
      </c>
      <c r="G64" s="5">
        <v>2</v>
      </c>
      <c r="H64" s="5">
        <v>0</v>
      </c>
      <c r="I64" s="27">
        <v>1</v>
      </c>
      <c r="J64" s="100">
        <f t="shared" si="2"/>
        <v>0</v>
      </c>
      <c r="K64" s="5">
        <v>0</v>
      </c>
      <c r="L64" s="5">
        <v>1</v>
      </c>
      <c r="M64" s="5">
        <v>0</v>
      </c>
      <c r="N64" s="27">
        <v>3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3</v>
      </c>
      <c r="W64" s="39">
        <f>SUM(I64:I$222,O64:O$222,S64:S$222)/SUM(F64:F$222)</f>
        <v>0.75095785440613028</v>
      </c>
      <c r="X64" s="39">
        <f>SUM(V64:V$222)/SUM(G64:G$222)</f>
        <v>1.4781704781704781</v>
      </c>
      <c r="Y64" s="41">
        <f t="shared" si="3"/>
        <v>2.2291283325766083</v>
      </c>
    </row>
    <row r="65" spans="1:25" ht="15.95" customHeight="1" x14ac:dyDescent="0.25">
      <c r="A65" s="184"/>
      <c r="B65" s="4">
        <v>42886</v>
      </c>
      <c r="C65" s="5" t="s">
        <v>24</v>
      </c>
      <c r="D65" s="39">
        <f>SUM(I65:I$222)/SUM(G65:G$222)</f>
        <v>0.6889352818371608</v>
      </c>
      <c r="E65" s="5">
        <v>1</v>
      </c>
      <c r="F65" s="5">
        <v>4</v>
      </c>
      <c r="G65" s="5">
        <v>4</v>
      </c>
      <c r="H65" s="5">
        <v>3</v>
      </c>
      <c r="I65" s="27">
        <v>4</v>
      </c>
      <c r="J65" s="100">
        <f t="shared" si="2"/>
        <v>0</v>
      </c>
      <c r="K65" s="5">
        <v>1</v>
      </c>
      <c r="L65" s="5">
        <v>1</v>
      </c>
      <c r="M65" s="5">
        <v>2</v>
      </c>
      <c r="N65" s="27">
        <v>5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13</v>
      </c>
      <c r="W65" s="39">
        <f>SUM(I65:I$222,O65:O$222,S65:S$222)/SUM(F65:F$222)</f>
        <v>0.75144508670520227</v>
      </c>
      <c r="X65" s="39">
        <f>SUM(V65:V$222)/SUM(G65:G$222)</f>
        <v>1.4780793319415448</v>
      </c>
      <c r="Y65" s="41">
        <f t="shared" si="3"/>
        <v>2.2295244186467471</v>
      </c>
    </row>
    <row r="66" spans="1:25" ht="15.95" customHeight="1" x14ac:dyDescent="0.25">
      <c r="A66" s="184"/>
      <c r="B66" s="4">
        <v>42886</v>
      </c>
      <c r="C66" s="5" t="s">
        <v>24</v>
      </c>
      <c r="D66" s="39">
        <f>SUM(I66:I$222)/SUM(G66:G$222)</f>
        <v>0.68631578947368421</v>
      </c>
      <c r="E66" s="5">
        <v>1</v>
      </c>
      <c r="F66" s="5">
        <v>3</v>
      </c>
      <c r="G66" s="5">
        <v>3</v>
      </c>
      <c r="H66" s="5">
        <v>0</v>
      </c>
      <c r="I66" s="27">
        <v>1</v>
      </c>
      <c r="J66" s="100">
        <f t="shared" si="2"/>
        <v>1</v>
      </c>
      <c r="K66" s="5">
        <v>0</v>
      </c>
      <c r="L66" s="5">
        <v>0</v>
      </c>
      <c r="M66" s="5">
        <v>0</v>
      </c>
      <c r="N66" s="27">
        <v>1</v>
      </c>
      <c r="O66" s="5">
        <v>0</v>
      </c>
      <c r="P66" s="5">
        <v>0</v>
      </c>
      <c r="Q66" s="5">
        <v>0</v>
      </c>
      <c r="R66" s="5">
        <v>0</v>
      </c>
      <c r="S66" s="5">
        <v>1</v>
      </c>
      <c r="T66" s="5">
        <v>0</v>
      </c>
      <c r="U66" s="5">
        <v>0</v>
      </c>
      <c r="V66" s="5">
        <v>1</v>
      </c>
      <c r="W66" s="39">
        <f>SUM(I66:I$222,O66:O$222,S66:S$222)/SUM(F66:F$222)</f>
        <v>0.74951456310679609</v>
      </c>
      <c r="X66" s="39">
        <f>SUM(V66:V$222)/SUM(G66:G$222)</f>
        <v>1.4631578947368422</v>
      </c>
      <c r="Y66" s="41">
        <f t="shared" si="3"/>
        <v>2.2126724578436381</v>
      </c>
    </row>
    <row r="67" spans="1:25" ht="15.95" customHeight="1" x14ac:dyDescent="0.25">
      <c r="A67" s="184"/>
      <c r="B67" s="4">
        <v>42879</v>
      </c>
      <c r="C67" s="5" t="s">
        <v>30</v>
      </c>
      <c r="D67" s="39">
        <f>SUM(I67:I$222)/SUM(G67:G$222)</f>
        <v>0.68855932203389836</v>
      </c>
      <c r="E67" s="5">
        <v>1</v>
      </c>
      <c r="F67" s="5">
        <v>3</v>
      </c>
      <c r="G67" s="5">
        <v>3</v>
      </c>
      <c r="H67" s="27">
        <v>1</v>
      </c>
      <c r="I67" s="27">
        <v>1</v>
      </c>
      <c r="J67" s="100">
        <f t="shared" si="2"/>
        <v>1</v>
      </c>
      <c r="K67" s="5">
        <v>0</v>
      </c>
      <c r="L67" s="5">
        <v>0</v>
      </c>
      <c r="M67" s="5">
        <v>0</v>
      </c>
      <c r="N67" s="27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39">
        <f>SUM(I67:I$222,O67:O$222,S67:S$222)/SUM(F67:F$222)</f>
        <v>0.75</v>
      </c>
      <c r="X67" s="39">
        <f>SUM(V67:V$222)/SUM(G67:G$222)</f>
        <v>1.4703389830508475</v>
      </c>
      <c r="Y67" s="41">
        <f t="shared" si="3"/>
        <v>2.2203389830508478</v>
      </c>
    </row>
    <row r="68" spans="1:25" ht="15.95" customHeight="1" x14ac:dyDescent="0.25">
      <c r="A68" s="184"/>
      <c r="B68" s="4">
        <v>42879</v>
      </c>
      <c r="C68" s="5" t="s">
        <v>30</v>
      </c>
      <c r="D68" s="39">
        <f>SUM(I68:I$222)/SUM(G68:G$222)</f>
        <v>0.69083155650319827</v>
      </c>
      <c r="E68" s="5">
        <v>1</v>
      </c>
      <c r="F68" s="5">
        <v>3</v>
      </c>
      <c r="G68" s="5">
        <v>2</v>
      </c>
      <c r="H68" s="27">
        <v>2</v>
      </c>
      <c r="I68" s="27">
        <v>2</v>
      </c>
      <c r="J68" s="100">
        <f t="shared" si="2"/>
        <v>2</v>
      </c>
      <c r="K68" s="5">
        <v>0</v>
      </c>
      <c r="L68" s="5">
        <v>0</v>
      </c>
      <c r="M68" s="5">
        <v>0</v>
      </c>
      <c r="N68" s="27">
        <v>1</v>
      </c>
      <c r="O68" s="5">
        <v>1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2</v>
      </c>
      <c r="W68" s="39">
        <f>SUM(I68:I$222,O68:O$222,S68:S$222)/SUM(F68:F$222)</f>
        <v>0.75245579567779963</v>
      </c>
      <c r="X68" s="39">
        <f>SUM(V68:V$222)/SUM(G68:G$222)</f>
        <v>1.4776119402985075</v>
      </c>
      <c r="Y68" s="41">
        <f t="shared" si="3"/>
        <v>2.230067735976307</v>
      </c>
    </row>
    <row r="69" spans="1:25" ht="15.95" customHeight="1" x14ac:dyDescent="0.25">
      <c r="A69" s="184"/>
      <c r="B69" s="4">
        <v>42872</v>
      </c>
      <c r="C69" s="5" t="s">
        <v>31</v>
      </c>
      <c r="D69" s="39">
        <f>SUM(I69:I$222)/SUM(G69:G$222)</f>
        <v>0.68950749464668093</v>
      </c>
      <c r="E69" s="5">
        <v>1</v>
      </c>
      <c r="F69" s="5">
        <v>3</v>
      </c>
      <c r="G69" s="5">
        <v>3</v>
      </c>
      <c r="H69" s="27">
        <v>2</v>
      </c>
      <c r="I69" s="27">
        <v>3</v>
      </c>
      <c r="J69" s="100">
        <f t="shared" si="2"/>
        <v>2</v>
      </c>
      <c r="K69" s="5">
        <v>1</v>
      </c>
      <c r="L69" s="5">
        <v>0</v>
      </c>
      <c r="M69" s="5">
        <v>0</v>
      </c>
      <c r="N69" s="27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4</v>
      </c>
      <c r="W69" s="39">
        <f>SUM(I69:I$222,O69:O$222,S69:S$222)/SUM(F69:F$222)</f>
        <v>0.75098814229249011</v>
      </c>
      <c r="X69" s="39">
        <f>SUM(V69:V$222)/SUM(G69:G$222)</f>
        <v>1.4796573875802999</v>
      </c>
      <c r="Y69" s="41">
        <f t="shared" si="3"/>
        <v>2.2306455298727901</v>
      </c>
    </row>
    <row r="70" spans="1:25" ht="15.95" customHeight="1" x14ac:dyDescent="0.25">
      <c r="A70" s="184"/>
      <c r="B70" s="4">
        <v>42872</v>
      </c>
      <c r="C70" s="5" t="s">
        <v>31</v>
      </c>
      <c r="D70" s="39">
        <f>SUM(I70:I$222)/SUM(G70:G$222)</f>
        <v>0.6875</v>
      </c>
      <c r="E70" s="5">
        <v>1</v>
      </c>
      <c r="F70" s="5">
        <v>3</v>
      </c>
      <c r="G70" s="5">
        <v>2</v>
      </c>
      <c r="H70" s="27">
        <v>3</v>
      </c>
      <c r="I70" s="27">
        <v>2</v>
      </c>
      <c r="J70" s="100">
        <f t="shared" si="2"/>
        <v>0</v>
      </c>
      <c r="K70" s="5">
        <v>0</v>
      </c>
      <c r="L70" s="5">
        <v>1</v>
      </c>
      <c r="M70" s="5">
        <v>1</v>
      </c>
      <c r="N70" s="27">
        <v>5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7</v>
      </c>
      <c r="W70" s="39">
        <f>SUM(I70:I$222,O70:O$222,S70:S$222)/SUM(F70:F$222)</f>
        <v>0.74950298210735589</v>
      </c>
      <c r="X70" s="39">
        <f>SUM(V70:V$222)/SUM(G70:G$222)</f>
        <v>1.4806034482758621</v>
      </c>
      <c r="Y70" s="41">
        <f t="shared" si="3"/>
        <v>2.2301064303832181</v>
      </c>
    </row>
    <row r="71" spans="1:25" ht="15.95" customHeight="1" x14ac:dyDescent="0.25">
      <c r="A71" s="184"/>
      <c r="B71" s="4">
        <v>42865</v>
      </c>
      <c r="C71" s="5" t="s">
        <v>23</v>
      </c>
      <c r="D71" s="39">
        <f>SUM(I71:I$222)/SUM(G71:G$222)</f>
        <v>0.68614718614718617</v>
      </c>
      <c r="E71" s="5">
        <v>1</v>
      </c>
      <c r="F71" s="5">
        <v>3</v>
      </c>
      <c r="G71" s="5">
        <v>2</v>
      </c>
      <c r="H71" s="27">
        <v>1</v>
      </c>
      <c r="I71" s="27">
        <v>1</v>
      </c>
      <c r="J71" s="100">
        <f t="shared" ref="J71:J134" si="4">SUM(I71)-SUM(K71:M71)</f>
        <v>0</v>
      </c>
      <c r="K71" s="5">
        <v>0</v>
      </c>
      <c r="L71" s="5">
        <v>0</v>
      </c>
      <c r="M71" s="5">
        <v>1</v>
      </c>
      <c r="N71" s="27">
        <v>1</v>
      </c>
      <c r="O71" s="5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4</v>
      </c>
      <c r="W71" s="39">
        <f>SUM(I71:I$222,O71:O$222,S71:S$222)/SUM(F71:F$222)</f>
        <v>0.748</v>
      </c>
      <c r="X71" s="39">
        <f>SUM(V71:V$222)/SUM(G71:G$222)</f>
        <v>1.4718614718614718</v>
      </c>
      <c r="Y71" s="41">
        <f t="shared" si="3"/>
        <v>2.2198614718614715</v>
      </c>
    </row>
    <row r="72" spans="1:25" ht="15.95" customHeight="1" thickBot="1" x14ac:dyDescent="0.3">
      <c r="A72" s="185"/>
      <c r="B72" s="7">
        <v>42865</v>
      </c>
      <c r="C72" s="8" t="s">
        <v>23</v>
      </c>
      <c r="D72" s="49">
        <f>SUM(I72:I$222)/SUM(G72:G$222)</f>
        <v>0.68695652173913047</v>
      </c>
      <c r="E72" s="8">
        <v>1</v>
      </c>
      <c r="F72" s="8">
        <v>2</v>
      </c>
      <c r="G72" s="8">
        <v>2</v>
      </c>
      <c r="H72" s="29">
        <v>1</v>
      </c>
      <c r="I72" s="29">
        <v>1</v>
      </c>
      <c r="J72" s="159">
        <f t="shared" si="4"/>
        <v>1</v>
      </c>
      <c r="K72" s="8">
        <v>0</v>
      </c>
      <c r="L72" s="8">
        <v>0</v>
      </c>
      <c r="M72" s="8">
        <v>0</v>
      </c>
      <c r="N72" s="29">
        <v>1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1</v>
      </c>
      <c r="W72" s="49">
        <f>SUM(I72:I$222,O72:O$222,S72:S$222)/SUM(F72:F$222)</f>
        <v>0.74849094567404428</v>
      </c>
      <c r="X72" s="49">
        <f>SUM(V72:V$222)/SUM(G72:G$222)</f>
        <v>1.4695652173913043</v>
      </c>
      <c r="Y72" s="50">
        <f t="shared" si="3"/>
        <v>2.2180561630653486</v>
      </c>
    </row>
    <row r="73" spans="1:25" ht="15.95" customHeight="1" x14ac:dyDescent="0.25">
      <c r="A73" s="178" t="s">
        <v>35</v>
      </c>
      <c r="B73" s="18">
        <v>42634</v>
      </c>
      <c r="C73" s="19" t="s">
        <v>34</v>
      </c>
      <c r="D73" s="43">
        <f>SUM(I73:I$222)/SUM(G73:G$222)</f>
        <v>0.68777292576419213</v>
      </c>
      <c r="E73" s="19">
        <v>1</v>
      </c>
      <c r="F73" s="19">
        <v>2</v>
      </c>
      <c r="G73" s="19">
        <v>2</v>
      </c>
      <c r="H73" s="30">
        <v>2</v>
      </c>
      <c r="I73" s="30">
        <v>2</v>
      </c>
      <c r="J73" s="19">
        <f t="shared" si="4"/>
        <v>1</v>
      </c>
      <c r="K73" s="19">
        <v>1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3</v>
      </c>
      <c r="W73" s="43">
        <f>SUM(I73:I$222,O73:O$222,S73:S$222)/SUM(F73:F$222)</f>
        <v>0.74949494949494955</v>
      </c>
      <c r="X73" s="43">
        <f>SUM(V73:V$222)/SUM(G73:G$222)</f>
        <v>1.4737991266375545</v>
      </c>
      <c r="Y73" s="44">
        <f t="shared" si="3"/>
        <v>2.223294076132504</v>
      </c>
    </row>
    <row r="74" spans="1:25" ht="15.95" customHeight="1" x14ac:dyDescent="0.25">
      <c r="A74" s="179"/>
      <c r="B74" s="14">
        <v>42634</v>
      </c>
      <c r="C74" s="15" t="s">
        <v>34</v>
      </c>
      <c r="D74" s="45">
        <f>SUM(I74:I$222)/SUM(G74:G$222)</f>
        <v>0.68640350877192979</v>
      </c>
      <c r="E74" s="15">
        <v>1</v>
      </c>
      <c r="F74" s="15">
        <v>4</v>
      </c>
      <c r="G74" s="15">
        <v>4</v>
      </c>
      <c r="H74" s="27">
        <v>2</v>
      </c>
      <c r="I74" s="27">
        <v>1</v>
      </c>
      <c r="J74" s="15">
        <f t="shared" si="4"/>
        <v>1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1</v>
      </c>
      <c r="U74" s="15">
        <v>1</v>
      </c>
      <c r="V74" s="15">
        <v>1</v>
      </c>
      <c r="W74" s="45">
        <f>SUM(I74:I$222,O74:O$222,S74:S$222)/SUM(F74:F$222)</f>
        <v>0.74847870182555776</v>
      </c>
      <c r="X74" s="45">
        <f>SUM(V74:V$222)/SUM(G74:G$222)</f>
        <v>1.4736842105263157</v>
      </c>
      <c r="Y74" s="46">
        <f t="shared" si="3"/>
        <v>2.2221629123518736</v>
      </c>
    </row>
    <row r="75" spans="1:25" ht="15.95" customHeight="1" x14ac:dyDescent="0.25">
      <c r="A75" s="179"/>
      <c r="B75" s="14">
        <v>42627</v>
      </c>
      <c r="C75" s="15" t="s">
        <v>34</v>
      </c>
      <c r="D75" s="45">
        <f>SUM(I75:I$222)/SUM(G75:G$222)</f>
        <v>0.69026548672566368</v>
      </c>
      <c r="E75" s="15">
        <v>1</v>
      </c>
      <c r="F75" s="15">
        <v>3</v>
      </c>
      <c r="G75" s="15">
        <v>3</v>
      </c>
      <c r="H75" s="27">
        <v>2</v>
      </c>
      <c r="I75" s="27">
        <v>2</v>
      </c>
      <c r="J75" s="15">
        <f t="shared" si="4"/>
        <v>1</v>
      </c>
      <c r="K75" s="15">
        <v>0</v>
      </c>
      <c r="L75" s="15">
        <v>1</v>
      </c>
      <c r="M75" s="15">
        <v>0</v>
      </c>
      <c r="N75" s="15">
        <v>1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4</v>
      </c>
      <c r="W75" s="45">
        <f>SUM(I75:I$222,O75:O$222,S75:S$222)/SUM(F75:F$222)</f>
        <v>0.75255623721881393</v>
      </c>
      <c r="X75" s="45">
        <f>SUM(V75:V$222)/SUM(G75:G$222)</f>
        <v>1.4845132743362832</v>
      </c>
      <c r="Y75" s="46">
        <f t="shared" si="3"/>
        <v>2.2370695115550969</v>
      </c>
    </row>
    <row r="76" spans="1:25" ht="15.95" customHeight="1" x14ac:dyDescent="0.25">
      <c r="A76" s="179"/>
      <c r="B76" s="14">
        <v>42627</v>
      </c>
      <c r="C76" s="15" t="s">
        <v>34</v>
      </c>
      <c r="D76" s="45">
        <f>SUM(I76:I$222)/SUM(G76:G$222)</f>
        <v>0.69042316258351888</v>
      </c>
      <c r="E76" s="15">
        <v>1</v>
      </c>
      <c r="F76" s="15">
        <v>5</v>
      </c>
      <c r="G76" s="15">
        <v>4</v>
      </c>
      <c r="H76" s="27">
        <v>2</v>
      </c>
      <c r="I76" s="27">
        <v>1</v>
      </c>
      <c r="J76" s="15">
        <f t="shared" si="4"/>
        <v>0</v>
      </c>
      <c r="K76" s="15">
        <v>1</v>
      </c>
      <c r="L76" s="15">
        <v>0</v>
      </c>
      <c r="M76" s="15">
        <v>0</v>
      </c>
      <c r="N76" s="15">
        <v>1</v>
      </c>
      <c r="O76" s="15">
        <v>1</v>
      </c>
      <c r="P76" s="15">
        <v>1</v>
      </c>
      <c r="Q76" s="15">
        <v>0</v>
      </c>
      <c r="R76" s="15">
        <v>0</v>
      </c>
      <c r="S76" s="15">
        <v>0</v>
      </c>
      <c r="T76" s="15">
        <v>1</v>
      </c>
      <c r="U76" s="15">
        <v>0</v>
      </c>
      <c r="V76" s="15">
        <v>2</v>
      </c>
      <c r="W76" s="45">
        <f>SUM(I76:I$222,O76:O$222,S76:S$222)/SUM(F76:F$222)</f>
        <v>0.75308641975308643</v>
      </c>
      <c r="X76" s="45">
        <f>SUM(V76:V$222)/SUM(G76:G$222)</f>
        <v>1.4855233853006682</v>
      </c>
      <c r="Y76" s="46">
        <f t="shared" si="3"/>
        <v>2.2386098050537546</v>
      </c>
    </row>
    <row r="77" spans="1:25" ht="15.95" customHeight="1" x14ac:dyDescent="0.25">
      <c r="A77" s="179"/>
      <c r="B77" s="14">
        <v>42620</v>
      </c>
      <c r="C77" s="15" t="s">
        <v>25</v>
      </c>
      <c r="D77" s="45">
        <f>SUM(I77:I$222)/SUM(G77:G$222)</f>
        <v>0.69438202247191017</v>
      </c>
      <c r="E77" s="15">
        <v>1</v>
      </c>
      <c r="F77" s="15">
        <v>3</v>
      </c>
      <c r="G77" s="15">
        <v>3</v>
      </c>
      <c r="H77" s="27">
        <v>2</v>
      </c>
      <c r="I77" s="27">
        <v>3</v>
      </c>
      <c r="J77" s="15">
        <f t="shared" si="4"/>
        <v>2</v>
      </c>
      <c r="K77" s="15">
        <v>1</v>
      </c>
      <c r="L77" s="15">
        <v>0</v>
      </c>
      <c r="M77" s="15">
        <v>0</v>
      </c>
      <c r="N77" s="15">
        <v>2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4</v>
      </c>
      <c r="W77" s="45">
        <f>SUM(I77:I$222,O77:O$222,S77:S$222)/SUM(F77:F$222)</f>
        <v>0.7567567567567568</v>
      </c>
      <c r="X77" s="45">
        <f>SUM(V77:V$222)/SUM(G77:G$222)</f>
        <v>1.4943820224719102</v>
      </c>
      <c r="Y77" s="46">
        <f t="shared" si="3"/>
        <v>2.251138779228667</v>
      </c>
    </row>
    <row r="78" spans="1:25" ht="15.95" customHeight="1" x14ac:dyDescent="0.25">
      <c r="A78" s="179"/>
      <c r="B78" s="14">
        <v>42620</v>
      </c>
      <c r="C78" s="15" t="s">
        <v>25</v>
      </c>
      <c r="D78" s="45">
        <f>SUM(I78:I$222)/SUM(G78:G$222)</f>
        <v>0.69230769230769229</v>
      </c>
      <c r="E78" s="15">
        <v>1</v>
      </c>
      <c r="F78" s="15">
        <v>4</v>
      </c>
      <c r="G78" s="15">
        <v>3</v>
      </c>
      <c r="H78" s="27">
        <v>2</v>
      </c>
      <c r="I78" s="27">
        <v>2</v>
      </c>
      <c r="J78" s="15">
        <f t="shared" si="4"/>
        <v>1</v>
      </c>
      <c r="K78" s="15">
        <v>1</v>
      </c>
      <c r="L78" s="15">
        <v>0</v>
      </c>
      <c r="M78" s="15">
        <v>0</v>
      </c>
      <c r="N78" s="15">
        <v>2</v>
      </c>
      <c r="O78" s="15">
        <v>1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1</v>
      </c>
      <c r="V78" s="15">
        <v>3</v>
      </c>
      <c r="W78" s="45">
        <f>SUM(I78:I$222,O78:O$222,S78:S$222)/SUM(F78:F$222)</f>
        <v>0.75523012552301261</v>
      </c>
      <c r="X78" s="45">
        <f>SUM(V78:V$222)/SUM(G78:G$222)</f>
        <v>1.495475113122172</v>
      </c>
      <c r="Y78" s="46">
        <f t="shared" si="3"/>
        <v>2.2507052386451845</v>
      </c>
    </row>
    <row r="79" spans="1:25" ht="15.95" customHeight="1" x14ac:dyDescent="0.25">
      <c r="A79" s="179"/>
      <c r="B79" s="14">
        <v>42620</v>
      </c>
      <c r="C79" s="15" t="s">
        <v>25</v>
      </c>
      <c r="D79" s="45">
        <f>SUM(I79:I$222)/SUM(G79:G$222)</f>
        <v>0.69248291571753984</v>
      </c>
      <c r="E79" s="15">
        <v>1</v>
      </c>
      <c r="F79" s="15">
        <v>3</v>
      </c>
      <c r="G79" s="15">
        <v>2</v>
      </c>
      <c r="H79" s="27">
        <v>2</v>
      </c>
      <c r="I79" s="27">
        <v>1</v>
      </c>
      <c r="J79" s="15">
        <f t="shared" si="4"/>
        <v>0</v>
      </c>
      <c r="K79" s="15">
        <v>1</v>
      </c>
      <c r="L79" s="15">
        <v>0</v>
      </c>
      <c r="M79" s="15">
        <v>0</v>
      </c>
      <c r="N79" s="15">
        <v>1</v>
      </c>
      <c r="O79" s="15">
        <v>1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2</v>
      </c>
      <c r="W79" s="45">
        <f>SUM(I79:I$222,O79:O$222,S79:S$222)/SUM(F79:F$222)</f>
        <v>0.75527426160337552</v>
      </c>
      <c r="X79" s="45">
        <f>SUM(V79:V$222)/SUM(G79:G$222)</f>
        <v>1.4988610478359909</v>
      </c>
      <c r="Y79" s="46">
        <f t="shared" si="3"/>
        <v>2.2541353094393664</v>
      </c>
    </row>
    <row r="80" spans="1:25" ht="15.95" customHeight="1" x14ac:dyDescent="0.25">
      <c r="A80" s="179"/>
      <c r="B80" s="14">
        <v>42613</v>
      </c>
      <c r="C80" s="15" t="s">
        <v>25</v>
      </c>
      <c r="D80" s="45">
        <f>SUM(I80:I$222)/SUM(G80:G$222)</f>
        <v>0.69336384439359267</v>
      </c>
      <c r="E80" s="15">
        <v>1</v>
      </c>
      <c r="F80" s="15">
        <v>5</v>
      </c>
      <c r="G80" s="15">
        <v>5</v>
      </c>
      <c r="H80" s="27">
        <v>2</v>
      </c>
      <c r="I80" s="27">
        <v>3</v>
      </c>
      <c r="J80" s="15">
        <f t="shared" si="4"/>
        <v>1</v>
      </c>
      <c r="K80" s="15">
        <v>2</v>
      </c>
      <c r="L80" s="15">
        <v>0</v>
      </c>
      <c r="M80" s="15">
        <v>0</v>
      </c>
      <c r="N80" s="15">
        <v>2</v>
      </c>
      <c r="O80" s="15">
        <v>0</v>
      </c>
      <c r="P80" s="15">
        <v>0</v>
      </c>
      <c r="Q80" s="15">
        <v>0</v>
      </c>
      <c r="R80" s="15">
        <v>0</v>
      </c>
      <c r="S80" s="15">
        <v>2</v>
      </c>
      <c r="T80" s="15">
        <v>0</v>
      </c>
      <c r="U80" s="15">
        <v>0</v>
      </c>
      <c r="V80" s="15">
        <v>5</v>
      </c>
      <c r="W80" s="45">
        <f>SUM(I80:I$222,O80:O$222,S80:S$222)/SUM(F80:F$222)</f>
        <v>0.75583864118895971</v>
      </c>
      <c r="X80" s="45">
        <f>SUM(V80:V$222)/SUM(G80:G$222)</f>
        <v>1.5011441647597255</v>
      </c>
      <c r="Y80" s="46">
        <f t="shared" si="3"/>
        <v>2.2569828059486854</v>
      </c>
    </row>
    <row r="81" spans="1:25" ht="15.95" customHeight="1" thickBot="1" x14ac:dyDescent="0.3">
      <c r="A81" s="187"/>
      <c r="B81" s="16">
        <v>42613</v>
      </c>
      <c r="C81" s="17" t="s">
        <v>25</v>
      </c>
      <c r="D81" s="47">
        <f>SUM(I81:I$222)/SUM(G81:G$222)</f>
        <v>0.69444444444444442</v>
      </c>
      <c r="E81" s="17">
        <v>1</v>
      </c>
      <c r="F81" s="17">
        <v>3</v>
      </c>
      <c r="G81" s="17">
        <v>2</v>
      </c>
      <c r="H81" s="17">
        <v>0</v>
      </c>
      <c r="I81" s="29">
        <v>2</v>
      </c>
      <c r="J81" s="17">
        <f t="shared" si="4"/>
        <v>1</v>
      </c>
      <c r="K81" s="17">
        <v>1</v>
      </c>
      <c r="L81" s="17">
        <v>0</v>
      </c>
      <c r="M81" s="17">
        <v>0</v>
      </c>
      <c r="N81" s="17">
        <v>2</v>
      </c>
      <c r="O81" s="17">
        <v>0</v>
      </c>
      <c r="P81" s="17">
        <v>0</v>
      </c>
      <c r="Q81" s="17">
        <v>1</v>
      </c>
      <c r="R81" s="17">
        <v>0</v>
      </c>
      <c r="S81" s="17">
        <v>0</v>
      </c>
      <c r="T81" s="17">
        <v>0</v>
      </c>
      <c r="U81" s="17">
        <v>0</v>
      </c>
      <c r="V81" s="17">
        <v>3</v>
      </c>
      <c r="W81" s="47">
        <f>SUM(I81:I$222,O81:O$222,S81:S$222)/SUM(F81:F$222)</f>
        <v>0.75321888412017168</v>
      </c>
      <c r="X81" s="47">
        <f>SUM(V81:V$222)/SUM(G81:G$222)</f>
        <v>1.5069444444444444</v>
      </c>
      <c r="Y81" s="48">
        <f t="shared" si="3"/>
        <v>2.2601633285646159</v>
      </c>
    </row>
    <row r="82" spans="1:25" ht="15.95" customHeight="1" x14ac:dyDescent="0.25">
      <c r="A82" s="183" t="s">
        <v>40</v>
      </c>
      <c r="B82" s="9">
        <v>42599</v>
      </c>
      <c r="C82" s="10" t="s">
        <v>36</v>
      </c>
      <c r="D82" s="1">
        <f>SUM(I82:I$222)/SUM(G82:G$222)</f>
        <v>0.69302325581395352</v>
      </c>
      <c r="E82" s="10">
        <v>1</v>
      </c>
      <c r="F82" s="10">
        <v>3</v>
      </c>
      <c r="G82" s="10">
        <v>3</v>
      </c>
      <c r="H82" s="10">
        <v>2</v>
      </c>
      <c r="I82" s="30">
        <v>3</v>
      </c>
      <c r="J82" s="96">
        <f t="shared" si="4"/>
        <v>0</v>
      </c>
      <c r="K82" s="10">
        <v>1</v>
      </c>
      <c r="L82" s="10">
        <v>2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8</v>
      </c>
      <c r="W82" s="1">
        <f>SUM(I82:I$222,O82:O$222,S82:S$222)/SUM(F82:F$222)</f>
        <v>0.75377969762419006</v>
      </c>
      <c r="X82" s="1">
        <f>SUM(V82:V$222)/SUM(G82:G$222)</f>
        <v>1.5069767441860464</v>
      </c>
      <c r="Y82" s="2">
        <f t="shared" si="3"/>
        <v>2.2607564418102366</v>
      </c>
    </row>
    <row r="83" spans="1:25" ht="15.95" customHeight="1" x14ac:dyDescent="0.25">
      <c r="A83" s="184"/>
      <c r="B83" s="4">
        <v>42599</v>
      </c>
      <c r="C83" s="5" t="s">
        <v>36</v>
      </c>
      <c r="D83" s="39">
        <f>SUM(I83:I$222)/SUM(G83:G$222)</f>
        <v>0.69086651053864168</v>
      </c>
      <c r="E83" s="5">
        <v>1</v>
      </c>
      <c r="F83" s="5">
        <v>2</v>
      </c>
      <c r="G83" s="5">
        <v>2</v>
      </c>
      <c r="H83" s="5">
        <v>0</v>
      </c>
      <c r="I83" s="5">
        <v>0</v>
      </c>
      <c r="J83" s="100">
        <f t="shared" si="4"/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1</v>
      </c>
      <c r="V83" s="5">
        <v>0</v>
      </c>
      <c r="W83" s="39">
        <f>SUM(I83:I$222,O83:O$222,S83:S$222)/SUM(F83:F$222)</f>
        <v>0.75217391304347825</v>
      </c>
      <c r="X83" s="39">
        <f>SUM(V83:V$222)/SUM(G83:G$222)</f>
        <v>1.4988290398126465</v>
      </c>
      <c r="Y83" s="41">
        <f t="shared" si="3"/>
        <v>2.2510029528561248</v>
      </c>
    </row>
    <row r="84" spans="1:25" ht="15.95" customHeight="1" x14ac:dyDescent="0.25">
      <c r="A84" s="184"/>
      <c r="B84" s="4">
        <v>42585</v>
      </c>
      <c r="C84" s="5" t="s">
        <v>37</v>
      </c>
      <c r="D84" s="39">
        <f>SUM(I84:I$222)/SUM(G84:G$222)</f>
        <v>0.69411764705882351</v>
      </c>
      <c r="E84" s="5">
        <v>1</v>
      </c>
      <c r="F84" s="5">
        <v>3</v>
      </c>
      <c r="G84" s="5">
        <v>3</v>
      </c>
      <c r="H84" s="5">
        <v>3</v>
      </c>
      <c r="I84" s="5">
        <v>3</v>
      </c>
      <c r="J84" s="100">
        <f t="shared" si="4"/>
        <v>0</v>
      </c>
      <c r="K84" s="5">
        <v>2</v>
      </c>
      <c r="L84" s="5">
        <v>0</v>
      </c>
      <c r="M84" s="5">
        <v>1</v>
      </c>
      <c r="N84" s="5">
        <v>3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8</v>
      </c>
      <c r="W84" s="39">
        <f>SUM(I84:I$222,O84:O$222,S84:S$222)/SUM(F84:F$222)</f>
        <v>0.75545851528384278</v>
      </c>
      <c r="X84" s="39">
        <f>SUM(V84:V$222)/SUM(G84:G$222)</f>
        <v>1.5058823529411764</v>
      </c>
      <c r="Y84" s="41">
        <f t="shared" si="3"/>
        <v>2.2613408682250191</v>
      </c>
    </row>
    <row r="85" spans="1:25" ht="15.95" customHeight="1" x14ac:dyDescent="0.25">
      <c r="A85" s="184"/>
      <c r="B85" s="4">
        <v>42585</v>
      </c>
      <c r="C85" s="5" t="s">
        <v>37</v>
      </c>
      <c r="D85" s="39">
        <f>SUM(I85:I$222)/SUM(G85:G$222)</f>
        <v>0.69194312796208535</v>
      </c>
      <c r="E85" s="5">
        <v>1</v>
      </c>
      <c r="F85" s="5">
        <v>4</v>
      </c>
      <c r="G85" s="5">
        <v>4</v>
      </c>
      <c r="H85" s="5">
        <v>3</v>
      </c>
      <c r="I85" s="5">
        <v>2</v>
      </c>
      <c r="J85" s="100">
        <f t="shared" si="4"/>
        <v>0</v>
      </c>
      <c r="K85" s="5">
        <v>0</v>
      </c>
      <c r="L85" s="5">
        <v>2</v>
      </c>
      <c r="M85" s="5">
        <v>0</v>
      </c>
      <c r="N85" s="5">
        <v>3</v>
      </c>
      <c r="O85" s="5">
        <v>0</v>
      </c>
      <c r="P85" s="5">
        <v>0</v>
      </c>
      <c r="Q85" s="5">
        <v>0</v>
      </c>
      <c r="R85" s="5">
        <v>0</v>
      </c>
      <c r="S85" s="5">
        <v>2</v>
      </c>
      <c r="T85" s="5">
        <v>0</v>
      </c>
      <c r="U85" s="5">
        <v>0</v>
      </c>
      <c r="V85" s="5">
        <v>6</v>
      </c>
      <c r="W85" s="39">
        <f>SUM(I85:I$222,O85:O$222,S85:S$222)/SUM(F85:F$222)</f>
        <v>0.75384615384615383</v>
      </c>
      <c r="X85" s="39">
        <f>SUM(V85:V$222)/SUM(G85:G$222)</f>
        <v>1.4976303317535544</v>
      </c>
      <c r="Y85" s="41">
        <f t="shared" si="3"/>
        <v>2.2514764855997083</v>
      </c>
    </row>
    <row r="86" spans="1:25" ht="15.95" customHeight="1" x14ac:dyDescent="0.25">
      <c r="A86" s="184"/>
      <c r="B86" s="4">
        <v>42578</v>
      </c>
      <c r="C86" s="5" t="s">
        <v>25</v>
      </c>
      <c r="D86" s="39">
        <f>SUM(I86:I$222)/SUM(G86:G$222)</f>
        <v>0.69377990430622005</v>
      </c>
      <c r="E86" s="5">
        <v>1</v>
      </c>
      <c r="F86" s="5">
        <v>4</v>
      </c>
      <c r="G86" s="5">
        <v>4</v>
      </c>
      <c r="H86" s="5">
        <v>2</v>
      </c>
      <c r="I86" s="5">
        <v>3</v>
      </c>
      <c r="J86" s="100">
        <f t="shared" si="4"/>
        <v>1</v>
      </c>
      <c r="K86" s="5">
        <v>1</v>
      </c>
      <c r="L86" s="5">
        <v>0</v>
      </c>
      <c r="M86" s="5">
        <v>1</v>
      </c>
      <c r="N86" s="5">
        <v>3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7</v>
      </c>
      <c r="W86" s="39">
        <f>SUM(I86:I$222,O86:O$222,S86:S$222)/SUM(F86:F$222)</f>
        <v>0.75166297117516634</v>
      </c>
      <c r="X86" s="39">
        <f>SUM(V86:V$222)/SUM(G86:G$222)</f>
        <v>1.4976076555023923</v>
      </c>
      <c r="Y86" s="41">
        <f t="shared" si="3"/>
        <v>2.2492706266775588</v>
      </c>
    </row>
    <row r="87" spans="1:25" ht="15.95" customHeight="1" x14ac:dyDescent="0.25">
      <c r="A87" s="184"/>
      <c r="B87" s="4">
        <v>42578</v>
      </c>
      <c r="C87" s="5" t="s">
        <v>25</v>
      </c>
      <c r="D87" s="39">
        <f>SUM(I87:I$222)/SUM(G87:G$222)</f>
        <v>0.69323671497584538</v>
      </c>
      <c r="E87" s="5">
        <v>1</v>
      </c>
      <c r="F87" s="5">
        <v>2</v>
      </c>
      <c r="G87" s="5">
        <v>2</v>
      </c>
      <c r="H87" s="5">
        <v>0</v>
      </c>
      <c r="I87" s="5">
        <v>0</v>
      </c>
      <c r="J87" s="100">
        <f t="shared" si="4"/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0</v>
      </c>
      <c r="V87" s="5">
        <v>0</v>
      </c>
      <c r="W87" s="39">
        <f>SUM(I87:I$222,O87:O$222,S87:S$222)/SUM(F87:F$222)</f>
        <v>0.75167785234899331</v>
      </c>
      <c r="X87" s="39">
        <f>SUM(V87:V$222)/SUM(G87:G$222)</f>
        <v>1.4951690821256038</v>
      </c>
      <c r="Y87" s="41">
        <f t="shared" si="3"/>
        <v>2.2468469344745969</v>
      </c>
    </row>
    <row r="88" spans="1:25" ht="15.95" customHeight="1" x14ac:dyDescent="0.25">
      <c r="A88" s="184"/>
      <c r="B88" s="4">
        <v>42571</v>
      </c>
      <c r="C88" s="5" t="s">
        <v>23</v>
      </c>
      <c r="D88" s="39">
        <f>SUM(I88:I$222)/SUM(G88:G$222)</f>
        <v>0.69660194174757284</v>
      </c>
      <c r="E88" s="5">
        <v>1</v>
      </c>
      <c r="F88" s="5">
        <v>4</v>
      </c>
      <c r="G88" s="5">
        <v>3</v>
      </c>
      <c r="H88" s="27">
        <v>3</v>
      </c>
      <c r="I88" s="27">
        <v>2</v>
      </c>
      <c r="J88" s="100">
        <f t="shared" si="4"/>
        <v>1</v>
      </c>
      <c r="K88" s="5">
        <v>0</v>
      </c>
      <c r="L88" s="5">
        <v>0</v>
      </c>
      <c r="M88" s="5">
        <v>1</v>
      </c>
      <c r="N88" s="5">
        <v>2</v>
      </c>
      <c r="O88" s="5">
        <v>1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0</v>
      </c>
      <c r="V88" s="5">
        <v>5</v>
      </c>
      <c r="W88" s="39">
        <f>SUM(I88:I$222,O88:O$222,S88:S$222)/SUM(F88:F$222)</f>
        <v>0.75505617977528094</v>
      </c>
      <c r="X88" s="39">
        <f>SUM(V88:V$222)/SUM(G88:G$222)</f>
        <v>1.5024271844660195</v>
      </c>
      <c r="Y88" s="41">
        <f t="shared" si="3"/>
        <v>2.2574833642413004</v>
      </c>
    </row>
    <row r="89" spans="1:25" ht="15.95" customHeight="1" x14ac:dyDescent="0.25">
      <c r="A89" s="184"/>
      <c r="B89" s="4">
        <v>42571</v>
      </c>
      <c r="C89" s="5" t="s">
        <v>23</v>
      </c>
      <c r="D89" s="39">
        <f>SUM(I89:I$222)/SUM(G89:G$222)</f>
        <v>0.69682151589242058</v>
      </c>
      <c r="E89" s="5">
        <v>1</v>
      </c>
      <c r="F89" s="5">
        <v>3</v>
      </c>
      <c r="G89" s="5">
        <v>3</v>
      </c>
      <c r="H89" s="27">
        <v>1</v>
      </c>
      <c r="I89" s="27">
        <v>3</v>
      </c>
      <c r="J89" s="100">
        <f t="shared" si="4"/>
        <v>2</v>
      </c>
      <c r="K89" s="5">
        <v>1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4</v>
      </c>
      <c r="W89" s="39">
        <f>SUM(I89:I$222,O89:O$222,S89:S$222)/SUM(F89:F$222)</f>
        <v>0.75510204081632648</v>
      </c>
      <c r="X89" s="39">
        <f>SUM(V89:V$222)/SUM(G89:G$222)</f>
        <v>1.5012224938875305</v>
      </c>
      <c r="Y89" s="41">
        <f t="shared" si="3"/>
        <v>2.256324534703857</v>
      </c>
    </row>
    <row r="90" spans="1:25" ht="15.95" customHeight="1" x14ac:dyDescent="0.25">
      <c r="A90" s="184"/>
      <c r="B90" s="4">
        <v>42564</v>
      </c>
      <c r="C90" s="5" t="s">
        <v>29</v>
      </c>
      <c r="D90" s="39">
        <f>SUM(I90:I$222)/SUM(G90:G$222)</f>
        <v>0.69458128078817738</v>
      </c>
      <c r="E90" s="5">
        <v>1</v>
      </c>
      <c r="F90" s="5">
        <v>3</v>
      </c>
      <c r="G90" s="5">
        <v>2</v>
      </c>
      <c r="H90" s="27">
        <v>3</v>
      </c>
      <c r="I90" s="27">
        <v>2</v>
      </c>
      <c r="J90" s="100">
        <f t="shared" si="4"/>
        <v>2</v>
      </c>
      <c r="K90" s="5">
        <v>0</v>
      </c>
      <c r="L90" s="5">
        <v>0</v>
      </c>
      <c r="M90" s="5">
        <v>0</v>
      </c>
      <c r="N90" s="5">
        <v>0</v>
      </c>
      <c r="O90" s="5">
        <v>1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2</v>
      </c>
      <c r="W90" s="39">
        <f>SUM(I90:I$222,O90:O$222,S90:S$222)/SUM(F90:F$222)</f>
        <v>0.75342465753424659</v>
      </c>
      <c r="X90" s="39">
        <f>SUM(V90:V$222)/SUM(G90:G$222)</f>
        <v>1.5024630541871922</v>
      </c>
      <c r="Y90" s="41">
        <f t="shared" si="3"/>
        <v>2.2558877117214386</v>
      </c>
    </row>
    <row r="91" spans="1:25" ht="15.95" customHeight="1" x14ac:dyDescent="0.25">
      <c r="A91" s="184"/>
      <c r="B91" s="4">
        <v>42564</v>
      </c>
      <c r="C91" s="5" t="s">
        <v>29</v>
      </c>
      <c r="D91" s="39">
        <f>SUM(I91:I$222)/SUM(G91:G$222)</f>
        <v>0.69306930693069302</v>
      </c>
      <c r="E91" s="5">
        <v>1</v>
      </c>
      <c r="F91" s="5">
        <v>4</v>
      </c>
      <c r="G91" s="5">
        <v>4</v>
      </c>
      <c r="H91" s="27">
        <v>3</v>
      </c>
      <c r="I91" s="27">
        <v>4</v>
      </c>
      <c r="J91" s="100">
        <f t="shared" si="4"/>
        <v>0</v>
      </c>
      <c r="K91" s="5">
        <v>1</v>
      </c>
      <c r="L91" s="5">
        <v>1</v>
      </c>
      <c r="M91" s="5">
        <v>2</v>
      </c>
      <c r="N91" s="5">
        <v>9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13</v>
      </c>
      <c r="W91" s="39">
        <f>SUM(I91:I$222,O91:O$222,S91:S$222)/SUM(F91:F$222)</f>
        <v>0.75172413793103443</v>
      </c>
      <c r="X91" s="39">
        <f>SUM(V91:V$222)/SUM(G91:G$222)</f>
        <v>1.504950495049505</v>
      </c>
      <c r="Y91" s="41">
        <f t="shared" si="3"/>
        <v>2.2566746329805394</v>
      </c>
    </row>
    <row r="92" spans="1:25" ht="15.95" customHeight="1" x14ac:dyDescent="0.25">
      <c r="A92" s="184"/>
      <c r="B92" s="4">
        <v>42557</v>
      </c>
      <c r="C92" s="5" t="s">
        <v>38</v>
      </c>
      <c r="D92" s="39">
        <f>SUM(I92:I$222)/SUM(G92:G$222)</f>
        <v>0.69</v>
      </c>
      <c r="E92" s="5">
        <v>1</v>
      </c>
      <c r="F92" s="5">
        <v>3</v>
      </c>
      <c r="G92" s="5">
        <v>3</v>
      </c>
      <c r="H92" s="27">
        <v>1</v>
      </c>
      <c r="I92" s="27">
        <v>1</v>
      </c>
      <c r="J92" s="100">
        <f t="shared" si="4"/>
        <v>0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1</v>
      </c>
      <c r="T92" s="5">
        <v>0</v>
      </c>
      <c r="U92" s="5">
        <v>0</v>
      </c>
      <c r="V92" s="5">
        <v>2</v>
      </c>
      <c r="W92" s="39">
        <f>SUM(I92:I$222,O92:O$222,S92:S$222)/SUM(F92:F$222)</f>
        <v>0.74941995359628766</v>
      </c>
      <c r="X92" s="39">
        <f>SUM(V92:V$222)/SUM(G92:G$222)</f>
        <v>1.4875</v>
      </c>
      <c r="Y92" s="41">
        <f t="shared" si="3"/>
        <v>2.2369199535962876</v>
      </c>
    </row>
    <row r="93" spans="1:25" ht="15.95" customHeight="1" x14ac:dyDescent="0.25">
      <c r="A93" s="184"/>
      <c r="B93" s="4">
        <v>42557</v>
      </c>
      <c r="C93" s="5" t="s">
        <v>38</v>
      </c>
      <c r="D93" s="39">
        <f>SUM(I93:I$222)/SUM(G93:G$222)</f>
        <v>0.69269521410579349</v>
      </c>
      <c r="E93" s="5">
        <v>1</v>
      </c>
      <c r="F93" s="5">
        <v>4</v>
      </c>
      <c r="G93" s="5">
        <v>3</v>
      </c>
      <c r="H93" s="27">
        <v>3</v>
      </c>
      <c r="I93" s="27">
        <v>3</v>
      </c>
      <c r="J93" s="100">
        <f t="shared" si="4"/>
        <v>1</v>
      </c>
      <c r="K93" s="5">
        <v>1</v>
      </c>
      <c r="L93" s="5">
        <v>1</v>
      </c>
      <c r="M93" s="5">
        <v>0</v>
      </c>
      <c r="N93" s="5">
        <v>2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0</v>
      </c>
      <c r="V93" s="5">
        <v>6</v>
      </c>
      <c r="W93" s="39">
        <f>SUM(I93:I$222,O93:O$222,S93:S$222)/SUM(F93:F$222)</f>
        <v>0.75</v>
      </c>
      <c r="X93" s="39">
        <f>SUM(V93:V$222)/SUM(G93:G$222)</f>
        <v>1.4937027707808563</v>
      </c>
      <c r="Y93" s="41">
        <f t="shared" si="3"/>
        <v>2.2437027707808563</v>
      </c>
    </row>
    <row r="94" spans="1:25" ht="15.95" customHeight="1" x14ac:dyDescent="0.25">
      <c r="A94" s="184"/>
      <c r="B94" s="4">
        <v>42543</v>
      </c>
      <c r="C94" s="5" t="s">
        <v>34</v>
      </c>
      <c r="D94" s="39">
        <f>SUM(I94:I$222)/SUM(G94:G$222)</f>
        <v>0.69035532994923854</v>
      </c>
      <c r="E94" s="5">
        <v>1</v>
      </c>
      <c r="F94" s="5">
        <v>3</v>
      </c>
      <c r="G94" s="5">
        <v>3</v>
      </c>
      <c r="H94" s="27">
        <v>1</v>
      </c>
      <c r="I94" s="27">
        <v>1</v>
      </c>
      <c r="J94" s="100">
        <f t="shared" si="4"/>
        <v>0</v>
      </c>
      <c r="K94" s="5">
        <v>1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2</v>
      </c>
      <c r="W94" s="39">
        <f>SUM(I94:I$222,O94:O$222,S94:S$222)/SUM(F94:F$222)</f>
        <v>0.75</v>
      </c>
      <c r="X94" s="39">
        <f>SUM(V94:V$222)/SUM(G94:G$222)</f>
        <v>1.4898477157360406</v>
      </c>
      <c r="Y94" s="41">
        <f t="shared" ref="Y94:Y157" si="5">SUM(X94+W94)</f>
        <v>2.2398477157360404</v>
      </c>
    </row>
    <row r="95" spans="1:25" ht="15.95" customHeight="1" x14ac:dyDescent="0.25">
      <c r="A95" s="184"/>
      <c r="B95" s="4">
        <v>42543</v>
      </c>
      <c r="C95" s="5" t="s">
        <v>34</v>
      </c>
      <c r="D95" s="39">
        <f>SUM(I95:I$222)/SUM(G95:G$222)</f>
        <v>0.69309462915601028</v>
      </c>
      <c r="E95" s="5">
        <v>1</v>
      </c>
      <c r="F95" s="5">
        <v>3</v>
      </c>
      <c r="G95" s="5">
        <v>3</v>
      </c>
      <c r="H95" s="27">
        <v>2</v>
      </c>
      <c r="I95" s="27">
        <v>2</v>
      </c>
      <c r="J95" s="100">
        <f t="shared" si="4"/>
        <v>2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2</v>
      </c>
      <c r="W95" s="39">
        <f>SUM(I95:I$222,O95:O$222,S95:S$222)/SUM(F95:F$222)</f>
        <v>0.75296912114014247</v>
      </c>
      <c r="X95" s="39">
        <f>SUM(V95:V$222)/SUM(G95:G$222)</f>
        <v>1.4961636828644502</v>
      </c>
      <c r="Y95" s="41">
        <f t="shared" si="5"/>
        <v>2.2491328040045926</v>
      </c>
    </row>
    <row r="96" spans="1:25" ht="15.95" customHeight="1" x14ac:dyDescent="0.25">
      <c r="A96" s="184"/>
      <c r="B96" s="4">
        <v>42536</v>
      </c>
      <c r="C96" s="5" t="s">
        <v>39</v>
      </c>
      <c r="D96" s="39">
        <f>SUM(I96:I$222)/SUM(G96:G$222)</f>
        <v>0.69329896907216493</v>
      </c>
      <c r="E96" s="5">
        <v>1</v>
      </c>
      <c r="F96" s="5">
        <v>3</v>
      </c>
      <c r="G96" s="5">
        <v>3</v>
      </c>
      <c r="H96" s="27">
        <v>1</v>
      </c>
      <c r="I96" s="27">
        <v>2</v>
      </c>
      <c r="J96" s="100">
        <f t="shared" si="4"/>
        <v>1</v>
      </c>
      <c r="K96" s="5">
        <v>0</v>
      </c>
      <c r="L96" s="5">
        <v>0</v>
      </c>
      <c r="M96" s="5">
        <v>1</v>
      </c>
      <c r="N96" s="5">
        <v>2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5</v>
      </c>
      <c r="W96" s="39">
        <f>SUM(I96:I$222,O96:O$222,S96:S$222)/SUM(F96:F$222)</f>
        <v>0.75358851674641147</v>
      </c>
      <c r="X96" s="39">
        <f>SUM(V96:V$222)/SUM(G96:G$222)</f>
        <v>1.5025773195876289</v>
      </c>
      <c r="Y96" s="41">
        <f t="shared" si="5"/>
        <v>2.2561658363340404</v>
      </c>
    </row>
    <row r="97" spans="1:25" ht="15.95" customHeight="1" x14ac:dyDescent="0.25">
      <c r="A97" s="184"/>
      <c r="B97" s="4">
        <v>42536</v>
      </c>
      <c r="C97" s="5" t="s">
        <v>39</v>
      </c>
      <c r="D97" s="39">
        <f>SUM(I97:I$222)/SUM(G97:G$222)</f>
        <v>0.69350649350649352</v>
      </c>
      <c r="E97" s="5">
        <v>1</v>
      </c>
      <c r="F97" s="5">
        <v>4</v>
      </c>
      <c r="G97" s="5">
        <v>4</v>
      </c>
      <c r="H97" s="27">
        <v>2</v>
      </c>
      <c r="I97" s="27">
        <v>3</v>
      </c>
      <c r="J97" s="100">
        <f t="shared" si="4"/>
        <v>2</v>
      </c>
      <c r="K97" s="5">
        <v>0</v>
      </c>
      <c r="L97" s="5">
        <v>0</v>
      </c>
      <c r="M97" s="5">
        <v>1</v>
      </c>
      <c r="N97" s="5">
        <v>3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6</v>
      </c>
      <c r="W97" s="39">
        <f>SUM(I97:I$222,O97:O$222,S97:S$222)/SUM(F97:F$222)</f>
        <v>0.75421686746987948</v>
      </c>
      <c r="X97" s="39">
        <f>SUM(V97:V$222)/SUM(G97:G$222)</f>
        <v>1.5012987012987014</v>
      </c>
      <c r="Y97" s="41">
        <f t="shared" si="5"/>
        <v>2.2555155687685806</v>
      </c>
    </row>
    <row r="98" spans="1:25" ht="15.95" customHeight="1" x14ac:dyDescent="0.25">
      <c r="A98" s="184"/>
      <c r="B98" s="4">
        <v>42529</v>
      </c>
      <c r="C98" s="5" t="s">
        <v>36</v>
      </c>
      <c r="D98" s="39">
        <f>SUM(I98:I$222)/SUM(G98:G$222)</f>
        <v>0.69291338582677164</v>
      </c>
      <c r="E98" s="5">
        <v>1</v>
      </c>
      <c r="F98" s="5">
        <v>4</v>
      </c>
      <c r="G98" s="5">
        <v>3</v>
      </c>
      <c r="H98" s="27">
        <v>2</v>
      </c>
      <c r="I98" s="27">
        <v>2</v>
      </c>
      <c r="J98" s="100">
        <f t="shared" si="4"/>
        <v>0</v>
      </c>
      <c r="K98" s="5">
        <v>1</v>
      </c>
      <c r="L98" s="5">
        <v>0</v>
      </c>
      <c r="M98" s="5">
        <v>1</v>
      </c>
      <c r="N98" s="5">
        <v>4</v>
      </c>
      <c r="O98" s="5">
        <v>1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6</v>
      </c>
      <c r="W98" s="39">
        <f>SUM(I98:I$222,O98:O$222,S98:S$222)/SUM(F98:F$222)</f>
        <v>0.75425790754257904</v>
      </c>
      <c r="X98" s="39">
        <f>SUM(V98:V$222)/SUM(G98:G$222)</f>
        <v>1.5013123359580052</v>
      </c>
      <c r="Y98" s="41">
        <f t="shared" si="5"/>
        <v>2.2555702435005842</v>
      </c>
    </row>
    <row r="99" spans="1:25" ht="15.95" customHeight="1" x14ac:dyDescent="0.25">
      <c r="A99" s="184"/>
      <c r="B99" s="4">
        <v>42529</v>
      </c>
      <c r="C99" s="5" t="s">
        <v>36</v>
      </c>
      <c r="D99" s="39">
        <f>SUM(I99:I$222)/SUM(G99:G$222)</f>
        <v>0.69312169312169314</v>
      </c>
      <c r="E99" s="5">
        <v>1</v>
      </c>
      <c r="F99" s="5">
        <v>4</v>
      </c>
      <c r="G99" s="5">
        <v>4</v>
      </c>
      <c r="H99" s="27">
        <v>3</v>
      </c>
      <c r="I99" s="27">
        <v>3</v>
      </c>
      <c r="J99" s="100">
        <f t="shared" si="4"/>
        <v>0</v>
      </c>
      <c r="K99" s="5">
        <v>0</v>
      </c>
      <c r="L99" s="5">
        <v>2</v>
      </c>
      <c r="M99" s="5">
        <v>1</v>
      </c>
      <c r="N99" s="5">
        <v>6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10</v>
      </c>
      <c r="W99" s="39">
        <f>SUM(I99:I$222,O99:O$222,S99:S$222)/SUM(F99:F$222)</f>
        <v>0.75429975429975427</v>
      </c>
      <c r="X99" s="39">
        <f>SUM(V99:V$222)/SUM(G99:G$222)</f>
        <v>1.4973544973544974</v>
      </c>
      <c r="Y99" s="41">
        <f t="shared" si="5"/>
        <v>2.2516542516542515</v>
      </c>
    </row>
    <row r="100" spans="1:25" ht="15.95" customHeight="1" x14ac:dyDescent="0.25">
      <c r="A100" s="184"/>
      <c r="B100" s="4">
        <v>42522</v>
      </c>
      <c r="C100" s="5" t="s">
        <v>37</v>
      </c>
      <c r="D100" s="39">
        <f>SUM(I100:I$222)/SUM(G100:G$222)</f>
        <v>0.69251336898395721</v>
      </c>
      <c r="E100" s="5">
        <v>1</v>
      </c>
      <c r="F100" s="5">
        <v>2</v>
      </c>
      <c r="G100" s="5">
        <v>2</v>
      </c>
      <c r="H100" s="5">
        <v>0</v>
      </c>
      <c r="I100" s="5">
        <v>0</v>
      </c>
      <c r="J100" s="100">
        <f t="shared" si="4"/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39">
        <f>SUM(I100:I$222,O100:O$222,S100:S$222)/SUM(F100:F$222)</f>
        <v>0.75434243176178661</v>
      </c>
      <c r="X100" s="39">
        <f>SUM(V100:V$222)/SUM(G100:G$222)</f>
        <v>1.4866310160427807</v>
      </c>
      <c r="Y100" s="41">
        <f t="shared" si="5"/>
        <v>2.2409734478045671</v>
      </c>
    </row>
    <row r="101" spans="1:25" ht="15.95" customHeight="1" x14ac:dyDescent="0.25">
      <c r="A101" s="184"/>
      <c r="B101" s="4">
        <v>42522</v>
      </c>
      <c r="C101" s="5" t="s">
        <v>37</v>
      </c>
      <c r="D101" s="39">
        <f>SUM(I101:I$222)/SUM(G101:G$222)</f>
        <v>0.69623655913978499</v>
      </c>
      <c r="E101" s="5">
        <v>1</v>
      </c>
      <c r="F101" s="5">
        <v>3</v>
      </c>
      <c r="G101" s="5">
        <v>3</v>
      </c>
      <c r="H101" s="27">
        <v>1</v>
      </c>
      <c r="I101" s="27">
        <v>1</v>
      </c>
      <c r="J101" s="100">
        <f t="shared" si="4"/>
        <v>1</v>
      </c>
      <c r="K101" s="5">
        <v>0</v>
      </c>
      <c r="L101" s="5">
        <v>0</v>
      </c>
      <c r="M101" s="5">
        <v>0</v>
      </c>
      <c r="N101" s="27">
        <v>2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1</v>
      </c>
      <c r="W101" s="39">
        <f>SUM(I101:I$222,O101:O$222,S101:S$222)/SUM(F101:F$222)</f>
        <v>0.75810473815461343</v>
      </c>
      <c r="X101" s="39">
        <f>SUM(V101:V$222)/SUM(G101:G$222)</f>
        <v>1.4946236559139785</v>
      </c>
      <c r="Y101" s="41">
        <f t="shared" si="5"/>
        <v>2.2527283940685918</v>
      </c>
    </row>
    <row r="102" spans="1:25" ht="15.95" customHeight="1" x14ac:dyDescent="0.25">
      <c r="A102" s="184"/>
      <c r="B102" s="4">
        <v>42515</v>
      </c>
      <c r="C102" s="5" t="s">
        <v>25</v>
      </c>
      <c r="D102" s="39">
        <f>SUM(I102:I$222)/SUM(G102:G$222)</f>
        <v>0.69918699186991873</v>
      </c>
      <c r="E102" s="5">
        <v>1</v>
      </c>
      <c r="F102" s="5">
        <v>3</v>
      </c>
      <c r="G102" s="5">
        <v>2</v>
      </c>
      <c r="H102" s="27">
        <v>2</v>
      </c>
      <c r="I102" s="27">
        <v>1</v>
      </c>
      <c r="J102" s="100">
        <f t="shared" si="4"/>
        <v>0</v>
      </c>
      <c r="K102" s="5">
        <v>1</v>
      </c>
      <c r="L102" s="5">
        <v>0</v>
      </c>
      <c r="M102" s="5">
        <v>0</v>
      </c>
      <c r="N102" s="27">
        <v>1</v>
      </c>
      <c r="O102" s="5">
        <v>1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2</v>
      </c>
      <c r="W102" s="39">
        <f>SUM(I102:I$222,O102:O$222,S102:S$222)/SUM(F102:F$222)</f>
        <v>0.7613065326633166</v>
      </c>
      <c r="X102" s="39">
        <f>SUM(V102:V$222)/SUM(G102:G$222)</f>
        <v>1.5040650406504066</v>
      </c>
      <c r="Y102" s="41">
        <f t="shared" si="5"/>
        <v>2.2653715733137232</v>
      </c>
    </row>
    <row r="103" spans="1:25" ht="15.95" customHeight="1" x14ac:dyDescent="0.25">
      <c r="A103" s="184"/>
      <c r="B103" s="4">
        <v>42515</v>
      </c>
      <c r="C103" s="5" t="s">
        <v>25</v>
      </c>
      <c r="D103" s="39">
        <f>SUM(I103:I$222)/SUM(G103:G$222)</f>
        <v>0.70027247956403271</v>
      </c>
      <c r="E103" s="5">
        <v>1</v>
      </c>
      <c r="F103" s="5">
        <v>3</v>
      </c>
      <c r="G103" s="5">
        <v>2</v>
      </c>
      <c r="H103" s="27">
        <v>1</v>
      </c>
      <c r="I103" s="27">
        <v>1</v>
      </c>
      <c r="J103" s="100">
        <f t="shared" si="4"/>
        <v>0</v>
      </c>
      <c r="K103" s="5">
        <v>0</v>
      </c>
      <c r="L103" s="5">
        <v>0</v>
      </c>
      <c r="M103" s="5">
        <v>1</v>
      </c>
      <c r="N103" s="27">
        <v>2</v>
      </c>
      <c r="O103" s="5">
        <v>1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4</v>
      </c>
      <c r="W103" s="39">
        <f>SUM(I103:I$222,O103:O$222,S103:S$222)/SUM(F103:F$222)</f>
        <v>0.76202531645569616</v>
      </c>
      <c r="X103" s="39">
        <f>SUM(V103:V$222)/SUM(G103:G$222)</f>
        <v>1.5068119891008174</v>
      </c>
      <c r="Y103" s="41">
        <f t="shared" si="5"/>
        <v>2.2688373055565134</v>
      </c>
    </row>
    <row r="104" spans="1:25" ht="15.95" customHeight="1" x14ac:dyDescent="0.25">
      <c r="A104" s="184"/>
      <c r="B104" s="4">
        <v>42508</v>
      </c>
      <c r="C104" s="5" t="s">
        <v>23</v>
      </c>
      <c r="D104" s="39">
        <f>SUM(I104:I$222)/SUM(G104:G$222)</f>
        <v>0.70136986301369864</v>
      </c>
      <c r="E104" s="5">
        <v>1</v>
      </c>
      <c r="F104" s="5">
        <v>3</v>
      </c>
      <c r="G104" s="5">
        <v>3</v>
      </c>
      <c r="H104" s="27">
        <v>2</v>
      </c>
      <c r="I104" s="27">
        <v>3</v>
      </c>
      <c r="J104" s="100">
        <f t="shared" si="4"/>
        <v>2</v>
      </c>
      <c r="K104" s="5">
        <v>1</v>
      </c>
      <c r="L104" s="5">
        <v>0</v>
      </c>
      <c r="M104" s="5">
        <v>0</v>
      </c>
      <c r="N104" s="27">
        <v>2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4</v>
      </c>
      <c r="W104" s="39">
        <f>SUM(I104:I$222,O104:O$222,S104:S$222)/SUM(F104:F$222)</f>
        <v>0.76275510204081631</v>
      </c>
      <c r="X104" s="39">
        <f>SUM(V104:V$222)/SUM(G104:G$222)</f>
        <v>1.5041095890410958</v>
      </c>
      <c r="Y104" s="41">
        <f t="shared" si="5"/>
        <v>2.2668646910819121</v>
      </c>
    </row>
    <row r="105" spans="1:25" ht="15.95" customHeight="1" x14ac:dyDescent="0.25">
      <c r="A105" s="184"/>
      <c r="B105" s="4">
        <v>42508</v>
      </c>
      <c r="C105" s="5" t="s">
        <v>23</v>
      </c>
      <c r="D105" s="39">
        <f>SUM(I105:I$222)/SUM(G105:G$222)</f>
        <v>0.69889502762430944</v>
      </c>
      <c r="E105" s="5">
        <v>1</v>
      </c>
      <c r="F105" s="5">
        <v>4</v>
      </c>
      <c r="G105" s="5">
        <v>3</v>
      </c>
      <c r="H105" s="27">
        <v>2</v>
      </c>
      <c r="I105" s="27">
        <v>2</v>
      </c>
      <c r="J105" s="100">
        <f t="shared" si="4"/>
        <v>1</v>
      </c>
      <c r="K105" s="5">
        <v>0</v>
      </c>
      <c r="L105" s="5">
        <v>0</v>
      </c>
      <c r="M105" s="5">
        <v>1</v>
      </c>
      <c r="N105" s="27">
        <v>6</v>
      </c>
      <c r="O105" s="5">
        <v>0</v>
      </c>
      <c r="P105" s="5">
        <v>0</v>
      </c>
      <c r="Q105" s="5">
        <v>1</v>
      </c>
      <c r="R105" s="5">
        <v>0</v>
      </c>
      <c r="S105" s="5">
        <v>1</v>
      </c>
      <c r="T105" s="5">
        <v>0</v>
      </c>
      <c r="U105" s="5">
        <v>0</v>
      </c>
      <c r="V105" s="5">
        <v>5</v>
      </c>
      <c r="W105" s="39">
        <f>SUM(I105:I$222,O105:O$222,S105:S$222)/SUM(F105:F$222)</f>
        <v>0.76092544987146526</v>
      </c>
      <c r="X105" s="39">
        <f>SUM(V105:V$222)/SUM(G105:G$222)</f>
        <v>1.5055248618784531</v>
      </c>
      <c r="Y105" s="41">
        <f t="shared" si="5"/>
        <v>2.2664503117499182</v>
      </c>
    </row>
    <row r="106" spans="1:25" ht="15.95" customHeight="1" x14ac:dyDescent="0.25">
      <c r="A106" s="184"/>
      <c r="B106" s="4">
        <v>42501</v>
      </c>
      <c r="C106" s="5" t="s">
        <v>29</v>
      </c>
      <c r="D106" s="39">
        <f>SUM(I106:I$222)/SUM(G106:G$222)</f>
        <v>0.69916434540389971</v>
      </c>
      <c r="E106" s="5">
        <v>1</v>
      </c>
      <c r="F106" s="5">
        <v>3</v>
      </c>
      <c r="G106" s="5">
        <v>3</v>
      </c>
      <c r="H106" s="27">
        <v>1</v>
      </c>
      <c r="I106" s="27">
        <v>2</v>
      </c>
      <c r="J106" s="100">
        <f t="shared" si="4"/>
        <v>0</v>
      </c>
      <c r="K106" s="5">
        <v>1</v>
      </c>
      <c r="L106" s="5">
        <v>0</v>
      </c>
      <c r="M106" s="5">
        <v>1</v>
      </c>
      <c r="N106" s="27">
        <v>3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6</v>
      </c>
      <c r="W106" s="39">
        <f>SUM(I106:I$222,O106:O$222,S106:S$222)/SUM(F106:F$222)</f>
        <v>0.76103896103896107</v>
      </c>
      <c r="X106" s="39">
        <f>SUM(V106:V$222)/SUM(G106:G$222)</f>
        <v>1.5041782729805013</v>
      </c>
      <c r="Y106" s="41">
        <f t="shared" si="5"/>
        <v>2.2652172340194623</v>
      </c>
    </row>
    <row r="107" spans="1:25" ht="15.95" customHeight="1" thickBot="1" x14ac:dyDescent="0.3">
      <c r="A107" s="185"/>
      <c r="B107" s="7">
        <v>42501</v>
      </c>
      <c r="C107" s="8" t="s">
        <v>29</v>
      </c>
      <c r="D107" s="49">
        <f>SUM(I107:I$222)/SUM(G107:G$222)</f>
        <v>0.699438202247191</v>
      </c>
      <c r="E107" s="8">
        <v>1</v>
      </c>
      <c r="F107" s="8">
        <v>3</v>
      </c>
      <c r="G107" s="8">
        <v>3</v>
      </c>
      <c r="H107" s="29">
        <v>1</v>
      </c>
      <c r="I107" s="29">
        <v>3</v>
      </c>
      <c r="J107" s="159">
        <f t="shared" si="4"/>
        <v>1</v>
      </c>
      <c r="K107" s="8">
        <v>0</v>
      </c>
      <c r="L107" s="8">
        <v>2</v>
      </c>
      <c r="M107" s="8">
        <v>0</v>
      </c>
      <c r="N107" s="29">
        <v>2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7</v>
      </c>
      <c r="W107" s="49">
        <f>SUM(I107:I$222,O107:O$222,S107:S$222)/SUM(F107:F$222)</f>
        <v>0.76178010471204194</v>
      </c>
      <c r="X107" s="49">
        <f>SUM(V107:V$222)/SUM(G107:G$222)</f>
        <v>1.5</v>
      </c>
      <c r="Y107" s="50">
        <f t="shared" si="5"/>
        <v>2.261780104712042</v>
      </c>
    </row>
    <row r="108" spans="1:25" ht="15.95" customHeight="1" x14ac:dyDescent="0.25">
      <c r="A108" s="178" t="s">
        <v>42</v>
      </c>
      <c r="B108" s="18">
        <v>42248</v>
      </c>
      <c r="C108" s="19" t="s">
        <v>41</v>
      </c>
      <c r="D108" s="43">
        <f>SUM(I108:I$222)/SUM(G108:G$222)</f>
        <v>0.69688385269121811</v>
      </c>
      <c r="E108" s="19">
        <v>1</v>
      </c>
      <c r="F108" s="19">
        <v>4</v>
      </c>
      <c r="G108" s="19">
        <v>3</v>
      </c>
      <c r="H108" s="30">
        <v>3</v>
      </c>
      <c r="I108" s="30">
        <v>2</v>
      </c>
      <c r="J108" s="19">
        <f t="shared" si="4"/>
        <v>0</v>
      </c>
      <c r="K108" s="19">
        <v>1</v>
      </c>
      <c r="L108" s="19">
        <v>0</v>
      </c>
      <c r="M108" s="19">
        <v>1</v>
      </c>
      <c r="N108" s="19">
        <v>2</v>
      </c>
      <c r="O108" s="19">
        <v>1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1</v>
      </c>
      <c r="V108" s="19">
        <v>6</v>
      </c>
      <c r="W108" s="43">
        <f>SUM(I108:I$222,O108:O$222,S108:S$222)/SUM(F108:F$222)</f>
        <v>0.75989445910290232</v>
      </c>
      <c r="X108" s="43">
        <f>SUM(V108:V$222)/SUM(G108:G$222)</f>
        <v>1.4929178470254958</v>
      </c>
      <c r="Y108" s="44">
        <f t="shared" si="5"/>
        <v>2.2528123061283982</v>
      </c>
    </row>
    <row r="109" spans="1:25" ht="15.95" customHeight="1" x14ac:dyDescent="0.25">
      <c r="A109" s="179"/>
      <c r="B109" s="14">
        <v>42241</v>
      </c>
      <c r="C109" s="15" t="s">
        <v>41</v>
      </c>
      <c r="D109" s="45">
        <f>SUM(I109:I$222)/SUM(G109:G$222)</f>
        <v>0.69714285714285718</v>
      </c>
      <c r="E109" s="15">
        <v>1</v>
      </c>
      <c r="F109" s="15">
        <v>4</v>
      </c>
      <c r="G109" s="15">
        <v>2</v>
      </c>
      <c r="H109" s="27">
        <v>2</v>
      </c>
      <c r="I109" s="27">
        <v>2</v>
      </c>
      <c r="J109" s="15">
        <f t="shared" si="4"/>
        <v>1</v>
      </c>
      <c r="K109" s="15">
        <v>0</v>
      </c>
      <c r="L109" s="15">
        <v>1</v>
      </c>
      <c r="M109" s="15">
        <v>0</v>
      </c>
      <c r="N109" s="15">
        <v>2</v>
      </c>
      <c r="O109" s="15">
        <v>2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4</v>
      </c>
      <c r="W109" s="45">
        <f>SUM(I109:I$222,O109:O$222,S109:S$222)/SUM(F109:F$222)</f>
        <v>0.76</v>
      </c>
      <c r="X109" s="45">
        <f>SUM(V109:V$222)/SUM(G109:G$222)</f>
        <v>1.4885714285714287</v>
      </c>
      <c r="Y109" s="46">
        <f t="shared" si="5"/>
        <v>2.2485714285714287</v>
      </c>
    </row>
    <row r="110" spans="1:25" ht="15.95" customHeight="1" x14ac:dyDescent="0.25">
      <c r="A110" s="179"/>
      <c r="B110" s="14">
        <v>42241</v>
      </c>
      <c r="C110" s="15" t="s">
        <v>41</v>
      </c>
      <c r="D110" s="45">
        <f>SUM(I110:I$222)/SUM(G110:G$222)</f>
        <v>0.6954022988505747</v>
      </c>
      <c r="E110" s="15">
        <v>1</v>
      </c>
      <c r="F110" s="15">
        <v>4</v>
      </c>
      <c r="G110" s="15">
        <v>4</v>
      </c>
      <c r="H110" s="27">
        <v>3</v>
      </c>
      <c r="I110" s="27">
        <v>3</v>
      </c>
      <c r="J110" s="15">
        <f t="shared" si="4"/>
        <v>1</v>
      </c>
      <c r="K110" s="15">
        <v>0</v>
      </c>
      <c r="L110" s="15">
        <v>0</v>
      </c>
      <c r="M110" s="15">
        <v>2</v>
      </c>
      <c r="N110" s="15">
        <v>4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1</v>
      </c>
      <c r="U110" s="15">
        <v>1</v>
      </c>
      <c r="V110" s="15">
        <v>9</v>
      </c>
      <c r="W110" s="45">
        <f>SUM(I110:I$222,O110:O$222,S110:S$222)/SUM(F110:F$222)</f>
        <v>0.75741239892183287</v>
      </c>
      <c r="X110" s="45">
        <f>SUM(V110:V$222)/SUM(G110:G$222)</f>
        <v>1.485632183908046</v>
      </c>
      <c r="Y110" s="46">
        <f t="shared" si="5"/>
        <v>2.2430445828298788</v>
      </c>
    </row>
    <row r="111" spans="1:25" ht="15.95" customHeight="1" x14ac:dyDescent="0.25">
      <c r="A111" s="179"/>
      <c r="B111" s="14">
        <v>42234</v>
      </c>
      <c r="C111" s="15" t="s">
        <v>41</v>
      </c>
      <c r="D111" s="45">
        <f>SUM(I111:I$222)/SUM(G111:G$222)</f>
        <v>0.69476744186046513</v>
      </c>
      <c r="E111" s="15">
        <v>1</v>
      </c>
      <c r="F111" s="15">
        <v>2</v>
      </c>
      <c r="G111" s="15">
        <v>2</v>
      </c>
      <c r="H111" s="15">
        <v>0</v>
      </c>
      <c r="I111" s="15">
        <v>0</v>
      </c>
      <c r="J111" s="15">
        <f t="shared" si="4"/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45">
        <f>SUM(I111:I$222,O111:O$222,S111:S$222)/SUM(F111:F$222)</f>
        <v>0.75749318801089915</v>
      </c>
      <c r="X111" s="45">
        <f>SUM(V111:V$222)/SUM(G111:G$222)</f>
        <v>1.4767441860465116</v>
      </c>
      <c r="Y111" s="46">
        <f t="shared" si="5"/>
        <v>2.2342373740574106</v>
      </c>
    </row>
    <row r="112" spans="1:25" ht="15.95" customHeight="1" thickBot="1" x14ac:dyDescent="0.3">
      <c r="A112" s="187"/>
      <c r="B112" s="16">
        <v>42234</v>
      </c>
      <c r="C112" s="17" t="s">
        <v>41</v>
      </c>
      <c r="D112" s="47">
        <f>SUM(I112:I$222)/SUM(G112:G$222)</f>
        <v>0.69883040935672514</v>
      </c>
      <c r="E112" s="17">
        <v>1</v>
      </c>
      <c r="F112" s="17">
        <v>4</v>
      </c>
      <c r="G112" s="17">
        <v>3</v>
      </c>
      <c r="H112" s="17">
        <v>2</v>
      </c>
      <c r="I112" s="17">
        <v>2</v>
      </c>
      <c r="J112" s="17">
        <f t="shared" si="4"/>
        <v>0</v>
      </c>
      <c r="K112" s="17">
        <v>2</v>
      </c>
      <c r="L112" s="17">
        <v>0</v>
      </c>
      <c r="M112" s="17">
        <v>0</v>
      </c>
      <c r="N112" s="17">
        <v>2</v>
      </c>
      <c r="O112" s="17">
        <v>0</v>
      </c>
      <c r="P112" s="17">
        <v>0</v>
      </c>
      <c r="Q112" s="17">
        <v>1</v>
      </c>
      <c r="R112" s="17">
        <v>0</v>
      </c>
      <c r="S112" s="17">
        <v>0</v>
      </c>
      <c r="T112" s="17">
        <v>0</v>
      </c>
      <c r="U112" s="17">
        <v>2</v>
      </c>
      <c r="V112" s="17">
        <v>4</v>
      </c>
      <c r="W112" s="47">
        <f>SUM(I112:I$222,O112:O$222,S112:S$222)/SUM(F112:F$222)</f>
        <v>0.76164383561643834</v>
      </c>
      <c r="X112" s="47">
        <f>SUM(V112:V$222)/SUM(G112:G$222)</f>
        <v>1.4853801169590644</v>
      </c>
      <c r="Y112" s="48">
        <f t="shared" si="5"/>
        <v>2.2470239525755025</v>
      </c>
    </row>
    <row r="113" spans="1:25" ht="15.95" customHeight="1" x14ac:dyDescent="0.25">
      <c r="A113" s="183" t="s">
        <v>49</v>
      </c>
      <c r="B113" s="9">
        <v>42227</v>
      </c>
      <c r="C113" s="10" t="s">
        <v>43</v>
      </c>
      <c r="D113" s="1">
        <f>SUM(I113:I$222)/SUM(G113:G$222)</f>
        <v>0.69911504424778759</v>
      </c>
      <c r="E113" s="10">
        <v>1</v>
      </c>
      <c r="F113" s="10">
        <v>4</v>
      </c>
      <c r="G113" s="10">
        <v>4</v>
      </c>
      <c r="H113" s="10">
        <v>1</v>
      </c>
      <c r="I113" s="10">
        <v>1</v>
      </c>
      <c r="J113" s="96">
        <f t="shared" si="4"/>
        <v>0</v>
      </c>
      <c r="K113" s="10">
        <v>1</v>
      </c>
      <c r="L113" s="10">
        <v>0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2</v>
      </c>
      <c r="T113" s="10">
        <v>0</v>
      </c>
      <c r="U113" s="10">
        <v>1</v>
      </c>
      <c r="V113" s="10">
        <v>2</v>
      </c>
      <c r="W113" s="1">
        <f>SUM(I113:I$222,O113:O$222,S113:S$222)/SUM(F113:F$222)</f>
        <v>0.76454293628808867</v>
      </c>
      <c r="X113" s="1">
        <f>SUM(V113:V$222)/SUM(G113:G$222)</f>
        <v>1.4867256637168142</v>
      </c>
      <c r="Y113" s="2">
        <f t="shared" si="5"/>
        <v>2.2512686000049031</v>
      </c>
    </row>
    <row r="114" spans="1:25" ht="15.95" customHeight="1" x14ac:dyDescent="0.25">
      <c r="A114" s="184"/>
      <c r="B114" s="4">
        <v>42227</v>
      </c>
      <c r="C114" s="5" t="s">
        <v>43</v>
      </c>
      <c r="D114" s="39">
        <f>SUM(I114:I$222)/SUM(G114:G$222)</f>
        <v>0.70447761194029845</v>
      </c>
      <c r="E114" s="5">
        <v>1</v>
      </c>
      <c r="F114" s="5">
        <v>2</v>
      </c>
      <c r="G114" s="5">
        <v>2</v>
      </c>
      <c r="H114" s="5">
        <v>0</v>
      </c>
      <c r="I114" s="5">
        <v>1</v>
      </c>
      <c r="J114" s="100">
        <f t="shared" si="4"/>
        <v>0</v>
      </c>
      <c r="K114" s="5">
        <v>1</v>
      </c>
      <c r="L114" s="5">
        <v>0</v>
      </c>
      <c r="M114" s="5">
        <v>0</v>
      </c>
      <c r="N114" s="5">
        <v>1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2</v>
      </c>
      <c r="W114" s="39">
        <f>SUM(I114:I$222,O114:O$222,S114:S$222)/SUM(F114:F$222)</f>
        <v>0.76470588235294112</v>
      </c>
      <c r="X114" s="39">
        <f>SUM(V114:V$222)/SUM(G114:G$222)</f>
        <v>1.4985074626865671</v>
      </c>
      <c r="Y114" s="41">
        <f t="shared" si="5"/>
        <v>2.2632133450395084</v>
      </c>
    </row>
    <row r="115" spans="1:25" ht="15.95" customHeight="1" x14ac:dyDescent="0.25">
      <c r="A115" s="184"/>
      <c r="B115" s="4">
        <v>42220</v>
      </c>
      <c r="C115" s="5" t="s">
        <v>44</v>
      </c>
      <c r="D115" s="39">
        <f>SUM(I115:I$222)/SUM(G115:G$222)</f>
        <v>0.70570570570570568</v>
      </c>
      <c r="E115" s="5">
        <v>1</v>
      </c>
      <c r="F115" s="5">
        <v>3</v>
      </c>
      <c r="G115" s="5">
        <v>2</v>
      </c>
      <c r="H115" s="5">
        <v>1</v>
      </c>
      <c r="I115" s="5">
        <v>1</v>
      </c>
      <c r="J115" s="100">
        <f t="shared" si="4"/>
        <v>1</v>
      </c>
      <c r="K115" s="5">
        <v>0</v>
      </c>
      <c r="L115" s="5">
        <v>0</v>
      </c>
      <c r="M115" s="5">
        <v>0</v>
      </c>
      <c r="N115" s="5">
        <v>1</v>
      </c>
      <c r="O115" s="5">
        <v>1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1</v>
      </c>
      <c r="W115" s="39">
        <f>SUM(I115:I$222,O115:O$222,S115:S$222)/SUM(F115:F$222)</f>
        <v>0.76619718309859153</v>
      </c>
      <c r="X115" s="39">
        <f>SUM(V115:V$222)/SUM(G115:G$222)</f>
        <v>1.5015015015015014</v>
      </c>
      <c r="Y115" s="41">
        <f t="shared" si="5"/>
        <v>2.2676986846000928</v>
      </c>
    </row>
    <row r="116" spans="1:25" ht="15.95" customHeight="1" x14ac:dyDescent="0.25">
      <c r="A116" s="184"/>
      <c r="B116" s="4">
        <v>42220</v>
      </c>
      <c r="C116" s="5" t="s">
        <v>44</v>
      </c>
      <c r="D116" s="39">
        <f>SUM(I116:I$222)/SUM(G116:G$222)</f>
        <v>0.70694864048338368</v>
      </c>
      <c r="E116" s="5">
        <v>1</v>
      </c>
      <c r="F116" s="5">
        <v>2</v>
      </c>
      <c r="G116" s="5">
        <v>2</v>
      </c>
      <c r="H116" s="5">
        <v>2</v>
      </c>
      <c r="I116" s="5">
        <v>2</v>
      </c>
      <c r="J116" s="100">
        <f t="shared" si="4"/>
        <v>0</v>
      </c>
      <c r="K116" s="5">
        <v>2</v>
      </c>
      <c r="L116" s="5">
        <v>0</v>
      </c>
      <c r="M116" s="5">
        <v>0</v>
      </c>
      <c r="N116" s="5">
        <v>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4</v>
      </c>
      <c r="W116" s="39">
        <f>SUM(I116:I$222,O116:O$222,S116:S$222)/SUM(F116:F$222)</f>
        <v>0.76704545454545459</v>
      </c>
      <c r="X116" s="39">
        <f>SUM(V116:V$222)/SUM(G116:G$222)</f>
        <v>1.5075528700906344</v>
      </c>
      <c r="Y116" s="41">
        <f t="shared" si="5"/>
        <v>2.2745983246360888</v>
      </c>
    </row>
    <row r="117" spans="1:25" ht="15.95" customHeight="1" x14ac:dyDescent="0.25">
      <c r="A117" s="184"/>
      <c r="B117" s="4">
        <v>42206</v>
      </c>
      <c r="C117" s="5" t="s">
        <v>45</v>
      </c>
      <c r="D117" s="39">
        <f>SUM(I117:I$222)/SUM(G117:G$222)</f>
        <v>0.70516717325227962</v>
      </c>
      <c r="E117" s="5">
        <v>1</v>
      </c>
      <c r="F117" s="5">
        <v>3</v>
      </c>
      <c r="G117" s="5">
        <v>0</v>
      </c>
      <c r="H117" s="5">
        <v>1</v>
      </c>
      <c r="I117" s="5">
        <v>0</v>
      </c>
      <c r="J117" s="100">
        <f t="shared" si="4"/>
        <v>0</v>
      </c>
      <c r="K117" s="5">
        <v>0</v>
      </c>
      <c r="L117" s="5">
        <v>0</v>
      </c>
      <c r="M117" s="5">
        <v>0</v>
      </c>
      <c r="N117" s="5">
        <v>0</v>
      </c>
      <c r="O117" s="5">
        <v>3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39">
        <f>SUM(I117:I$222,O117:O$222,S117:S$222)/SUM(F117:F$222)</f>
        <v>0.76571428571428568</v>
      </c>
      <c r="X117" s="39">
        <f>SUM(V117:V$222)/SUM(G117:G$222)</f>
        <v>1.5045592705167172</v>
      </c>
      <c r="Y117" s="41">
        <f t="shared" si="5"/>
        <v>2.270273556231003</v>
      </c>
    </row>
    <row r="118" spans="1:25" ht="15.95" customHeight="1" x14ac:dyDescent="0.25">
      <c r="A118" s="184"/>
      <c r="B118" s="4">
        <v>42206</v>
      </c>
      <c r="C118" s="5" t="s">
        <v>45</v>
      </c>
      <c r="D118" s="39">
        <f>SUM(I118:I$222)/SUM(G118:G$222)</f>
        <v>0.70516717325227962</v>
      </c>
      <c r="E118" s="5">
        <v>1</v>
      </c>
      <c r="F118" s="5">
        <v>3</v>
      </c>
      <c r="G118" s="5">
        <v>3</v>
      </c>
      <c r="H118" s="5">
        <v>0</v>
      </c>
      <c r="I118" s="27">
        <v>1</v>
      </c>
      <c r="J118" s="100">
        <f t="shared" si="4"/>
        <v>0</v>
      </c>
      <c r="K118" s="5">
        <v>1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2</v>
      </c>
      <c r="W118" s="39">
        <f>SUM(I118:I$222,O118:O$222,S118:S$222)/SUM(F118:F$222)</f>
        <v>0.76368876080691639</v>
      </c>
      <c r="X118" s="39">
        <f>SUM(V118:V$222)/SUM(G118:G$222)</f>
        <v>1.5045592705167172</v>
      </c>
      <c r="Y118" s="41">
        <f t="shared" si="5"/>
        <v>2.2682480313236337</v>
      </c>
    </row>
    <row r="119" spans="1:25" ht="15.95" customHeight="1" x14ac:dyDescent="0.25">
      <c r="A119" s="184"/>
      <c r="B119" s="4">
        <v>42199</v>
      </c>
      <c r="C119" s="5" t="s">
        <v>46</v>
      </c>
      <c r="D119" s="39">
        <f>SUM(I119:I$222)/SUM(G119:G$222)</f>
        <v>0.70858895705521474</v>
      </c>
      <c r="E119" s="5">
        <v>1</v>
      </c>
      <c r="F119" s="5">
        <v>3</v>
      </c>
      <c r="G119" s="5">
        <v>3</v>
      </c>
      <c r="H119" s="5">
        <v>1</v>
      </c>
      <c r="I119" s="27">
        <v>1</v>
      </c>
      <c r="J119" s="100">
        <f t="shared" si="4"/>
        <v>1</v>
      </c>
      <c r="K119" s="5">
        <v>0</v>
      </c>
      <c r="L119" s="5">
        <v>0</v>
      </c>
      <c r="M119" s="5">
        <v>0</v>
      </c>
      <c r="N119" s="5">
        <v>3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1</v>
      </c>
      <c r="W119" s="39">
        <f>SUM(I119:I$222,O119:O$222,S119:S$222)/SUM(F119:F$222)</f>
        <v>0.76744186046511631</v>
      </c>
      <c r="X119" s="39">
        <f>SUM(V119:V$222)/SUM(G119:G$222)</f>
        <v>1.5122699386503067</v>
      </c>
      <c r="Y119" s="41">
        <f t="shared" si="5"/>
        <v>2.279711799115423</v>
      </c>
    </row>
    <row r="120" spans="1:25" ht="15.95" customHeight="1" x14ac:dyDescent="0.25">
      <c r="A120" s="184"/>
      <c r="B120" s="4">
        <v>42199</v>
      </c>
      <c r="C120" s="5" t="s">
        <v>46</v>
      </c>
      <c r="D120" s="39">
        <f>SUM(I120:I$222)/SUM(G120:G$222)</f>
        <v>0.71207430340557276</v>
      </c>
      <c r="E120" s="5">
        <v>1</v>
      </c>
      <c r="F120" s="5">
        <v>3</v>
      </c>
      <c r="G120" s="5">
        <v>3</v>
      </c>
      <c r="H120" s="5">
        <v>3</v>
      </c>
      <c r="I120" s="27">
        <v>3</v>
      </c>
      <c r="J120" s="100">
        <f t="shared" si="4"/>
        <v>1</v>
      </c>
      <c r="K120" s="5">
        <v>1</v>
      </c>
      <c r="L120" s="5">
        <v>1</v>
      </c>
      <c r="M120" s="5">
        <v>0</v>
      </c>
      <c r="N120" s="5">
        <v>2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6</v>
      </c>
      <c r="W120" s="39">
        <f>SUM(I120:I$222,O120:O$222,S120:S$222)/SUM(F120:F$222)</f>
        <v>0.77126099706744866</v>
      </c>
      <c r="X120" s="39">
        <f>SUM(V120:V$222)/SUM(G120:G$222)</f>
        <v>1.5232198142414861</v>
      </c>
      <c r="Y120" s="41">
        <f t="shared" si="5"/>
        <v>2.2944808113089348</v>
      </c>
    </row>
    <row r="121" spans="1:25" ht="15.95" customHeight="1" x14ac:dyDescent="0.25">
      <c r="A121" s="184"/>
      <c r="B121" s="4">
        <v>42192</v>
      </c>
      <c r="C121" s="5" t="s">
        <v>47</v>
      </c>
      <c r="D121" s="39">
        <f>SUM(I121:I$222)/SUM(G121:G$222)</f>
        <v>0.70937499999999998</v>
      </c>
      <c r="E121" s="5">
        <v>1</v>
      </c>
      <c r="F121" s="5">
        <v>3</v>
      </c>
      <c r="G121" s="5">
        <v>3</v>
      </c>
      <c r="H121" s="5">
        <v>3</v>
      </c>
      <c r="I121" s="27">
        <v>2</v>
      </c>
      <c r="J121" s="100">
        <f t="shared" si="4"/>
        <v>1</v>
      </c>
      <c r="K121" s="5">
        <v>0</v>
      </c>
      <c r="L121" s="5">
        <v>0</v>
      </c>
      <c r="M121" s="5">
        <v>1</v>
      </c>
      <c r="N121" s="5">
        <v>1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1</v>
      </c>
      <c r="U121" s="5">
        <v>0</v>
      </c>
      <c r="V121" s="5">
        <v>5</v>
      </c>
      <c r="W121" s="39">
        <f>SUM(I121:I$222,O121:O$222,S121:S$222)/SUM(F121:F$222)</f>
        <v>0.76923076923076927</v>
      </c>
      <c r="X121" s="39">
        <f>SUM(V121:V$222)/SUM(G121:G$222)</f>
        <v>1.51875</v>
      </c>
      <c r="Y121" s="41">
        <f t="shared" si="5"/>
        <v>2.2879807692307694</v>
      </c>
    </row>
    <row r="122" spans="1:25" ht="15.95" customHeight="1" x14ac:dyDescent="0.25">
      <c r="A122" s="184"/>
      <c r="B122" s="4">
        <v>42192</v>
      </c>
      <c r="C122" s="5" t="s">
        <v>47</v>
      </c>
      <c r="D122" s="39">
        <f>SUM(I122:I$222)/SUM(G122:G$222)</f>
        <v>0.70977917981072558</v>
      </c>
      <c r="E122" s="5">
        <v>1</v>
      </c>
      <c r="F122" s="5">
        <v>2</v>
      </c>
      <c r="G122" s="5">
        <v>2</v>
      </c>
      <c r="H122" s="5">
        <v>1</v>
      </c>
      <c r="I122" s="27">
        <v>1</v>
      </c>
      <c r="J122" s="100">
        <f t="shared" si="4"/>
        <v>0</v>
      </c>
      <c r="K122" s="5">
        <v>1</v>
      </c>
      <c r="L122" s="5">
        <v>0</v>
      </c>
      <c r="M122" s="5">
        <v>0</v>
      </c>
      <c r="N122" s="5">
        <v>1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2</v>
      </c>
      <c r="W122" s="39">
        <f>SUM(I122:I$222,O122:O$222,S122:S$222)/SUM(F122:F$222)</f>
        <v>0.77014925373134324</v>
      </c>
      <c r="X122" s="39">
        <f>SUM(V122:V$222)/SUM(G122:G$222)</f>
        <v>1.5173501577287065</v>
      </c>
      <c r="Y122" s="41">
        <f t="shared" si="5"/>
        <v>2.2874994114600495</v>
      </c>
    </row>
    <row r="123" spans="1:25" ht="15.95" customHeight="1" x14ac:dyDescent="0.25">
      <c r="A123" s="184"/>
      <c r="B123" s="4">
        <v>42178</v>
      </c>
      <c r="C123" s="5" t="s">
        <v>41</v>
      </c>
      <c r="D123" s="39">
        <f>SUM(I123:I$222)/SUM(G123:G$222)</f>
        <v>0.71111111111111114</v>
      </c>
      <c r="E123" s="5">
        <v>1</v>
      </c>
      <c r="F123" s="5">
        <v>3</v>
      </c>
      <c r="G123" s="5">
        <v>3</v>
      </c>
      <c r="H123" s="5">
        <v>3</v>
      </c>
      <c r="I123" s="27">
        <v>3</v>
      </c>
      <c r="J123" s="100">
        <f t="shared" si="4"/>
        <v>0</v>
      </c>
      <c r="K123" s="5">
        <v>2</v>
      </c>
      <c r="L123" s="5">
        <v>0</v>
      </c>
      <c r="M123" s="5">
        <v>1</v>
      </c>
      <c r="N123" s="5">
        <v>4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8</v>
      </c>
      <c r="W123" s="39">
        <f>SUM(I123:I$222,O123:O$222,S123:S$222)/SUM(F123:F$222)</f>
        <v>0.77177177177177181</v>
      </c>
      <c r="X123" s="39">
        <f>SUM(V123:V$222)/SUM(G123:G$222)</f>
        <v>1.5206349206349206</v>
      </c>
      <c r="Y123" s="41">
        <f t="shared" si="5"/>
        <v>2.2924066924066926</v>
      </c>
    </row>
    <row r="124" spans="1:25" ht="15.95" customHeight="1" x14ac:dyDescent="0.25">
      <c r="A124" s="184"/>
      <c r="B124" s="4">
        <v>42178</v>
      </c>
      <c r="C124" s="5" t="s">
        <v>41</v>
      </c>
      <c r="D124" s="39">
        <f>SUM(I124:I$222)/SUM(G124:G$222)</f>
        <v>0.70833333333333337</v>
      </c>
      <c r="E124" s="5">
        <v>1</v>
      </c>
      <c r="F124" s="5">
        <v>3</v>
      </c>
      <c r="G124" s="5">
        <v>2</v>
      </c>
      <c r="H124" s="5">
        <v>2</v>
      </c>
      <c r="I124" s="27">
        <v>1</v>
      </c>
      <c r="J124" s="100">
        <f t="shared" si="4"/>
        <v>0</v>
      </c>
      <c r="K124" s="5">
        <v>1</v>
      </c>
      <c r="L124" s="5">
        <v>0</v>
      </c>
      <c r="M124" s="5">
        <v>0</v>
      </c>
      <c r="N124" s="5">
        <v>0</v>
      </c>
      <c r="O124" s="5">
        <v>1</v>
      </c>
      <c r="P124" s="5">
        <v>0</v>
      </c>
      <c r="Q124" s="5">
        <v>0</v>
      </c>
      <c r="R124" s="5">
        <v>0</v>
      </c>
      <c r="S124" s="5">
        <v>1</v>
      </c>
      <c r="T124" s="5">
        <v>0</v>
      </c>
      <c r="U124" s="5">
        <v>0</v>
      </c>
      <c r="V124" s="5">
        <v>2</v>
      </c>
      <c r="W124" s="39">
        <f>SUM(I124:I$222,O124:O$222,S124:S$222)/SUM(F124:F$222)</f>
        <v>0.76969696969696966</v>
      </c>
      <c r="X124" s="39">
        <f>SUM(V124:V$222)/SUM(G124:G$222)</f>
        <v>1.5096153846153846</v>
      </c>
      <c r="Y124" s="41">
        <f t="shared" si="5"/>
        <v>2.2793123543123541</v>
      </c>
    </row>
    <row r="125" spans="1:25" ht="15.95" customHeight="1" x14ac:dyDescent="0.25">
      <c r="A125" s="184"/>
      <c r="B125" s="4">
        <v>42171</v>
      </c>
      <c r="C125" s="5" t="s">
        <v>45</v>
      </c>
      <c r="D125" s="39">
        <f>SUM(I125:I$222)/SUM(G125:G$222)</f>
        <v>0.70967741935483875</v>
      </c>
      <c r="E125" s="5">
        <v>1</v>
      </c>
      <c r="F125" s="5">
        <v>3</v>
      </c>
      <c r="G125" s="5">
        <v>3</v>
      </c>
      <c r="H125" s="5">
        <v>1</v>
      </c>
      <c r="I125" s="27">
        <v>1</v>
      </c>
      <c r="J125" s="100">
        <f t="shared" si="4"/>
        <v>0</v>
      </c>
      <c r="K125" s="5">
        <v>1</v>
      </c>
      <c r="L125" s="5">
        <v>0</v>
      </c>
      <c r="M125" s="5">
        <v>0</v>
      </c>
      <c r="N125" s="27">
        <v>1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2</v>
      </c>
      <c r="W125" s="39">
        <f>SUM(I125:I$222,O125:O$222,S125:S$222)/SUM(F125:F$222)</f>
        <v>0.76758409785932724</v>
      </c>
      <c r="X125" s="39">
        <f>SUM(V125:V$222)/SUM(G125:G$222)</f>
        <v>1.5129032258064516</v>
      </c>
      <c r="Y125" s="41">
        <f t="shared" si="5"/>
        <v>2.280487323665779</v>
      </c>
    </row>
    <row r="126" spans="1:25" ht="15.95" customHeight="1" x14ac:dyDescent="0.25">
      <c r="A126" s="184"/>
      <c r="B126" s="4">
        <v>42171</v>
      </c>
      <c r="C126" s="5" t="s">
        <v>45</v>
      </c>
      <c r="D126" s="39">
        <f>SUM(I126:I$222)/SUM(G126:G$222)</f>
        <v>0.71335504885993484</v>
      </c>
      <c r="E126" s="5">
        <v>1</v>
      </c>
      <c r="F126" s="5">
        <v>3</v>
      </c>
      <c r="G126" s="5">
        <v>3</v>
      </c>
      <c r="H126" s="5">
        <v>0</v>
      </c>
      <c r="I126" s="27">
        <v>1</v>
      </c>
      <c r="J126" s="100">
        <f t="shared" si="4"/>
        <v>1</v>
      </c>
      <c r="K126" s="5">
        <v>0</v>
      </c>
      <c r="L126" s="5">
        <v>0</v>
      </c>
      <c r="M126" s="5">
        <v>0</v>
      </c>
      <c r="N126" s="27">
        <v>1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1</v>
      </c>
      <c r="W126" s="39">
        <f>SUM(I126:I$222,O126:O$222,S126:S$222)/SUM(F126:F$222)</f>
        <v>0.77160493827160492</v>
      </c>
      <c r="X126" s="39">
        <f>SUM(V126:V$222)/SUM(G126:G$222)</f>
        <v>1.5211726384364821</v>
      </c>
      <c r="Y126" s="41">
        <f t="shared" si="5"/>
        <v>2.2927775767080871</v>
      </c>
    </row>
    <row r="127" spans="1:25" ht="15.95" customHeight="1" x14ac:dyDescent="0.25">
      <c r="A127" s="184"/>
      <c r="B127" s="4">
        <v>42164</v>
      </c>
      <c r="C127" s="5" t="s">
        <v>43</v>
      </c>
      <c r="D127" s="39">
        <f>SUM(I127:I$222)/SUM(G127:G$222)</f>
        <v>0.71710526315789469</v>
      </c>
      <c r="E127" s="5">
        <v>1</v>
      </c>
      <c r="F127" s="5">
        <v>4</v>
      </c>
      <c r="G127" s="5">
        <v>4</v>
      </c>
      <c r="H127" s="27">
        <v>3</v>
      </c>
      <c r="I127" s="27">
        <v>4</v>
      </c>
      <c r="J127" s="100">
        <f t="shared" si="4"/>
        <v>3</v>
      </c>
      <c r="K127" s="5">
        <v>0</v>
      </c>
      <c r="L127" s="5">
        <v>0</v>
      </c>
      <c r="M127" s="5">
        <v>1</v>
      </c>
      <c r="N127" s="27">
        <v>3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7</v>
      </c>
      <c r="W127" s="39">
        <f>SUM(I127:I$222,O127:O$222,S127:S$222)/SUM(F127:F$222)</f>
        <v>0.77570093457943923</v>
      </c>
      <c r="X127" s="39">
        <f>SUM(V127:V$222)/SUM(G127:G$222)</f>
        <v>1.5328947368421053</v>
      </c>
      <c r="Y127" s="41">
        <f t="shared" si="5"/>
        <v>2.3085956714215445</v>
      </c>
    </row>
    <row r="128" spans="1:25" ht="15.95" customHeight="1" x14ac:dyDescent="0.25">
      <c r="A128" s="184"/>
      <c r="B128" s="4">
        <v>42164</v>
      </c>
      <c r="C128" s="5" t="s">
        <v>43</v>
      </c>
      <c r="D128" s="39">
        <f>SUM(I128:I$222)/SUM(G128:G$222)</f>
        <v>0.71333333333333337</v>
      </c>
      <c r="E128" s="5">
        <v>1</v>
      </c>
      <c r="F128" s="5">
        <v>3</v>
      </c>
      <c r="G128" s="5">
        <v>2</v>
      </c>
      <c r="H128" s="27">
        <v>2</v>
      </c>
      <c r="I128" s="27">
        <v>2</v>
      </c>
      <c r="J128" s="100">
        <f t="shared" si="4"/>
        <v>0</v>
      </c>
      <c r="K128" s="5">
        <v>1</v>
      </c>
      <c r="L128" s="5">
        <v>0</v>
      </c>
      <c r="M128" s="5">
        <v>1</v>
      </c>
      <c r="N128" s="27">
        <v>4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0</v>
      </c>
      <c r="V128" s="5">
        <v>6</v>
      </c>
      <c r="W128" s="39">
        <f>SUM(I128:I$222,O128:O$222,S128:S$222)/SUM(F128:F$222)</f>
        <v>0.77287066246056779</v>
      </c>
      <c r="X128" s="39">
        <f>SUM(V128:V$222)/SUM(G128:G$222)</f>
        <v>1.53</v>
      </c>
      <c r="Y128" s="41">
        <f t="shared" si="5"/>
        <v>2.3028706624605677</v>
      </c>
    </row>
    <row r="129" spans="1:25" ht="15.95" customHeight="1" x14ac:dyDescent="0.25">
      <c r="A129" s="184"/>
      <c r="B129" s="4">
        <v>42157</v>
      </c>
      <c r="C129" s="5" t="s">
        <v>44</v>
      </c>
      <c r="D129" s="39">
        <f>SUM(I129:I$222)/SUM(G129:G$222)</f>
        <v>0.71140939597315433</v>
      </c>
      <c r="E129" s="5">
        <v>1</v>
      </c>
      <c r="F129" s="5">
        <v>3</v>
      </c>
      <c r="G129" s="5">
        <v>2</v>
      </c>
      <c r="H129" s="27">
        <v>1</v>
      </c>
      <c r="I129" s="27">
        <v>2</v>
      </c>
      <c r="J129" s="100">
        <f t="shared" si="4"/>
        <v>0</v>
      </c>
      <c r="K129" s="5">
        <v>2</v>
      </c>
      <c r="L129" s="5">
        <v>0</v>
      </c>
      <c r="M129" s="5">
        <v>0</v>
      </c>
      <c r="N129" s="27">
        <v>2</v>
      </c>
      <c r="O129" s="5">
        <v>1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4</v>
      </c>
      <c r="W129" s="39">
        <f>SUM(I129:I$222,O129:O$222,S129:S$222)/SUM(F129:F$222)</f>
        <v>0.77388535031847139</v>
      </c>
      <c r="X129" s="39">
        <f>SUM(V129:V$222)/SUM(G129:G$222)</f>
        <v>1.5201342281879195</v>
      </c>
      <c r="Y129" s="41">
        <f t="shared" si="5"/>
        <v>2.2940195785063908</v>
      </c>
    </row>
    <row r="130" spans="1:25" ht="15.95" customHeight="1" x14ac:dyDescent="0.25">
      <c r="A130" s="184"/>
      <c r="B130" s="4">
        <v>42157</v>
      </c>
      <c r="C130" s="5" t="s">
        <v>44</v>
      </c>
      <c r="D130" s="39">
        <f>SUM(I130:I$222)/SUM(G130:G$222)</f>
        <v>0.70945945945945943</v>
      </c>
      <c r="E130" s="5">
        <v>1</v>
      </c>
      <c r="F130" s="5">
        <v>3</v>
      </c>
      <c r="G130" s="5">
        <v>3</v>
      </c>
      <c r="H130" s="27">
        <v>3</v>
      </c>
      <c r="I130" s="27">
        <v>3</v>
      </c>
      <c r="J130" s="100">
        <f t="shared" si="4"/>
        <v>1</v>
      </c>
      <c r="K130" s="5">
        <v>2</v>
      </c>
      <c r="L130" s="5">
        <v>0</v>
      </c>
      <c r="M130" s="5">
        <v>0</v>
      </c>
      <c r="N130" s="27">
        <v>2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5</v>
      </c>
      <c r="W130" s="39">
        <f>SUM(I130:I$222,O130:O$222,S130:S$222)/SUM(F130:F$222)</f>
        <v>0.77170418006430863</v>
      </c>
      <c r="X130" s="39">
        <f>SUM(V130:V$222)/SUM(G130:G$222)</f>
        <v>1.5168918918918919</v>
      </c>
      <c r="Y130" s="41">
        <f t="shared" si="5"/>
        <v>2.2885960719562006</v>
      </c>
    </row>
    <row r="131" spans="1:25" ht="15.95" customHeight="1" x14ac:dyDescent="0.25">
      <c r="A131" s="184"/>
      <c r="B131" s="4">
        <v>42150</v>
      </c>
      <c r="C131" s="5" t="s">
        <v>46</v>
      </c>
      <c r="D131" s="39">
        <f>SUM(I131:I$222)/SUM(G131:G$222)</f>
        <v>0.70648464163822522</v>
      </c>
      <c r="E131" s="5">
        <v>1</v>
      </c>
      <c r="F131" s="5">
        <v>4</v>
      </c>
      <c r="G131" s="5">
        <v>3</v>
      </c>
      <c r="H131" s="27">
        <v>3</v>
      </c>
      <c r="I131" s="27">
        <v>2</v>
      </c>
      <c r="J131" s="100">
        <f t="shared" si="4"/>
        <v>0</v>
      </c>
      <c r="K131" s="5">
        <v>2</v>
      </c>
      <c r="L131" s="5">
        <v>0</v>
      </c>
      <c r="M131" s="5">
        <v>0</v>
      </c>
      <c r="N131" s="27">
        <v>2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1</v>
      </c>
      <c r="U131" s="5">
        <v>0</v>
      </c>
      <c r="V131" s="5">
        <v>4</v>
      </c>
      <c r="W131" s="39">
        <f>SUM(I131:I$222,O131:O$222,S131:S$222)/SUM(F131:F$222)</f>
        <v>0.76948051948051943</v>
      </c>
      <c r="X131" s="39">
        <f>SUM(V131:V$222)/SUM(G131:G$222)</f>
        <v>1.5153583617747439</v>
      </c>
      <c r="Y131" s="41">
        <f t="shared" si="5"/>
        <v>2.2848388812552631</v>
      </c>
    </row>
    <row r="132" spans="1:25" ht="15.95" customHeight="1" x14ac:dyDescent="0.25">
      <c r="A132" s="184"/>
      <c r="B132" s="4">
        <v>42150</v>
      </c>
      <c r="C132" s="5" t="s">
        <v>46</v>
      </c>
      <c r="D132" s="39">
        <f>SUM(I132:I$222)/SUM(G132:G$222)</f>
        <v>0.7068965517241379</v>
      </c>
      <c r="E132" s="5">
        <v>1</v>
      </c>
      <c r="F132" s="5">
        <v>3</v>
      </c>
      <c r="G132" s="5">
        <v>3</v>
      </c>
      <c r="H132" s="27">
        <v>1</v>
      </c>
      <c r="I132" s="27">
        <v>2</v>
      </c>
      <c r="J132" s="100">
        <f t="shared" si="4"/>
        <v>1</v>
      </c>
      <c r="K132" s="5">
        <v>1</v>
      </c>
      <c r="L132" s="5">
        <v>0</v>
      </c>
      <c r="M132" s="5">
        <v>0</v>
      </c>
      <c r="N132" s="27">
        <v>1</v>
      </c>
      <c r="O132" s="5">
        <v>0</v>
      </c>
      <c r="P132" s="5">
        <v>0</v>
      </c>
      <c r="Q132" s="5">
        <v>0</v>
      </c>
      <c r="R132" s="5">
        <v>0</v>
      </c>
      <c r="S132" s="5">
        <v>1</v>
      </c>
      <c r="T132" s="5">
        <v>0</v>
      </c>
      <c r="U132" s="5">
        <v>0</v>
      </c>
      <c r="V132" s="5">
        <v>3</v>
      </c>
      <c r="W132" s="39">
        <f>SUM(I132:I$222,O132:O$222,S132:S$222)/SUM(F132:F$222)</f>
        <v>0.76973684210526316</v>
      </c>
      <c r="X132" s="39">
        <f>SUM(V132:V$222)/SUM(G132:G$222)</f>
        <v>1.5172413793103448</v>
      </c>
      <c r="Y132" s="41">
        <f t="shared" si="5"/>
        <v>2.286978221415608</v>
      </c>
    </row>
    <row r="133" spans="1:25" ht="15.95" customHeight="1" x14ac:dyDescent="0.25">
      <c r="A133" s="184"/>
      <c r="B133" s="4">
        <v>42143</v>
      </c>
      <c r="C133" s="5" t="s">
        <v>47</v>
      </c>
      <c r="D133" s="39">
        <f>SUM(I133:I$222)/SUM(G133:G$222)</f>
        <v>0.70731707317073167</v>
      </c>
      <c r="E133" s="5">
        <v>1</v>
      </c>
      <c r="F133" s="5">
        <v>3</v>
      </c>
      <c r="G133" s="5">
        <v>3</v>
      </c>
      <c r="H133" s="27">
        <v>2</v>
      </c>
      <c r="I133" s="27">
        <v>1</v>
      </c>
      <c r="J133" s="100">
        <f t="shared" si="4"/>
        <v>0</v>
      </c>
      <c r="K133" s="5">
        <v>1</v>
      </c>
      <c r="L133" s="5">
        <v>0</v>
      </c>
      <c r="M133" s="5">
        <v>0</v>
      </c>
      <c r="N133" s="27">
        <v>2</v>
      </c>
      <c r="O133" s="5">
        <v>0</v>
      </c>
      <c r="P133" s="5">
        <v>0</v>
      </c>
      <c r="Q133" s="5">
        <v>0</v>
      </c>
      <c r="R133" s="5">
        <v>0</v>
      </c>
      <c r="S133" s="5">
        <v>1</v>
      </c>
      <c r="T133" s="5">
        <v>0</v>
      </c>
      <c r="U133" s="5">
        <v>1</v>
      </c>
      <c r="V133" s="5">
        <v>2</v>
      </c>
      <c r="W133" s="39">
        <f>SUM(I133:I$222,O133:O$222,S133:S$222)/SUM(F133:F$222)</f>
        <v>0.76744186046511631</v>
      </c>
      <c r="X133" s="39">
        <f>SUM(V133:V$222)/SUM(G133:G$222)</f>
        <v>1.5226480836236933</v>
      </c>
      <c r="Y133" s="41">
        <f t="shared" si="5"/>
        <v>2.2900899440888098</v>
      </c>
    </row>
    <row r="134" spans="1:25" ht="15.95" customHeight="1" thickBot="1" x14ac:dyDescent="0.3">
      <c r="A134" s="185"/>
      <c r="B134" s="7">
        <v>42143</v>
      </c>
      <c r="C134" s="8" t="s">
        <v>47</v>
      </c>
      <c r="D134" s="49">
        <f>SUM(I134:I$222)/SUM(G134:G$222)</f>
        <v>0.71126760563380287</v>
      </c>
      <c r="E134" s="8">
        <v>1</v>
      </c>
      <c r="F134" s="8">
        <v>4</v>
      </c>
      <c r="G134" s="8">
        <v>4</v>
      </c>
      <c r="H134" s="29">
        <v>3</v>
      </c>
      <c r="I134" s="29">
        <v>4</v>
      </c>
      <c r="J134" s="159">
        <f t="shared" si="4"/>
        <v>1</v>
      </c>
      <c r="K134" s="8">
        <v>3</v>
      </c>
      <c r="L134" s="8">
        <v>0</v>
      </c>
      <c r="M134" s="8">
        <v>0</v>
      </c>
      <c r="N134" s="29">
        <v>3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7</v>
      </c>
      <c r="W134" s="49">
        <f>SUM(I134:I$222,O134:O$222,S134:S$222)/SUM(F134:F$222)</f>
        <v>0.76845637583892612</v>
      </c>
      <c r="X134" s="49">
        <f>SUM(V134:V$222)/SUM(G134:G$222)</f>
        <v>1.5316901408450705</v>
      </c>
      <c r="Y134" s="50">
        <f t="shared" si="5"/>
        <v>2.3001465166839967</v>
      </c>
    </row>
    <row r="135" spans="1:25" ht="15.95" customHeight="1" x14ac:dyDescent="0.25">
      <c r="A135" s="183" t="s">
        <v>48</v>
      </c>
      <c r="B135" s="9">
        <v>41863</v>
      </c>
      <c r="C135" s="10" t="s">
        <v>43</v>
      </c>
      <c r="D135" s="1">
        <f>SUM(I135:I$222)/SUM(G135:G$222)</f>
        <v>0.70714285714285718</v>
      </c>
      <c r="E135" s="10">
        <v>1</v>
      </c>
      <c r="F135" s="10">
        <v>3</v>
      </c>
      <c r="G135" s="10">
        <v>3</v>
      </c>
      <c r="H135" s="30">
        <v>2</v>
      </c>
      <c r="I135" s="30">
        <v>3</v>
      </c>
      <c r="J135" s="96">
        <f t="shared" ref="J135:J198" si="6">SUM(I135)-SUM(K135:M135)</f>
        <v>0</v>
      </c>
      <c r="K135" s="10">
        <v>1</v>
      </c>
      <c r="L135" s="10">
        <v>0</v>
      </c>
      <c r="M135" s="10">
        <v>2</v>
      </c>
      <c r="N135" s="30">
        <v>5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10</v>
      </c>
      <c r="W135" s="1">
        <f>SUM(I135:I$222,O135:O$222,S135:S$222)/SUM(F135:F$222)</f>
        <v>0.76530612244897955</v>
      </c>
      <c r="X135" s="1">
        <f>SUM(V135:V$222)/SUM(G135:G$222)</f>
        <v>1.5285714285714285</v>
      </c>
      <c r="Y135" s="2">
        <f t="shared" si="5"/>
        <v>2.2938775510204081</v>
      </c>
    </row>
    <row r="136" spans="1:25" ht="15.95" customHeight="1" x14ac:dyDescent="0.25">
      <c r="A136" s="184"/>
      <c r="B136" s="4">
        <v>41863</v>
      </c>
      <c r="C136" s="5" t="s">
        <v>43</v>
      </c>
      <c r="D136" s="39">
        <f>SUM(I136:I$222)/SUM(G136:G$222)</f>
        <v>0.70397111913357402</v>
      </c>
      <c r="E136" s="5">
        <v>1</v>
      </c>
      <c r="F136" s="5">
        <v>2</v>
      </c>
      <c r="G136" s="5">
        <v>2</v>
      </c>
      <c r="H136" s="27">
        <v>2</v>
      </c>
      <c r="I136" s="27">
        <v>2</v>
      </c>
      <c r="J136" s="100">
        <f t="shared" si="6"/>
        <v>0</v>
      </c>
      <c r="K136" s="5">
        <v>0</v>
      </c>
      <c r="L136" s="5">
        <v>0</v>
      </c>
      <c r="M136" s="5">
        <v>2</v>
      </c>
      <c r="N136" s="27">
        <v>4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8</v>
      </c>
      <c r="W136" s="39">
        <f>SUM(I136:I$222,O136:O$222,S136:S$222)/SUM(F136:F$222)</f>
        <v>0.76288659793814428</v>
      </c>
      <c r="X136" s="39">
        <f>SUM(V136:V$222)/SUM(G136:G$222)</f>
        <v>1.5090252707581226</v>
      </c>
      <c r="Y136" s="41">
        <f t="shared" si="5"/>
        <v>2.2719118686962672</v>
      </c>
    </row>
    <row r="137" spans="1:25" ht="15.95" customHeight="1" x14ac:dyDescent="0.25">
      <c r="A137" s="184"/>
      <c r="B137" s="4">
        <v>41856</v>
      </c>
      <c r="C137" s="5" t="s">
        <v>44</v>
      </c>
      <c r="D137" s="39">
        <f>SUM(I137:I$222)/SUM(G137:G$222)</f>
        <v>0.70181818181818179</v>
      </c>
      <c r="E137" s="5">
        <v>1</v>
      </c>
      <c r="F137" s="5">
        <v>3</v>
      </c>
      <c r="G137" s="5">
        <v>3</v>
      </c>
      <c r="H137" s="27">
        <v>2</v>
      </c>
      <c r="I137" s="27">
        <v>3</v>
      </c>
      <c r="J137" s="100">
        <f t="shared" si="6"/>
        <v>1</v>
      </c>
      <c r="K137" s="5">
        <v>2</v>
      </c>
      <c r="L137" s="5">
        <v>0</v>
      </c>
      <c r="M137" s="5">
        <v>0</v>
      </c>
      <c r="N137" s="27">
        <v>2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5</v>
      </c>
      <c r="W137" s="39">
        <f>SUM(I137:I$222,O137:O$222,S137:S$222)/SUM(F137:F$222)</f>
        <v>0.76124567474048443</v>
      </c>
      <c r="X137" s="39">
        <f>SUM(V137:V$222)/SUM(G137:G$222)</f>
        <v>1.490909090909091</v>
      </c>
      <c r="Y137" s="41">
        <f t="shared" si="5"/>
        <v>2.2521547656495753</v>
      </c>
    </row>
    <row r="138" spans="1:25" ht="15.95" customHeight="1" x14ac:dyDescent="0.25">
      <c r="A138" s="184"/>
      <c r="B138" s="4">
        <v>41856</v>
      </c>
      <c r="C138" s="5" t="s">
        <v>44</v>
      </c>
      <c r="D138" s="39">
        <f>SUM(I138:I$222)/SUM(G138:G$222)</f>
        <v>0.69852941176470584</v>
      </c>
      <c r="E138" s="5">
        <v>1</v>
      </c>
      <c r="F138" s="5">
        <v>3</v>
      </c>
      <c r="G138" s="5">
        <v>3</v>
      </c>
      <c r="H138" s="27">
        <v>1</v>
      </c>
      <c r="I138" s="27">
        <v>1</v>
      </c>
      <c r="J138" s="100">
        <f t="shared" si="6"/>
        <v>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1</v>
      </c>
      <c r="W138" s="39">
        <f>SUM(I138:I$222,O138:O$222,S138:S$222)/SUM(F138:F$222)</f>
        <v>0.75874125874125875</v>
      </c>
      <c r="X138" s="39">
        <f>SUM(V138:V$222)/SUM(G138:G$222)</f>
        <v>1.4889705882352942</v>
      </c>
      <c r="Y138" s="41">
        <f t="shared" si="5"/>
        <v>2.2477118469765527</v>
      </c>
    </row>
    <row r="139" spans="1:25" ht="15.95" customHeight="1" x14ac:dyDescent="0.25">
      <c r="A139" s="184"/>
      <c r="B139" s="4">
        <v>41849</v>
      </c>
      <c r="C139" s="5" t="s">
        <v>50</v>
      </c>
      <c r="D139" s="39">
        <f>SUM(I139:I$222)/SUM(G139:G$222)</f>
        <v>0.70260223048327142</v>
      </c>
      <c r="E139" s="5">
        <v>1</v>
      </c>
      <c r="F139" s="5">
        <v>2</v>
      </c>
      <c r="G139" s="5">
        <v>2</v>
      </c>
      <c r="H139" s="27">
        <v>2</v>
      </c>
      <c r="I139" s="27">
        <v>2</v>
      </c>
      <c r="J139" s="100">
        <f t="shared" si="6"/>
        <v>0</v>
      </c>
      <c r="K139" s="5">
        <v>0</v>
      </c>
      <c r="L139" s="5">
        <v>0</v>
      </c>
      <c r="M139" s="5">
        <v>2</v>
      </c>
      <c r="N139" s="5">
        <v>4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8</v>
      </c>
      <c r="W139" s="39">
        <f>SUM(I139:I$222,O139:O$222,S139:S$222)/SUM(F139:F$222)</f>
        <v>0.76325088339222613</v>
      </c>
      <c r="X139" s="39">
        <f>SUM(V139:V$222)/SUM(G139:G$222)</f>
        <v>1.5018587360594795</v>
      </c>
      <c r="Y139" s="41">
        <f t="shared" si="5"/>
        <v>2.2651096194517057</v>
      </c>
    </row>
    <row r="140" spans="1:25" ht="15.95" customHeight="1" x14ac:dyDescent="0.25">
      <c r="A140" s="184"/>
      <c r="B140" s="4">
        <v>41849</v>
      </c>
      <c r="C140" s="5" t="s">
        <v>50</v>
      </c>
      <c r="D140" s="39">
        <f>SUM(I140:I$222)/SUM(G140:G$222)</f>
        <v>0.70037453183520604</v>
      </c>
      <c r="E140" s="5">
        <v>1</v>
      </c>
      <c r="F140" s="5">
        <v>4</v>
      </c>
      <c r="G140" s="5">
        <v>4</v>
      </c>
      <c r="H140" s="27">
        <v>4</v>
      </c>
      <c r="I140" s="27">
        <v>4</v>
      </c>
      <c r="J140" s="100">
        <f t="shared" si="6"/>
        <v>1</v>
      </c>
      <c r="K140" s="5">
        <v>1</v>
      </c>
      <c r="L140" s="5">
        <v>2</v>
      </c>
      <c r="M140" s="5">
        <v>0</v>
      </c>
      <c r="N140" s="5">
        <v>4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9</v>
      </c>
      <c r="W140" s="39">
        <f>SUM(I140:I$222,O140:O$222,S140:S$222)/SUM(F140:F$222)</f>
        <v>0.76156583629893237</v>
      </c>
      <c r="X140" s="39">
        <f>SUM(V140:V$222)/SUM(G140:G$222)</f>
        <v>1.4831460674157304</v>
      </c>
      <c r="Y140" s="41">
        <f t="shared" si="5"/>
        <v>2.2447119037146628</v>
      </c>
    </row>
    <row r="141" spans="1:25" ht="15.95" customHeight="1" x14ac:dyDescent="0.25">
      <c r="A141" s="184"/>
      <c r="B141" s="4">
        <v>41842</v>
      </c>
      <c r="C141" s="5" t="s">
        <v>51</v>
      </c>
      <c r="D141" s="39">
        <f>SUM(I141:I$222)/SUM(G141:G$222)</f>
        <v>0.69581749049429653</v>
      </c>
      <c r="E141" s="5">
        <v>1</v>
      </c>
      <c r="F141" s="5">
        <v>4</v>
      </c>
      <c r="G141" s="5">
        <v>4</v>
      </c>
      <c r="H141" s="27">
        <v>2</v>
      </c>
      <c r="I141" s="27">
        <v>3</v>
      </c>
      <c r="J141" s="100">
        <f t="shared" si="6"/>
        <v>1</v>
      </c>
      <c r="K141" s="5">
        <v>0</v>
      </c>
      <c r="L141" s="5">
        <v>0</v>
      </c>
      <c r="M141" s="5">
        <v>2</v>
      </c>
      <c r="N141" s="5">
        <v>3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9</v>
      </c>
      <c r="W141" s="39">
        <f>SUM(I141:I$222,O141:O$222,S141:S$222)/SUM(F141:F$222)</f>
        <v>0.75812274368231047</v>
      </c>
      <c r="X141" s="39">
        <f>SUM(V141:V$222)/SUM(G141:G$222)</f>
        <v>1.4714828897338403</v>
      </c>
      <c r="Y141" s="41">
        <f t="shared" si="5"/>
        <v>2.2296056334161509</v>
      </c>
    </row>
    <row r="142" spans="1:25" ht="15.95" customHeight="1" x14ac:dyDescent="0.25">
      <c r="A142" s="184"/>
      <c r="B142" s="4">
        <v>41842</v>
      </c>
      <c r="C142" s="5" t="s">
        <v>51</v>
      </c>
      <c r="D142" s="39">
        <f>SUM(I142:I$222)/SUM(G142:G$222)</f>
        <v>0.69498069498069504</v>
      </c>
      <c r="E142" s="5">
        <v>1</v>
      </c>
      <c r="F142" s="5">
        <v>3</v>
      </c>
      <c r="G142" s="5">
        <v>3</v>
      </c>
      <c r="H142" s="27">
        <v>3</v>
      </c>
      <c r="I142" s="27">
        <v>3</v>
      </c>
      <c r="J142" s="100">
        <f t="shared" si="6"/>
        <v>1</v>
      </c>
      <c r="K142" s="5">
        <v>2</v>
      </c>
      <c r="L142" s="5">
        <v>0</v>
      </c>
      <c r="M142" s="5">
        <v>0</v>
      </c>
      <c r="N142" s="5">
        <v>2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5</v>
      </c>
      <c r="W142" s="39">
        <f>SUM(I142:I$222,O142:O$222,S142:S$222)/SUM(F142:F$222)</f>
        <v>0.75824175824175821</v>
      </c>
      <c r="X142" s="39">
        <f>SUM(V142:V$222)/SUM(G142:G$222)</f>
        <v>1.4594594594594594</v>
      </c>
      <c r="Y142" s="41">
        <f t="shared" si="5"/>
        <v>2.2177012177012179</v>
      </c>
    </row>
    <row r="143" spans="1:25" ht="15.95" customHeight="1" x14ac:dyDescent="0.25">
      <c r="A143" s="184"/>
      <c r="B143" s="4">
        <v>41835</v>
      </c>
      <c r="C143" s="5" t="s">
        <v>41</v>
      </c>
      <c r="D143" s="39">
        <f>SUM(I143:I$222)/SUM(G143:G$222)</f>
        <v>0.69140625</v>
      </c>
      <c r="E143" s="5">
        <v>1</v>
      </c>
      <c r="F143" s="5">
        <v>4</v>
      </c>
      <c r="G143" s="5">
        <v>4</v>
      </c>
      <c r="H143" s="27">
        <v>3</v>
      </c>
      <c r="I143" s="27">
        <v>4</v>
      </c>
      <c r="J143" s="100">
        <f t="shared" si="6"/>
        <v>0</v>
      </c>
      <c r="K143" s="5">
        <v>2</v>
      </c>
      <c r="L143" s="5">
        <v>0</v>
      </c>
      <c r="M143" s="5">
        <v>2</v>
      </c>
      <c r="N143" s="5">
        <v>4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12</v>
      </c>
      <c r="W143" s="39">
        <f>SUM(I143:I$222,O143:O$222,S143:S$222)/SUM(F143:F$222)</f>
        <v>0.75555555555555554</v>
      </c>
      <c r="X143" s="39">
        <f>SUM(V143:V$222)/SUM(G143:G$222)</f>
        <v>1.45703125</v>
      </c>
      <c r="Y143" s="41">
        <f t="shared" si="5"/>
        <v>2.2125868055555555</v>
      </c>
    </row>
    <row r="144" spans="1:25" ht="15.95" customHeight="1" x14ac:dyDescent="0.25">
      <c r="A144" s="184"/>
      <c r="B144" s="4">
        <v>41835</v>
      </c>
      <c r="C144" s="5" t="s">
        <v>41</v>
      </c>
      <c r="D144" s="39">
        <f>SUM(I144:I$222)/SUM(G144:G$222)</f>
        <v>0.68650793650793651</v>
      </c>
      <c r="E144" s="5">
        <v>1</v>
      </c>
      <c r="F144" s="5">
        <v>4</v>
      </c>
      <c r="G144" s="5">
        <v>4</v>
      </c>
      <c r="H144" s="27">
        <v>2</v>
      </c>
      <c r="I144" s="27">
        <v>3</v>
      </c>
      <c r="J144" s="100">
        <f t="shared" si="6"/>
        <v>2</v>
      </c>
      <c r="K144" s="5">
        <v>0</v>
      </c>
      <c r="L144" s="5">
        <v>0</v>
      </c>
      <c r="M144" s="5">
        <v>1</v>
      </c>
      <c r="N144" s="5">
        <v>3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6</v>
      </c>
      <c r="W144" s="39">
        <f>SUM(I144:I$222,O144:O$222,S144:S$222)/SUM(F144:F$222)</f>
        <v>0.75187969924812026</v>
      </c>
      <c r="X144" s="39">
        <f>SUM(V144:V$222)/SUM(G144:G$222)</f>
        <v>1.4325396825396826</v>
      </c>
      <c r="Y144" s="41">
        <f t="shared" si="5"/>
        <v>2.1844193817878028</v>
      </c>
    </row>
    <row r="145" spans="1:25" ht="15.95" customHeight="1" x14ac:dyDescent="0.25">
      <c r="A145" s="184"/>
      <c r="B145" s="4">
        <v>41828</v>
      </c>
      <c r="C145" s="5" t="s">
        <v>45</v>
      </c>
      <c r="D145" s="39">
        <f>SUM(I145:I$222)/SUM(G145:G$222)</f>
        <v>0.68548387096774188</v>
      </c>
      <c r="E145" s="5">
        <v>1</v>
      </c>
      <c r="F145" s="5">
        <v>3</v>
      </c>
      <c r="G145" s="5">
        <v>3</v>
      </c>
      <c r="H145" s="27">
        <v>1</v>
      </c>
      <c r="I145" s="27">
        <v>1</v>
      </c>
      <c r="J145" s="100">
        <f t="shared" si="6"/>
        <v>0</v>
      </c>
      <c r="K145" s="5">
        <v>1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</v>
      </c>
      <c r="V145" s="5">
        <v>2</v>
      </c>
      <c r="W145" s="39">
        <f>SUM(I145:I$222,O145:O$222,S145:S$222)/SUM(F145:F$222)</f>
        <v>0.75190839694656486</v>
      </c>
      <c r="X145" s="39">
        <f>SUM(V145:V$222)/SUM(G145:G$222)</f>
        <v>1.4314516129032258</v>
      </c>
      <c r="Y145" s="41">
        <f t="shared" si="5"/>
        <v>2.1833600098497907</v>
      </c>
    </row>
    <row r="146" spans="1:25" ht="15.95" customHeight="1" x14ac:dyDescent="0.25">
      <c r="A146" s="184"/>
      <c r="B146" s="4">
        <v>41828</v>
      </c>
      <c r="C146" s="5" t="s">
        <v>45</v>
      </c>
      <c r="D146" s="39">
        <f>SUM(I146:I$222)/SUM(G146:G$222)</f>
        <v>0.68979591836734699</v>
      </c>
      <c r="E146" s="5">
        <v>1</v>
      </c>
      <c r="F146" s="5">
        <v>3</v>
      </c>
      <c r="G146" s="5">
        <v>3</v>
      </c>
      <c r="H146" s="27">
        <v>2</v>
      </c>
      <c r="I146" s="27">
        <v>2</v>
      </c>
      <c r="J146" s="100">
        <f t="shared" si="6"/>
        <v>0</v>
      </c>
      <c r="K146" s="5">
        <v>2</v>
      </c>
      <c r="L146" s="5">
        <v>0</v>
      </c>
      <c r="M146" s="5">
        <v>0</v>
      </c>
      <c r="N146" s="5">
        <v>2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4</v>
      </c>
      <c r="W146" s="39">
        <f>SUM(I146:I$222,O146:O$222,S146:S$222)/SUM(F146:F$222)</f>
        <v>0.7567567567567568</v>
      </c>
      <c r="X146" s="39">
        <f>SUM(V146:V$222)/SUM(G146:G$222)</f>
        <v>1.4408163265306122</v>
      </c>
      <c r="Y146" s="41">
        <f t="shared" si="5"/>
        <v>2.1975730832873692</v>
      </c>
    </row>
    <row r="147" spans="1:25" ht="15.95" customHeight="1" x14ac:dyDescent="0.25">
      <c r="A147" s="184"/>
      <c r="B147" s="4">
        <v>41821</v>
      </c>
      <c r="C147" s="5" t="s">
        <v>46</v>
      </c>
      <c r="D147" s="39">
        <f>SUM(I147:I$222)/SUM(G147:G$222)</f>
        <v>0.69008264462809921</v>
      </c>
      <c r="E147" s="5">
        <v>1</v>
      </c>
      <c r="F147" s="5">
        <v>3</v>
      </c>
      <c r="G147" s="5">
        <v>3</v>
      </c>
      <c r="H147" s="27">
        <v>3</v>
      </c>
      <c r="I147" s="27">
        <v>3</v>
      </c>
      <c r="J147" s="100">
        <f t="shared" si="6"/>
        <v>2</v>
      </c>
      <c r="K147" s="5">
        <v>1</v>
      </c>
      <c r="L147" s="5">
        <v>0</v>
      </c>
      <c r="M147" s="5">
        <v>0</v>
      </c>
      <c r="N147" s="5">
        <v>1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4</v>
      </c>
      <c r="W147" s="39">
        <f>SUM(I147:I$222,O147:O$222,S147:S$222)/SUM(F147:F$222)</f>
        <v>0.7578125</v>
      </c>
      <c r="X147" s="39">
        <f>SUM(V147:V$222)/SUM(G147:G$222)</f>
        <v>1.4421487603305785</v>
      </c>
      <c r="Y147" s="41">
        <f t="shared" si="5"/>
        <v>2.1999612603305785</v>
      </c>
    </row>
    <row r="148" spans="1:25" ht="15.95" customHeight="1" x14ac:dyDescent="0.25">
      <c r="A148" s="184"/>
      <c r="B148" s="4">
        <v>41814</v>
      </c>
      <c r="C148" s="5" t="s">
        <v>50</v>
      </c>
      <c r="D148" s="39">
        <f>SUM(I148:I$222)/SUM(G148:G$222)</f>
        <v>0.68619246861924688</v>
      </c>
      <c r="E148" s="5">
        <v>1</v>
      </c>
      <c r="F148" s="5">
        <v>3</v>
      </c>
      <c r="G148" s="5">
        <v>3</v>
      </c>
      <c r="H148" s="27">
        <v>1</v>
      </c>
      <c r="I148" s="27">
        <v>1</v>
      </c>
      <c r="J148" s="100">
        <f t="shared" si="6"/>
        <v>1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1</v>
      </c>
      <c r="W148" s="39">
        <f>SUM(I148:I$222,O148:O$222,S148:S$222)/SUM(F148:F$222)</f>
        <v>0.75494071146245056</v>
      </c>
      <c r="X148" s="39">
        <f>SUM(V148:V$222)/SUM(G148:G$222)</f>
        <v>1.4435146443514644</v>
      </c>
      <c r="Y148" s="41">
        <f t="shared" si="5"/>
        <v>2.1984553558139148</v>
      </c>
    </row>
    <row r="149" spans="1:25" ht="15.95" customHeight="1" x14ac:dyDescent="0.25">
      <c r="A149" s="184"/>
      <c r="B149" s="4">
        <v>41814</v>
      </c>
      <c r="C149" s="5" t="s">
        <v>50</v>
      </c>
      <c r="D149" s="39">
        <f>SUM(I149:I$222)/SUM(G149:G$222)</f>
        <v>0.69067796610169496</v>
      </c>
      <c r="E149" s="5">
        <v>1</v>
      </c>
      <c r="F149" s="5">
        <v>4</v>
      </c>
      <c r="G149" s="5">
        <v>4</v>
      </c>
      <c r="H149" s="5">
        <v>0</v>
      </c>
      <c r="I149" s="5">
        <v>0</v>
      </c>
      <c r="J149" s="100">
        <f t="shared" si="6"/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39">
        <f>SUM(I149:I$222,O149:O$222,S149:S$222)/SUM(F149:F$222)</f>
        <v>0.76</v>
      </c>
      <c r="X149" s="39">
        <f>SUM(V149:V$222)/SUM(G149:G$222)</f>
        <v>1.4576271186440677</v>
      </c>
      <c r="Y149" s="41">
        <f t="shared" si="5"/>
        <v>2.2176271186440677</v>
      </c>
    </row>
    <row r="150" spans="1:25" ht="15.95" customHeight="1" x14ac:dyDescent="0.25">
      <c r="A150" s="184"/>
      <c r="B150" s="4">
        <v>41807</v>
      </c>
      <c r="C150" s="5" t="s">
        <v>51</v>
      </c>
      <c r="D150" s="39">
        <f>SUM(I150:I$222)/SUM(G150:G$222)</f>
        <v>0.70258620689655171</v>
      </c>
      <c r="E150" s="5">
        <v>1</v>
      </c>
      <c r="F150" s="5">
        <v>4</v>
      </c>
      <c r="G150" s="5">
        <v>4</v>
      </c>
      <c r="H150" s="27">
        <v>4</v>
      </c>
      <c r="I150" s="27">
        <v>4</v>
      </c>
      <c r="J150" s="100">
        <f t="shared" si="6"/>
        <v>1</v>
      </c>
      <c r="K150" s="5">
        <v>2</v>
      </c>
      <c r="L150" s="5">
        <v>0</v>
      </c>
      <c r="M150" s="5">
        <v>1</v>
      </c>
      <c r="N150" s="5">
        <v>3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9</v>
      </c>
      <c r="W150" s="39">
        <f>SUM(I150:I$222,O150:O$222,S150:S$222)/SUM(F150:F$222)</f>
        <v>0.77235772357723576</v>
      </c>
      <c r="X150" s="39">
        <f>SUM(V150:V$222)/SUM(G150:G$222)</f>
        <v>1.4827586206896552</v>
      </c>
      <c r="Y150" s="41">
        <f t="shared" si="5"/>
        <v>2.2551163442668911</v>
      </c>
    </row>
    <row r="151" spans="1:25" ht="15.95" customHeight="1" x14ac:dyDescent="0.25">
      <c r="A151" s="184"/>
      <c r="B151" s="4">
        <v>41807</v>
      </c>
      <c r="C151" s="5" t="s">
        <v>51</v>
      </c>
      <c r="D151" s="39">
        <f>SUM(I151:I$222)/SUM(G151:G$222)</f>
        <v>0.69736842105263153</v>
      </c>
      <c r="E151" s="5">
        <v>1</v>
      </c>
      <c r="F151" s="5">
        <v>4</v>
      </c>
      <c r="G151" s="5">
        <v>4</v>
      </c>
      <c r="H151" s="27">
        <v>1</v>
      </c>
      <c r="I151" s="27">
        <v>3</v>
      </c>
      <c r="J151" s="100">
        <f t="shared" si="6"/>
        <v>0</v>
      </c>
      <c r="K151" s="5">
        <v>2</v>
      </c>
      <c r="L151" s="5">
        <v>1</v>
      </c>
      <c r="M151" s="5">
        <v>0</v>
      </c>
      <c r="N151" s="5">
        <v>4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7</v>
      </c>
      <c r="W151" s="39">
        <f>SUM(I151:I$222,O151:O$222,S151:S$222)/SUM(F151:F$222)</f>
        <v>0.76859504132231404</v>
      </c>
      <c r="X151" s="39">
        <f>SUM(V151:V$222)/SUM(G151:G$222)</f>
        <v>1.4692982456140351</v>
      </c>
      <c r="Y151" s="41">
        <f t="shared" si="5"/>
        <v>2.237893286936349</v>
      </c>
    </row>
    <row r="152" spans="1:25" ht="15.95" customHeight="1" x14ac:dyDescent="0.25">
      <c r="A152" s="184"/>
      <c r="B152" s="4">
        <v>41800</v>
      </c>
      <c r="C152" s="5" t="s">
        <v>43</v>
      </c>
      <c r="D152" s="39">
        <f>SUM(I152:I$222)/SUM(G152:G$222)</f>
        <v>0.6964285714285714</v>
      </c>
      <c r="E152" s="5">
        <v>1</v>
      </c>
      <c r="F152" s="5">
        <v>5</v>
      </c>
      <c r="G152" s="5">
        <v>5</v>
      </c>
      <c r="H152" s="27">
        <v>4</v>
      </c>
      <c r="I152" s="27">
        <v>4</v>
      </c>
      <c r="J152" s="100">
        <f t="shared" si="6"/>
        <v>3</v>
      </c>
      <c r="K152" s="5">
        <v>1</v>
      </c>
      <c r="L152" s="5">
        <v>0</v>
      </c>
      <c r="M152" s="5">
        <v>0</v>
      </c>
      <c r="N152" s="5">
        <v>4</v>
      </c>
      <c r="O152" s="5">
        <v>0</v>
      </c>
      <c r="P152" s="5">
        <v>0</v>
      </c>
      <c r="Q152" s="5">
        <v>0</v>
      </c>
      <c r="R152" s="5">
        <v>0</v>
      </c>
      <c r="S152" s="5">
        <v>1</v>
      </c>
      <c r="T152" s="5">
        <v>0</v>
      </c>
      <c r="U152" s="5">
        <v>0</v>
      </c>
      <c r="V152" s="5">
        <v>5</v>
      </c>
      <c r="W152" s="39">
        <f>SUM(I152:I$222,O152:O$222,S152:S$222)/SUM(F152:F$222)</f>
        <v>0.76890756302521013</v>
      </c>
      <c r="X152" s="39">
        <f>SUM(V152:V$222)/SUM(G152:G$222)</f>
        <v>1.4642857142857142</v>
      </c>
      <c r="Y152" s="41">
        <f t="shared" si="5"/>
        <v>2.2331932773109244</v>
      </c>
    </row>
    <row r="153" spans="1:25" ht="15.95" customHeight="1" x14ac:dyDescent="0.25">
      <c r="A153" s="184"/>
      <c r="B153" s="4">
        <v>41800</v>
      </c>
      <c r="C153" s="5" t="s">
        <v>43</v>
      </c>
      <c r="D153" s="39">
        <f>SUM(I153:I$222)/SUM(G153:G$222)</f>
        <v>0.69406392694063923</v>
      </c>
      <c r="E153" s="5">
        <v>1</v>
      </c>
      <c r="F153" s="5">
        <v>4</v>
      </c>
      <c r="G153" s="5">
        <v>4</v>
      </c>
      <c r="H153" s="27">
        <v>4</v>
      </c>
      <c r="I153" s="27">
        <v>4</v>
      </c>
      <c r="J153" s="100">
        <f t="shared" si="6"/>
        <v>0</v>
      </c>
      <c r="K153" s="5">
        <v>2</v>
      </c>
      <c r="L153" s="5">
        <v>0</v>
      </c>
      <c r="M153" s="5">
        <v>2</v>
      </c>
      <c r="N153" s="5">
        <v>6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12</v>
      </c>
      <c r="W153" s="39">
        <f>SUM(I153:I$222,O153:O$222,S153:S$222)/SUM(F153:F$222)</f>
        <v>0.76394849785407726</v>
      </c>
      <c r="X153" s="39">
        <f>SUM(V153:V$222)/SUM(G153:G$222)</f>
        <v>1.4748858447488584</v>
      </c>
      <c r="Y153" s="41">
        <f t="shared" si="5"/>
        <v>2.2388343426029356</v>
      </c>
    </row>
    <row r="154" spans="1:25" ht="15.95" customHeight="1" x14ac:dyDescent="0.25">
      <c r="A154" s="184"/>
      <c r="B154" s="4">
        <v>41793</v>
      </c>
      <c r="C154" s="5" t="s">
        <v>44</v>
      </c>
      <c r="D154" s="39">
        <f>SUM(I154:I$222)/SUM(G154:G$222)</f>
        <v>0.68837209302325586</v>
      </c>
      <c r="E154" s="5">
        <v>1</v>
      </c>
      <c r="F154" s="5">
        <v>3</v>
      </c>
      <c r="G154" s="5">
        <v>3</v>
      </c>
      <c r="H154" s="27">
        <v>3</v>
      </c>
      <c r="I154" s="27">
        <v>3</v>
      </c>
      <c r="J154" s="100">
        <f t="shared" si="6"/>
        <v>0</v>
      </c>
      <c r="K154" s="5">
        <v>2</v>
      </c>
      <c r="L154" s="5">
        <v>0</v>
      </c>
      <c r="M154" s="5">
        <v>1</v>
      </c>
      <c r="N154" s="5">
        <v>4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8</v>
      </c>
      <c r="W154" s="39">
        <f>SUM(I154:I$222,O154:O$222,S154:S$222)/SUM(F154:F$222)</f>
        <v>0.75982532751091703</v>
      </c>
      <c r="X154" s="39">
        <f>SUM(V154:V$222)/SUM(G154:G$222)</f>
        <v>1.4465116279069767</v>
      </c>
      <c r="Y154" s="41">
        <f t="shared" si="5"/>
        <v>2.2063369554178935</v>
      </c>
    </row>
    <row r="155" spans="1:25" ht="15.95" customHeight="1" x14ac:dyDescent="0.25">
      <c r="A155" s="184"/>
      <c r="B155" s="4">
        <v>41793</v>
      </c>
      <c r="C155" s="5" t="s">
        <v>44</v>
      </c>
      <c r="D155" s="39">
        <f>SUM(I155:I$222)/SUM(G155:G$222)</f>
        <v>0.68396226415094341</v>
      </c>
      <c r="E155" s="5">
        <v>1</v>
      </c>
      <c r="F155" s="5">
        <v>4</v>
      </c>
      <c r="G155" s="5">
        <v>4</v>
      </c>
      <c r="H155" s="27">
        <v>1</v>
      </c>
      <c r="I155" s="27">
        <v>3</v>
      </c>
      <c r="J155" s="100">
        <f t="shared" si="6"/>
        <v>1</v>
      </c>
      <c r="K155" s="5">
        <v>2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5</v>
      </c>
      <c r="W155" s="39">
        <f>SUM(I155:I$222,O155:O$222,S155:S$222)/SUM(F155:F$222)</f>
        <v>0.75663716814159288</v>
      </c>
      <c r="X155" s="39">
        <f>SUM(V155:V$222)/SUM(G155:G$222)</f>
        <v>1.429245283018868</v>
      </c>
      <c r="Y155" s="41">
        <f t="shared" si="5"/>
        <v>2.1858824511604609</v>
      </c>
    </row>
    <row r="156" spans="1:25" ht="15.95" customHeight="1" x14ac:dyDescent="0.25">
      <c r="A156" s="184"/>
      <c r="B156" s="4">
        <v>41786</v>
      </c>
      <c r="C156" s="5" t="s">
        <v>41</v>
      </c>
      <c r="D156" s="39">
        <f>SUM(I156:I$222)/SUM(G156:G$222)</f>
        <v>0.68269230769230771</v>
      </c>
      <c r="E156" s="5">
        <v>1</v>
      </c>
      <c r="F156" s="5">
        <v>4</v>
      </c>
      <c r="G156" s="5">
        <v>3</v>
      </c>
      <c r="H156" s="27">
        <v>1</v>
      </c>
      <c r="I156" s="27">
        <v>1</v>
      </c>
      <c r="J156" s="100">
        <f t="shared" si="6"/>
        <v>0</v>
      </c>
      <c r="K156" s="5">
        <v>1</v>
      </c>
      <c r="L156" s="5">
        <v>0</v>
      </c>
      <c r="M156" s="5">
        <v>0</v>
      </c>
      <c r="N156" s="5">
        <v>1</v>
      </c>
      <c r="O156" s="5">
        <v>0</v>
      </c>
      <c r="P156" s="5">
        <v>0</v>
      </c>
      <c r="Q156" s="5">
        <v>1</v>
      </c>
      <c r="R156" s="5">
        <v>0</v>
      </c>
      <c r="S156" s="5">
        <v>0</v>
      </c>
      <c r="T156" s="5">
        <v>0</v>
      </c>
      <c r="U156" s="5">
        <v>0</v>
      </c>
      <c r="V156" s="5">
        <v>2</v>
      </c>
      <c r="W156" s="39">
        <f>SUM(I156:I$222,O156:O$222,S156:S$222)/SUM(F156:F$222)</f>
        <v>0.7567567567567568</v>
      </c>
      <c r="X156" s="39">
        <f>SUM(V156:V$222)/SUM(G156:G$222)</f>
        <v>1.4326923076923077</v>
      </c>
      <c r="Y156" s="41">
        <f t="shared" si="5"/>
        <v>2.1894490644490645</v>
      </c>
    </row>
    <row r="157" spans="1:25" ht="15.95" customHeight="1" x14ac:dyDescent="0.25">
      <c r="A157" s="184"/>
      <c r="B157" s="4">
        <v>41786</v>
      </c>
      <c r="C157" s="5" t="s">
        <v>41</v>
      </c>
      <c r="D157" s="39">
        <f>SUM(I157:I$222)/SUM(G157:G$222)</f>
        <v>0.68780487804878043</v>
      </c>
      <c r="E157" s="5">
        <v>1</v>
      </c>
      <c r="F157" s="5">
        <v>3</v>
      </c>
      <c r="G157" s="5">
        <v>2</v>
      </c>
      <c r="H157" s="27">
        <v>2</v>
      </c>
      <c r="I157" s="27">
        <v>2</v>
      </c>
      <c r="J157" s="100">
        <f t="shared" si="6"/>
        <v>0</v>
      </c>
      <c r="K157" s="5">
        <v>1</v>
      </c>
      <c r="L157" s="5">
        <v>1</v>
      </c>
      <c r="M157" s="5">
        <v>0</v>
      </c>
      <c r="N157" s="5">
        <v>3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0</v>
      </c>
      <c r="V157" s="5">
        <v>5</v>
      </c>
      <c r="W157" s="39">
        <f>SUM(I157:I$222,O157:O$222,S157:S$222)/SUM(F157:F$222)</f>
        <v>0.76605504587155959</v>
      </c>
      <c r="X157" s="39">
        <f>SUM(V157:V$222)/SUM(G157:G$222)</f>
        <v>1.4439024390243902</v>
      </c>
      <c r="Y157" s="41">
        <f t="shared" si="5"/>
        <v>2.2099574848959498</v>
      </c>
    </row>
    <row r="158" spans="1:25" ht="15.95" customHeight="1" x14ac:dyDescent="0.25">
      <c r="A158" s="184"/>
      <c r="B158" s="4">
        <v>41779</v>
      </c>
      <c r="C158" s="5" t="s">
        <v>45</v>
      </c>
      <c r="D158" s="39">
        <f>SUM(I158:I$222)/SUM(G158:G$222)</f>
        <v>0.68472906403940892</v>
      </c>
      <c r="E158" s="5">
        <v>1</v>
      </c>
      <c r="F158" s="5">
        <v>3</v>
      </c>
      <c r="G158" s="5">
        <v>3</v>
      </c>
      <c r="H158" s="27">
        <v>1</v>
      </c>
      <c r="I158" s="27">
        <v>1</v>
      </c>
      <c r="J158" s="100">
        <f t="shared" si="6"/>
        <v>1</v>
      </c>
      <c r="K158" s="5">
        <v>0</v>
      </c>
      <c r="L158" s="5">
        <v>0</v>
      </c>
      <c r="M158" s="5">
        <v>0</v>
      </c>
      <c r="N158" s="5">
        <v>1</v>
      </c>
      <c r="O158" s="5">
        <v>0</v>
      </c>
      <c r="P158" s="5">
        <v>0</v>
      </c>
      <c r="Q158" s="5">
        <v>0</v>
      </c>
      <c r="R158" s="5">
        <v>0</v>
      </c>
      <c r="S158" s="5">
        <v>2</v>
      </c>
      <c r="T158" s="5">
        <v>0</v>
      </c>
      <c r="U158" s="5">
        <v>0</v>
      </c>
      <c r="V158" s="5">
        <v>1</v>
      </c>
      <c r="W158" s="39">
        <f>SUM(I158:I$222,O158:O$222,S158:S$222)/SUM(F158:F$222)</f>
        <v>0.76744186046511631</v>
      </c>
      <c r="X158" s="39">
        <f>SUM(V158:V$222)/SUM(G158:G$222)</f>
        <v>1.4334975369458127</v>
      </c>
      <c r="Y158" s="41">
        <f t="shared" ref="Y158:Y221" si="7">SUM(X158+W158)</f>
        <v>2.200939397410929</v>
      </c>
    </row>
    <row r="159" spans="1:25" ht="15.95" customHeight="1" x14ac:dyDescent="0.25">
      <c r="A159" s="184"/>
      <c r="B159" s="4">
        <v>41779</v>
      </c>
      <c r="C159" s="5" t="s">
        <v>45</v>
      </c>
      <c r="D159" s="39">
        <f>SUM(I159:I$222)/SUM(G159:G$222)</f>
        <v>0.69</v>
      </c>
      <c r="E159" s="5">
        <v>1</v>
      </c>
      <c r="F159" s="5">
        <v>2</v>
      </c>
      <c r="G159" s="5">
        <v>1</v>
      </c>
      <c r="H159" s="27">
        <v>1</v>
      </c>
      <c r="I159" s="27">
        <v>1</v>
      </c>
      <c r="J159" s="100">
        <f t="shared" si="6"/>
        <v>0</v>
      </c>
      <c r="K159" s="5">
        <v>1</v>
      </c>
      <c r="L159" s="5">
        <v>0</v>
      </c>
      <c r="M159" s="5">
        <v>0</v>
      </c>
      <c r="N159" s="5">
        <v>2</v>
      </c>
      <c r="O159" s="5">
        <v>1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2</v>
      </c>
      <c r="W159" s="39">
        <f>SUM(I159:I$222,O159:O$222,S159:S$222)/SUM(F159:F$222)</f>
        <v>0.76415094339622647</v>
      </c>
      <c r="X159" s="39">
        <f>SUM(V159:V$222)/SUM(G159:G$222)</f>
        <v>1.45</v>
      </c>
      <c r="Y159" s="41">
        <f t="shared" si="7"/>
        <v>2.2141509433962265</v>
      </c>
    </row>
    <row r="160" spans="1:25" ht="15.95" customHeight="1" x14ac:dyDescent="0.25">
      <c r="A160" s="184"/>
      <c r="B160" s="4">
        <v>41772</v>
      </c>
      <c r="C160" s="5" t="s">
        <v>46</v>
      </c>
      <c r="D160" s="39">
        <f>SUM(I160:I$222)/SUM(G160:G$222)</f>
        <v>0.68844221105527637</v>
      </c>
      <c r="E160" s="5">
        <v>1</v>
      </c>
      <c r="F160" s="5">
        <v>2</v>
      </c>
      <c r="G160" s="5">
        <v>2</v>
      </c>
      <c r="H160" s="5">
        <v>0</v>
      </c>
      <c r="I160" s="27">
        <v>1</v>
      </c>
      <c r="J160" s="100">
        <f t="shared" si="6"/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1</v>
      </c>
      <c r="W160" s="39">
        <f>SUM(I160:I$222,O160:O$222,S160:S$222)/SUM(F160:F$222)</f>
        <v>0.76190476190476186</v>
      </c>
      <c r="X160" s="39">
        <f>SUM(V160:V$222)/SUM(G160:G$222)</f>
        <v>1.4472361809045227</v>
      </c>
      <c r="Y160" s="41">
        <f t="shared" si="7"/>
        <v>2.2091409428092845</v>
      </c>
    </row>
    <row r="161" spans="1:25" ht="15.95" customHeight="1" thickBot="1" x14ac:dyDescent="0.3">
      <c r="A161" s="185"/>
      <c r="B161" s="7">
        <v>41772</v>
      </c>
      <c r="C161" s="8" t="s">
        <v>46</v>
      </c>
      <c r="D161" s="49">
        <f>SUM(I161:I$222)/SUM(G161:G$222)</f>
        <v>0.69035532994923854</v>
      </c>
      <c r="E161" s="8">
        <v>1</v>
      </c>
      <c r="F161" s="8">
        <v>4</v>
      </c>
      <c r="G161" s="8">
        <v>4</v>
      </c>
      <c r="H161" s="8">
        <v>3</v>
      </c>
      <c r="I161" s="29">
        <v>3</v>
      </c>
      <c r="J161" s="159">
        <f t="shared" si="6"/>
        <v>1</v>
      </c>
      <c r="K161" s="8">
        <v>1</v>
      </c>
      <c r="L161" s="8">
        <v>0</v>
      </c>
      <c r="M161" s="8">
        <v>1</v>
      </c>
      <c r="N161" s="8">
        <v>4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7</v>
      </c>
      <c r="W161" s="49">
        <f>SUM(I161:I$222,O161:O$222,S161:S$222)/SUM(F161:F$222)</f>
        <v>0.76442307692307687</v>
      </c>
      <c r="X161" s="49">
        <f>SUM(V161:V$222)/SUM(G161:G$222)</f>
        <v>1.4568527918781726</v>
      </c>
      <c r="Y161" s="50">
        <f t="shared" si="7"/>
        <v>2.2212758688012495</v>
      </c>
    </row>
    <row r="162" spans="1:25" ht="15.95" customHeight="1" x14ac:dyDescent="0.25">
      <c r="A162" s="183" t="s">
        <v>52</v>
      </c>
      <c r="B162" s="9">
        <v>41492</v>
      </c>
      <c r="C162" s="10" t="s">
        <v>43</v>
      </c>
      <c r="D162" s="1">
        <f>SUM(I162:I$222)/SUM(G162:G$222)</f>
        <v>0.68911917098445596</v>
      </c>
      <c r="E162" s="10">
        <v>1</v>
      </c>
      <c r="F162" s="10">
        <v>4</v>
      </c>
      <c r="G162" s="10">
        <v>4</v>
      </c>
      <c r="H162" s="10">
        <v>2</v>
      </c>
      <c r="I162" s="30">
        <v>3</v>
      </c>
      <c r="J162" s="96">
        <f t="shared" si="6"/>
        <v>1</v>
      </c>
      <c r="K162" s="10">
        <v>1</v>
      </c>
      <c r="L162" s="10">
        <v>1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6</v>
      </c>
      <c r="W162" s="1">
        <f>SUM(I162:I$222,O162:O$222,S162:S$222)/SUM(F162:F$222)</f>
        <v>0.76470588235294112</v>
      </c>
      <c r="X162" s="1">
        <f>SUM(V162:V$222)/SUM(G162:G$222)</f>
        <v>1.4507772020725389</v>
      </c>
      <c r="Y162" s="2">
        <f t="shared" si="7"/>
        <v>2.2154830844254798</v>
      </c>
    </row>
    <row r="163" spans="1:25" ht="15.95" customHeight="1" x14ac:dyDescent="0.25">
      <c r="A163" s="184"/>
      <c r="B163" s="4">
        <v>41492</v>
      </c>
      <c r="C163" s="5" t="s">
        <v>43</v>
      </c>
      <c r="D163" s="39">
        <f>SUM(I163:I$222)/SUM(G163:G$222)</f>
        <v>0.68783068783068779</v>
      </c>
      <c r="E163" s="5">
        <v>1</v>
      </c>
      <c r="F163" s="5">
        <v>3</v>
      </c>
      <c r="G163" s="5">
        <v>3</v>
      </c>
      <c r="H163" s="5">
        <v>1</v>
      </c>
      <c r="I163" s="27">
        <v>2</v>
      </c>
      <c r="J163" s="100">
        <f t="shared" si="6"/>
        <v>1</v>
      </c>
      <c r="K163" s="5">
        <v>1</v>
      </c>
      <c r="L163" s="5">
        <v>0</v>
      </c>
      <c r="M163" s="5">
        <v>0</v>
      </c>
      <c r="N163" s="5">
        <v>2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3</v>
      </c>
      <c r="W163" s="39">
        <f>SUM(I163:I$222,O163:O$222,S163:S$222)/SUM(F163:F$222)</f>
        <v>0.76500000000000001</v>
      </c>
      <c r="X163" s="39">
        <f>SUM(V163:V$222)/SUM(G163:G$222)</f>
        <v>1.4497354497354498</v>
      </c>
      <c r="Y163" s="41">
        <f t="shared" si="7"/>
        <v>2.2147354497354499</v>
      </c>
    </row>
    <row r="164" spans="1:25" ht="15.95" customHeight="1" x14ac:dyDescent="0.25">
      <c r="A164" s="184"/>
      <c r="B164" s="4">
        <v>41485</v>
      </c>
      <c r="C164" s="5" t="s">
        <v>44</v>
      </c>
      <c r="D164" s="39">
        <f>SUM(I164:I$222)/SUM(G164:G$222)</f>
        <v>0.68817204301075274</v>
      </c>
      <c r="E164" s="5">
        <v>1</v>
      </c>
      <c r="F164" s="5">
        <v>2</v>
      </c>
      <c r="G164" s="5">
        <v>2</v>
      </c>
      <c r="H164" s="5">
        <v>1</v>
      </c>
      <c r="I164" s="27">
        <v>1</v>
      </c>
      <c r="J164" s="100">
        <f t="shared" si="6"/>
        <v>0</v>
      </c>
      <c r="K164" s="5">
        <v>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2</v>
      </c>
      <c r="W164" s="39">
        <f>SUM(I164:I$222,O164:O$222,S164:S$222)/SUM(F164:F$222)</f>
        <v>0.76649746192893398</v>
      </c>
      <c r="X164" s="39">
        <f>SUM(V164:V$222)/SUM(G164:G$222)</f>
        <v>1.456989247311828</v>
      </c>
      <c r="Y164" s="41">
        <f t="shared" si="7"/>
        <v>2.223486709240762</v>
      </c>
    </row>
    <row r="165" spans="1:25" ht="15.95" customHeight="1" x14ac:dyDescent="0.25">
      <c r="A165" s="184"/>
      <c r="B165" s="4">
        <v>41485</v>
      </c>
      <c r="C165" s="5" t="s">
        <v>44</v>
      </c>
      <c r="D165" s="39">
        <f>SUM(I165:I$222)/SUM(G165:G$222)</f>
        <v>0.69021739130434778</v>
      </c>
      <c r="E165" s="5">
        <v>1</v>
      </c>
      <c r="F165" s="5">
        <v>2</v>
      </c>
      <c r="G165" s="5">
        <v>2</v>
      </c>
      <c r="H165" s="5">
        <v>0</v>
      </c>
      <c r="I165" s="5">
        <v>0</v>
      </c>
      <c r="J165" s="100">
        <f t="shared" si="6"/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1</v>
      </c>
      <c r="U165" s="5">
        <v>2</v>
      </c>
      <c r="V165" s="5">
        <v>0</v>
      </c>
      <c r="W165" s="39">
        <f>SUM(I165:I$222,O165:O$222,S165:S$222)/SUM(F165:F$222)</f>
        <v>0.76923076923076927</v>
      </c>
      <c r="X165" s="39">
        <f>SUM(V165:V$222)/SUM(G165:G$222)</f>
        <v>1.4619565217391304</v>
      </c>
      <c r="Y165" s="41">
        <f t="shared" si="7"/>
        <v>2.2311872909698995</v>
      </c>
    </row>
    <row r="166" spans="1:25" ht="15.95" customHeight="1" x14ac:dyDescent="0.25">
      <c r="A166" s="184"/>
      <c r="B166" s="4">
        <v>41478</v>
      </c>
      <c r="C166" s="5" t="s">
        <v>50</v>
      </c>
      <c r="D166" s="39">
        <f>SUM(I166:I$222)/SUM(G166:G$222)</f>
        <v>0.69780219780219777</v>
      </c>
      <c r="E166" s="5">
        <v>1</v>
      </c>
      <c r="F166" s="5">
        <v>3</v>
      </c>
      <c r="G166" s="5">
        <v>3</v>
      </c>
      <c r="H166" s="5">
        <v>1</v>
      </c>
      <c r="I166" s="27">
        <v>1</v>
      </c>
      <c r="J166" s="100">
        <f t="shared" si="6"/>
        <v>0</v>
      </c>
      <c r="K166" s="5">
        <v>1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</v>
      </c>
      <c r="V166" s="5">
        <v>2</v>
      </c>
      <c r="W166" s="39">
        <f>SUM(I166:I$222,O166:O$222,S166:S$222)/SUM(F166:F$222)</f>
        <v>0.77720207253886009</v>
      </c>
      <c r="X166" s="39">
        <f>SUM(V166:V$222)/SUM(G166:G$222)</f>
        <v>1.4780219780219781</v>
      </c>
      <c r="Y166" s="41">
        <f t="shared" si="7"/>
        <v>2.2552240505608383</v>
      </c>
    </row>
    <row r="167" spans="1:25" ht="15.95" customHeight="1" x14ac:dyDescent="0.25">
      <c r="A167" s="184"/>
      <c r="B167" s="4">
        <v>41478</v>
      </c>
      <c r="C167" s="5" t="s">
        <v>50</v>
      </c>
      <c r="D167" s="39">
        <f>SUM(I167:I$222)/SUM(G167:G$222)</f>
        <v>0.7039106145251397</v>
      </c>
      <c r="E167" s="5">
        <v>1</v>
      </c>
      <c r="F167" s="5">
        <v>3</v>
      </c>
      <c r="G167" s="5">
        <v>3</v>
      </c>
      <c r="H167" s="5">
        <v>0</v>
      </c>
      <c r="I167" s="27">
        <v>2</v>
      </c>
      <c r="J167" s="100">
        <f t="shared" si="6"/>
        <v>0</v>
      </c>
      <c r="K167" s="5">
        <v>2</v>
      </c>
      <c r="L167" s="5">
        <v>0</v>
      </c>
      <c r="M167" s="5">
        <v>0</v>
      </c>
      <c r="N167" s="27">
        <v>1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3</v>
      </c>
      <c r="V167" s="5">
        <v>4</v>
      </c>
      <c r="W167" s="39">
        <f>SUM(I167:I$222,O167:O$222,S167:S$222)/SUM(F167:F$222)</f>
        <v>0.78421052631578947</v>
      </c>
      <c r="X167" s="39">
        <f>SUM(V167:V$222)/SUM(G167:G$222)</f>
        <v>1.4916201117318435</v>
      </c>
      <c r="Y167" s="41">
        <f t="shared" si="7"/>
        <v>2.275830638047633</v>
      </c>
    </row>
    <row r="168" spans="1:25" ht="15.95" customHeight="1" x14ac:dyDescent="0.25">
      <c r="A168" s="184"/>
      <c r="B168" s="4">
        <v>41471</v>
      </c>
      <c r="C168" s="5" t="s">
        <v>68</v>
      </c>
      <c r="D168" s="39">
        <f>SUM(I168:I$222)/SUM(G168:G$222)</f>
        <v>0.70454545454545459</v>
      </c>
      <c r="E168" s="5">
        <v>1</v>
      </c>
      <c r="F168" s="5">
        <v>4</v>
      </c>
      <c r="G168" s="5">
        <v>4</v>
      </c>
      <c r="H168" s="5">
        <v>3</v>
      </c>
      <c r="I168" s="27">
        <v>3</v>
      </c>
      <c r="J168" s="100">
        <f t="shared" si="6"/>
        <v>3</v>
      </c>
      <c r="K168" s="5">
        <v>0</v>
      </c>
      <c r="L168" s="5">
        <v>0</v>
      </c>
      <c r="M168" s="5">
        <v>0</v>
      </c>
      <c r="N168" s="27">
        <v>1</v>
      </c>
      <c r="O168" s="5">
        <v>0</v>
      </c>
      <c r="P168" s="5">
        <v>0</v>
      </c>
      <c r="Q168" s="5">
        <v>0</v>
      </c>
      <c r="R168" s="5">
        <v>0</v>
      </c>
      <c r="S168" s="5">
        <v>1</v>
      </c>
      <c r="T168" s="5">
        <v>0</v>
      </c>
      <c r="U168" s="5">
        <v>0</v>
      </c>
      <c r="V168" s="5">
        <v>3</v>
      </c>
      <c r="W168" s="39">
        <f>SUM(I168:I$222,O168:O$222,S168:S$222)/SUM(F168:F$222)</f>
        <v>0.78609625668449201</v>
      </c>
      <c r="X168" s="39">
        <f>SUM(V168:V$222)/SUM(G168:G$222)</f>
        <v>1.4943181818181819</v>
      </c>
      <c r="Y168" s="41">
        <f t="shared" si="7"/>
        <v>2.2804144385026737</v>
      </c>
    </row>
    <row r="169" spans="1:25" ht="15.95" customHeight="1" x14ac:dyDescent="0.25">
      <c r="A169" s="184"/>
      <c r="B169" s="4">
        <v>41471</v>
      </c>
      <c r="C169" s="5" t="s">
        <v>68</v>
      </c>
      <c r="D169" s="39">
        <f>SUM(I169:I$222)/SUM(G169:G$222)</f>
        <v>0.70348837209302328</v>
      </c>
      <c r="E169" s="5">
        <v>1</v>
      </c>
      <c r="F169" s="5">
        <v>3</v>
      </c>
      <c r="G169" s="5">
        <v>3</v>
      </c>
      <c r="H169" s="5">
        <v>1</v>
      </c>
      <c r="I169" s="27">
        <v>3</v>
      </c>
      <c r="J169" s="100">
        <f t="shared" si="6"/>
        <v>1</v>
      </c>
      <c r="K169" s="5">
        <v>0</v>
      </c>
      <c r="L169" s="5">
        <v>2</v>
      </c>
      <c r="M169" s="5">
        <v>0</v>
      </c>
      <c r="N169" s="27">
        <v>3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7</v>
      </c>
      <c r="W169" s="39">
        <f>SUM(I169:I$222,O169:O$222,S169:S$222)/SUM(F169:F$222)</f>
        <v>0.78142076502732238</v>
      </c>
      <c r="X169" s="39">
        <f>SUM(V169:V$222)/SUM(G169:G$222)</f>
        <v>1.5116279069767442</v>
      </c>
      <c r="Y169" s="41">
        <f t="shared" si="7"/>
        <v>2.2930486720040664</v>
      </c>
    </row>
    <row r="170" spans="1:25" ht="15.95" customHeight="1" x14ac:dyDescent="0.25">
      <c r="A170" s="184"/>
      <c r="B170" s="4">
        <v>41464</v>
      </c>
      <c r="C170" s="5" t="s">
        <v>69</v>
      </c>
      <c r="D170" s="39">
        <f>SUM(I170:I$222)/SUM(G170:G$222)</f>
        <v>0.69822485207100593</v>
      </c>
      <c r="E170" s="5">
        <v>1</v>
      </c>
      <c r="F170" s="5">
        <v>4</v>
      </c>
      <c r="G170" s="5">
        <v>4</v>
      </c>
      <c r="H170" s="5">
        <v>2</v>
      </c>
      <c r="I170" s="27">
        <v>3</v>
      </c>
      <c r="J170" s="100">
        <f t="shared" si="6"/>
        <v>1</v>
      </c>
      <c r="K170" s="5">
        <v>2</v>
      </c>
      <c r="L170" s="5">
        <v>0</v>
      </c>
      <c r="M170" s="5">
        <v>0</v>
      </c>
      <c r="N170" s="27">
        <v>2</v>
      </c>
      <c r="O170" s="5">
        <v>0</v>
      </c>
      <c r="P170" s="5">
        <v>0</v>
      </c>
      <c r="Q170" s="5">
        <v>0</v>
      </c>
      <c r="R170" s="5">
        <v>0</v>
      </c>
      <c r="S170" s="5">
        <v>1</v>
      </c>
      <c r="T170" s="5">
        <v>0</v>
      </c>
      <c r="U170" s="5">
        <v>0</v>
      </c>
      <c r="V170" s="5">
        <v>5</v>
      </c>
      <c r="W170" s="39">
        <f>SUM(I170:I$222,O170:O$222,S170:S$222)/SUM(F170:F$222)</f>
        <v>0.77777777777777779</v>
      </c>
      <c r="X170" s="39">
        <f>SUM(V170:V$222)/SUM(G170:G$222)</f>
        <v>1.4970414201183433</v>
      </c>
      <c r="Y170" s="41">
        <f t="shared" si="7"/>
        <v>2.2748191978961212</v>
      </c>
    </row>
    <row r="171" spans="1:25" ht="15.95" customHeight="1" x14ac:dyDescent="0.25">
      <c r="A171" s="184"/>
      <c r="B171" s="4">
        <v>41464</v>
      </c>
      <c r="C171" s="5" t="s">
        <v>69</v>
      </c>
      <c r="D171" s="39">
        <f>SUM(I171:I$222)/SUM(G171:G$222)</f>
        <v>0.69696969696969702</v>
      </c>
      <c r="E171" s="5">
        <v>1</v>
      </c>
      <c r="F171" s="5">
        <v>4</v>
      </c>
      <c r="G171" s="5">
        <v>4</v>
      </c>
      <c r="H171" s="5">
        <v>1</v>
      </c>
      <c r="I171" s="27">
        <v>2</v>
      </c>
      <c r="J171" s="100">
        <f t="shared" si="6"/>
        <v>0</v>
      </c>
      <c r="K171" s="5">
        <v>0</v>
      </c>
      <c r="L171" s="5">
        <v>2</v>
      </c>
      <c r="M171" s="5">
        <v>0</v>
      </c>
      <c r="N171" s="27">
        <v>3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1</v>
      </c>
      <c r="U171" s="5">
        <v>0</v>
      </c>
      <c r="V171" s="5">
        <v>6</v>
      </c>
      <c r="W171" s="39">
        <f>SUM(I171:I$222,O171:O$222,S171:S$222)/SUM(F171:F$222)</f>
        <v>0.77272727272727271</v>
      </c>
      <c r="X171" s="39">
        <f>SUM(V171:V$222)/SUM(G171:G$222)</f>
        <v>1.5030303030303029</v>
      </c>
      <c r="Y171" s="41">
        <f t="shared" si="7"/>
        <v>2.2757575757575754</v>
      </c>
    </row>
    <row r="172" spans="1:25" ht="15.95" customHeight="1" x14ac:dyDescent="0.25">
      <c r="A172" s="184"/>
      <c r="B172" s="4">
        <v>41450</v>
      </c>
      <c r="C172" s="5" t="s">
        <v>46</v>
      </c>
      <c r="D172" s="39">
        <f>SUM(I172:I$222)/SUM(G172:G$222)</f>
        <v>0.70186335403726707</v>
      </c>
      <c r="E172" s="5">
        <v>1</v>
      </c>
      <c r="F172" s="5">
        <v>3</v>
      </c>
      <c r="G172" s="5">
        <v>3</v>
      </c>
      <c r="H172" s="5">
        <v>2</v>
      </c>
      <c r="I172" s="27">
        <v>2</v>
      </c>
      <c r="J172" s="100">
        <f t="shared" si="6"/>
        <v>0</v>
      </c>
      <c r="K172" s="5">
        <v>0</v>
      </c>
      <c r="L172" s="5">
        <v>1</v>
      </c>
      <c r="M172" s="5">
        <v>1</v>
      </c>
      <c r="N172" s="27">
        <v>3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2</v>
      </c>
      <c r="V172" s="5">
        <v>7</v>
      </c>
      <c r="W172" s="39">
        <f>SUM(I172:I$222,O172:O$222,S172:S$222)/SUM(F172:F$222)</f>
        <v>0.77906976744186052</v>
      </c>
      <c r="X172" s="39">
        <f>SUM(V172:V$222)/SUM(G172:G$222)</f>
        <v>1.5031055900621118</v>
      </c>
      <c r="Y172" s="41">
        <f t="shared" si="7"/>
        <v>2.2821753575039723</v>
      </c>
    </row>
    <row r="173" spans="1:25" ht="15.95" customHeight="1" x14ac:dyDescent="0.25">
      <c r="A173" s="184"/>
      <c r="B173" s="4">
        <v>41450</v>
      </c>
      <c r="C173" s="5" t="s">
        <v>46</v>
      </c>
      <c r="D173" s="39">
        <f>SUM(I173:I$222)/SUM(G173:G$222)</f>
        <v>0.70253164556962022</v>
      </c>
      <c r="E173" s="5">
        <v>1</v>
      </c>
      <c r="F173" s="5">
        <v>3</v>
      </c>
      <c r="G173" s="5">
        <v>2</v>
      </c>
      <c r="H173" s="5">
        <v>0</v>
      </c>
      <c r="I173" s="27">
        <v>2</v>
      </c>
      <c r="J173" s="100">
        <f t="shared" si="6"/>
        <v>1</v>
      </c>
      <c r="K173" s="5">
        <v>1</v>
      </c>
      <c r="L173" s="5">
        <v>0</v>
      </c>
      <c r="M173" s="5">
        <v>0</v>
      </c>
      <c r="N173" s="27">
        <v>3</v>
      </c>
      <c r="O173" s="5">
        <v>0</v>
      </c>
      <c r="P173" s="5">
        <v>0</v>
      </c>
      <c r="Q173" s="5">
        <v>1</v>
      </c>
      <c r="R173" s="5">
        <v>0</v>
      </c>
      <c r="S173" s="5">
        <v>0</v>
      </c>
      <c r="T173" s="5">
        <v>0</v>
      </c>
      <c r="U173" s="5">
        <v>0</v>
      </c>
      <c r="V173" s="5">
        <v>3</v>
      </c>
      <c r="W173" s="39">
        <f>SUM(I173:I$222,O173:O$222,S173:S$222)/SUM(F173:F$222)</f>
        <v>0.78106508875739644</v>
      </c>
      <c r="X173" s="39">
        <f>SUM(V173:V$222)/SUM(G173:G$222)</f>
        <v>1.4873417721518987</v>
      </c>
      <c r="Y173" s="41">
        <f t="shared" si="7"/>
        <v>2.2684068609092951</v>
      </c>
    </row>
    <row r="174" spans="1:25" ht="15.95" customHeight="1" x14ac:dyDescent="0.25">
      <c r="A174" s="184"/>
      <c r="B174" s="4">
        <v>41443</v>
      </c>
      <c r="C174" s="5" t="s">
        <v>50</v>
      </c>
      <c r="D174" s="39">
        <f>SUM(I174:I$222)/SUM(G174:G$222)</f>
        <v>0.69871794871794868</v>
      </c>
      <c r="E174" s="5">
        <v>1</v>
      </c>
      <c r="F174" s="5">
        <v>4</v>
      </c>
      <c r="G174" s="5">
        <v>4</v>
      </c>
      <c r="H174" s="5">
        <v>2</v>
      </c>
      <c r="I174" s="27">
        <v>2</v>
      </c>
      <c r="J174" s="100">
        <f t="shared" si="6"/>
        <v>1</v>
      </c>
      <c r="K174" s="5">
        <v>1</v>
      </c>
      <c r="L174" s="5">
        <v>0</v>
      </c>
      <c r="M174" s="5">
        <v>0</v>
      </c>
      <c r="N174" s="27">
        <v>3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1</v>
      </c>
      <c r="V174" s="5">
        <v>3</v>
      </c>
      <c r="W174" s="39">
        <f>SUM(I174:I$222,O174:O$222,S174:S$222)/SUM(F174:F$222)</f>
        <v>0.7831325301204819</v>
      </c>
      <c r="X174" s="39">
        <f>SUM(V174:V$222)/SUM(G174:G$222)</f>
        <v>1.4871794871794872</v>
      </c>
      <c r="Y174" s="41">
        <f t="shared" si="7"/>
        <v>2.2703120172999691</v>
      </c>
    </row>
    <row r="175" spans="1:25" ht="15.95" customHeight="1" x14ac:dyDescent="0.25">
      <c r="A175" s="184"/>
      <c r="B175" s="4">
        <v>41443</v>
      </c>
      <c r="C175" s="5" t="s">
        <v>50</v>
      </c>
      <c r="D175" s="39">
        <f>SUM(I175:I$222)/SUM(G175:G$222)</f>
        <v>0.70394736842105265</v>
      </c>
      <c r="E175" s="5">
        <v>1</v>
      </c>
      <c r="F175" s="5">
        <v>2</v>
      </c>
      <c r="G175" s="5">
        <v>2</v>
      </c>
      <c r="H175" s="5">
        <v>2</v>
      </c>
      <c r="I175" s="27">
        <v>2</v>
      </c>
      <c r="J175" s="100">
        <f t="shared" si="6"/>
        <v>0</v>
      </c>
      <c r="K175" s="5">
        <v>1</v>
      </c>
      <c r="L175" s="5">
        <v>1</v>
      </c>
      <c r="M175" s="5">
        <v>0</v>
      </c>
      <c r="N175" s="27">
        <v>2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5</v>
      </c>
      <c r="W175" s="39">
        <f>SUM(I175:I$222,O175:O$222,S175:S$222)/SUM(F175:F$222)</f>
        <v>0.79012345679012341</v>
      </c>
      <c r="X175" s="39">
        <f>SUM(V175:V$222)/SUM(G175:G$222)</f>
        <v>1.506578947368421</v>
      </c>
      <c r="Y175" s="41">
        <f t="shared" si="7"/>
        <v>2.2967024041585447</v>
      </c>
    </row>
    <row r="176" spans="1:25" ht="15.95" customHeight="1" x14ac:dyDescent="0.25">
      <c r="A176" s="184"/>
      <c r="B176" s="4">
        <v>41436</v>
      </c>
      <c r="C176" s="5" t="s">
        <v>68</v>
      </c>
      <c r="D176" s="39">
        <f>SUM(I176:I$222)/SUM(G176:G$222)</f>
        <v>0.7</v>
      </c>
      <c r="E176" s="5">
        <v>1</v>
      </c>
      <c r="F176" s="5">
        <v>4</v>
      </c>
      <c r="G176" s="5">
        <v>3</v>
      </c>
      <c r="H176" s="5">
        <v>4</v>
      </c>
      <c r="I176" s="27">
        <v>2</v>
      </c>
      <c r="J176" s="100">
        <f t="shared" si="6"/>
        <v>1</v>
      </c>
      <c r="K176" s="5">
        <v>0</v>
      </c>
      <c r="L176" s="5">
        <v>0</v>
      </c>
      <c r="M176" s="5">
        <v>1</v>
      </c>
      <c r="N176" s="27">
        <v>3</v>
      </c>
      <c r="O176" s="5">
        <v>1</v>
      </c>
      <c r="P176" s="5">
        <v>0</v>
      </c>
      <c r="Q176" s="5">
        <v>0</v>
      </c>
      <c r="R176" s="5">
        <v>0</v>
      </c>
      <c r="S176" s="5">
        <v>1</v>
      </c>
      <c r="T176" s="5">
        <v>0</v>
      </c>
      <c r="U176" s="5">
        <v>0</v>
      </c>
      <c r="V176" s="5">
        <v>5</v>
      </c>
      <c r="W176" s="39">
        <f>SUM(I176:I$222,O176:O$222,S176:S$222)/SUM(F176:F$222)</f>
        <v>0.78749999999999998</v>
      </c>
      <c r="X176" s="39">
        <f>SUM(V176:V$222)/SUM(G176:G$222)</f>
        <v>1.4933333333333334</v>
      </c>
      <c r="Y176" s="41">
        <f t="shared" si="7"/>
        <v>2.2808333333333333</v>
      </c>
    </row>
    <row r="177" spans="1:25" ht="15.95" customHeight="1" x14ac:dyDescent="0.25">
      <c r="A177" s="184"/>
      <c r="B177" s="4">
        <v>41436</v>
      </c>
      <c r="C177" s="5" t="s">
        <v>68</v>
      </c>
      <c r="D177" s="39">
        <f>SUM(I177:I$222)/SUM(G177:G$222)</f>
        <v>0.70068027210884354</v>
      </c>
      <c r="E177" s="5">
        <v>1</v>
      </c>
      <c r="F177" s="5">
        <v>3</v>
      </c>
      <c r="G177" s="5">
        <v>3</v>
      </c>
      <c r="H177" s="5">
        <v>1</v>
      </c>
      <c r="I177" s="27">
        <v>2</v>
      </c>
      <c r="J177" s="100">
        <f t="shared" si="6"/>
        <v>0</v>
      </c>
      <c r="K177" s="5">
        <v>2</v>
      </c>
      <c r="L177" s="5">
        <v>0</v>
      </c>
      <c r="M177" s="5">
        <v>0</v>
      </c>
      <c r="N177" s="27">
        <v>6</v>
      </c>
      <c r="O177" s="5">
        <v>0</v>
      </c>
      <c r="P177" s="5">
        <v>0</v>
      </c>
      <c r="Q177" s="5">
        <v>0</v>
      </c>
      <c r="R177" s="5">
        <v>0</v>
      </c>
      <c r="S177" s="5">
        <v>1</v>
      </c>
      <c r="T177" s="5">
        <v>0</v>
      </c>
      <c r="U177" s="5">
        <v>0</v>
      </c>
      <c r="V177" s="5">
        <v>4</v>
      </c>
      <c r="W177" s="39">
        <f>SUM(I177:I$222,O177:O$222,S177:S$222)/SUM(F177:F$222)</f>
        <v>0.78205128205128205</v>
      </c>
      <c r="X177" s="39">
        <f>SUM(V177:V$222)/SUM(G177:G$222)</f>
        <v>1.489795918367347</v>
      </c>
      <c r="Y177" s="41">
        <f t="shared" si="7"/>
        <v>2.271847200418629</v>
      </c>
    </row>
    <row r="178" spans="1:25" ht="15.95" customHeight="1" x14ac:dyDescent="0.25">
      <c r="A178" s="184"/>
      <c r="B178" s="4">
        <v>41429</v>
      </c>
      <c r="C178" s="5" t="s">
        <v>43</v>
      </c>
      <c r="D178" s="39">
        <f>SUM(I178:I$222)/SUM(G178:G$222)</f>
        <v>0.70138888888888884</v>
      </c>
      <c r="E178" s="5">
        <v>1</v>
      </c>
      <c r="F178" s="5">
        <v>4</v>
      </c>
      <c r="G178" s="5">
        <v>4</v>
      </c>
      <c r="H178" s="5">
        <v>2</v>
      </c>
      <c r="I178" s="27">
        <v>3</v>
      </c>
      <c r="J178" s="100">
        <f t="shared" si="6"/>
        <v>1</v>
      </c>
      <c r="K178" s="5">
        <v>2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5</v>
      </c>
      <c r="W178" s="39">
        <f>SUM(I178:I$222,O178:O$222,S178:S$222)/SUM(F178:F$222)</f>
        <v>0.77777777777777779</v>
      </c>
      <c r="X178" s="39">
        <f>SUM(V178:V$222)/SUM(G178:G$222)</f>
        <v>1.4930555555555556</v>
      </c>
      <c r="Y178" s="41">
        <f t="shared" si="7"/>
        <v>2.2708333333333335</v>
      </c>
    </row>
    <row r="179" spans="1:25" ht="15.95" customHeight="1" x14ac:dyDescent="0.25">
      <c r="A179" s="184"/>
      <c r="B179" s="4">
        <v>41429</v>
      </c>
      <c r="C179" s="5" t="s">
        <v>43</v>
      </c>
      <c r="D179" s="39">
        <f>SUM(I179:I$222)/SUM(G179:G$222)</f>
        <v>0.7</v>
      </c>
      <c r="E179" s="5">
        <v>1</v>
      </c>
      <c r="F179" s="5">
        <v>4</v>
      </c>
      <c r="G179" s="5">
        <v>4</v>
      </c>
      <c r="H179" s="5">
        <v>2</v>
      </c>
      <c r="I179" s="27">
        <v>1</v>
      </c>
      <c r="J179" s="100">
        <f t="shared" si="6"/>
        <v>0</v>
      </c>
      <c r="K179" s="5">
        <v>1</v>
      </c>
      <c r="L179" s="5">
        <v>0</v>
      </c>
      <c r="M179" s="5">
        <v>0</v>
      </c>
      <c r="N179" s="5">
        <v>2</v>
      </c>
      <c r="O179" s="5">
        <v>0</v>
      </c>
      <c r="P179" s="5">
        <v>0</v>
      </c>
      <c r="Q179" s="5">
        <v>0</v>
      </c>
      <c r="R179" s="5">
        <v>0</v>
      </c>
      <c r="S179" s="5">
        <v>2</v>
      </c>
      <c r="T179" s="5">
        <v>0</v>
      </c>
      <c r="U179" s="5">
        <v>0</v>
      </c>
      <c r="V179" s="5">
        <v>2</v>
      </c>
      <c r="W179" s="39">
        <f>SUM(I179:I$222,O179:O$222,S179:S$222)/SUM(F179:F$222)</f>
        <v>0.77852348993288589</v>
      </c>
      <c r="X179" s="39">
        <f>SUM(V179:V$222)/SUM(G179:G$222)</f>
        <v>1.5</v>
      </c>
      <c r="Y179" s="41">
        <f t="shared" si="7"/>
        <v>2.2785234899328861</v>
      </c>
    </row>
    <row r="180" spans="1:25" ht="15.95" customHeight="1" x14ac:dyDescent="0.25">
      <c r="A180" s="184"/>
      <c r="B180" s="4">
        <v>41422</v>
      </c>
      <c r="C180" s="5" t="s">
        <v>44</v>
      </c>
      <c r="D180" s="39">
        <f>SUM(I180:I$222)/SUM(G180:G$222)</f>
        <v>0.71323529411764708</v>
      </c>
      <c r="E180" s="5">
        <v>1</v>
      </c>
      <c r="F180" s="5">
        <v>3</v>
      </c>
      <c r="G180" s="5">
        <v>2</v>
      </c>
      <c r="H180" s="5">
        <v>0</v>
      </c>
      <c r="I180" s="5">
        <v>0</v>
      </c>
      <c r="J180" s="100">
        <f t="shared" si="6"/>
        <v>0</v>
      </c>
      <c r="K180" s="5">
        <v>0</v>
      </c>
      <c r="L180" s="5">
        <v>0</v>
      </c>
      <c r="M180" s="5">
        <v>0</v>
      </c>
      <c r="N180" s="5">
        <v>1</v>
      </c>
      <c r="O180" s="5">
        <v>0</v>
      </c>
      <c r="P180" s="5">
        <v>0</v>
      </c>
      <c r="Q180" s="5">
        <v>1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39">
        <f>SUM(I180:I$222,O180:O$222,S180:S$222)/SUM(F180:F$222)</f>
        <v>0.77931034482758621</v>
      </c>
      <c r="X180" s="39">
        <f>SUM(V180:V$222)/SUM(G180:G$222)</f>
        <v>1.5294117647058822</v>
      </c>
      <c r="Y180" s="41">
        <f t="shared" si="7"/>
        <v>2.3087221095334685</v>
      </c>
    </row>
    <row r="181" spans="1:25" ht="15.95" customHeight="1" x14ac:dyDescent="0.25">
      <c r="A181" s="184"/>
      <c r="B181" s="4">
        <v>41422</v>
      </c>
      <c r="C181" s="5" t="s">
        <v>44</v>
      </c>
      <c r="D181" s="39">
        <f>SUM(I181:I$222)/SUM(G181:G$222)</f>
        <v>0.72388059701492535</v>
      </c>
      <c r="E181" s="5">
        <v>1</v>
      </c>
      <c r="F181" s="5">
        <v>4</v>
      </c>
      <c r="G181" s="5">
        <v>4</v>
      </c>
      <c r="H181" s="5">
        <v>1</v>
      </c>
      <c r="I181" s="5">
        <v>0</v>
      </c>
      <c r="J181" s="100">
        <f t="shared" si="6"/>
        <v>0</v>
      </c>
      <c r="K181" s="5">
        <v>0</v>
      </c>
      <c r="L181" s="5">
        <v>0</v>
      </c>
      <c r="M181" s="5">
        <v>0</v>
      </c>
      <c r="N181" s="5">
        <v>2</v>
      </c>
      <c r="O181" s="5">
        <v>0</v>
      </c>
      <c r="P181" s="5">
        <v>0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39">
        <f>SUM(I181:I$222,O181:O$222,S181:S$222)/SUM(F181:F$222)</f>
        <v>0.79577464788732399</v>
      </c>
      <c r="X181" s="39">
        <f>SUM(V181:V$222)/SUM(G181:G$222)</f>
        <v>1.5522388059701493</v>
      </c>
      <c r="Y181" s="41">
        <f t="shared" si="7"/>
        <v>2.3480134538574733</v>
      </c>
    </row>
    <row r="182" spans="1:25" ht="15.95" customHeight="1" x14ac:dyDescent="0.25">
      <c r="A182" s="184"/>
      <c r="B182" s="4">
        <v>41415</v>
      </c>
      <c r="C182" s="5" t="s">
        <v>69</v>
      </c>
      <c r="D182" s="39">
        <f>SUM(I182:I$222)/SUM(G182:G$222)</f>
        <v>0.74615384615384617</v>
      </c>
      <c r="E182" s="5">
        <v>1</v>
      </c>
      <c r="F182" s="5">
        <v>4</v>
      </c>
      <c r="G182" s="5">
        <v>4</v>
      </c>
      <c r="H182" s="5">
        <v>4</v>
      </c>
      <c r="I182" s="27">
        <v>4</v>
      </c>
      <c r="J182" s="100">
        <f t="shared" si="6"/>
        <v>0</v>
      </c>
      <c r="K182" s="5">
        <v>3</v>
      </c>
      <c r="L182" s="5">
        <v>0</v>
      </c>
      <c r="M182" s="5">
        <v>1</v>
      </c>
      <c r="N182" s="5">
        <v>4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10</v>
      </c>
      <c r="W182" s="39">
        <f>SUM(I182:I$222,O182:O$222,S182:S$222)/SUM(F182:F$222)</f>
        <v>0.81159420289855078</v>
      </c>
      <c r="X182" s="39">
        <f>SUM(V182:V$222)/SUM(G182:G$222)</f>
        <v>1.6</v>
      </c>
      <c r="Y182" s="41">
        <f t="shared" si="7"/>
        <v>2.4115942028985509</v>
      </c>
    </row>
    <row r="183" spans="1:25" ht="15.95" customHeight="1" x14ac:dyDescent="0.25">
      <c r="A183" s="184"/>
      <c r="B183" s="4">
        <v>41415</v>
      </c>
      <c r="C183" s="5" t="s">
        <v>69</v>
      </c>
      <c r="D183" s="39">
        <f>SUM(I183:I$222)/SUM(G183:G$222)</f>
        <v>0.73809523809523814</v>
      </c>
      <c r="E183" s="5">
        <v>1</v>
      </c>
      <c r="F183" s="5">
        <v>4</v>
      </c>
      <c r="G183" s="5">
        <v>4</v>
      </c>
      <c r="H183" s="5">
        <v>2</v>
      </c>
      <c r="I183" s="27">
        <v>3</v>
      </c>
      <c r="J183" s="100">
        <f t="shared" si="6"/>
        <v>2</v>
      </c>
      <c r="K183" s="5">
        <v>0</v>
      </c>
      <c r="L183" s="5">
        <v>0</v>
      </c>
      <c r="M183" s="5">
        <v>1</v>
      </c>
      <c r="N183" s="5">
        <v>4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1</v>
      </c>
      <c r="V183" s="5">
        <v>6</v>
      </c>
      <c r="W183" s="39">
        <f>SUM(I183:I$222,O183:O$222,S183:S$222)/SUM(F183:F$222)</f>
        <v>0.80597014925373134</v>
      </c>
      <c r="X183" s="39">
        <f>SUM(V183:V$222)/SUM(G183:G$222)</f>
        <v>1.5714285714285714</v>
      </c>
      <c r="Y183" s="41">
        <f t="shared" si="7"/>
        <v>2.3773987206823026</v>
      </c>
    </row>
    <row r="184" spans="1:25" ht="15.95" customHeight="1" x14ac:dyDescent="0.25">
      <c r="A184" s="184"/>
      <c r="B184" s="4">
        <v>41408</v>
      </c>
      <c r="C184" s="5" t="s">
        <v>45</v>
      </c>
      <c r="D184" s="39">
        <f>SUM(I184:I$222)/SUM(G184:G$222)</f>
        <v>0.73770491803278693</v>
      </c>
      <c r="E184" s="5">
        <v>1</v>
      </c>
      <c r="F184" s="5">
        <v>3</v>
      </c>
      <c r="G184" s="5">
        <v>3</v>
      </c>
      <c r="H184" s="5">
        <v>2</v>
      </c>
      <c r="I184" s="27">
        <v>2</v>
      </c>
      <c r="J184" s="100">
        <f t="shared" si="6"/>
        <v>1</v>
      </c>
      <c r="K184" s="5">
        <v>0</v>
      </c>
      <c r="L184" s="5">
        <v>1</v>
      </c>
      <c r="M184" s="5">
        <v>0</v>
      </c>
      <c r="N184" s="5">
        <v>2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</v>
      </c>
      <c r="U184" s="5">
        <v>0</v>
      </c>
      <c r="V184" s="5">
        <v>4</v>
      </c>
      <c r="W184" s="39">
        <f>SUM(I184:I$222,O184:O$222,S184:S$222)/SUM(F184:F$222)</f>
        <v>0.80769230769230771</v>
      </c>
      <c r="X184" s="39">
        <f>SUM(V184:V$222)/SUM(G184:G$222)</f>
        <v>1.5737704918032787</v>
      </c>
      <c r="Y184" s="41">
        <f t="shared" si="7"/>
        <v>2.3814627994955861</v>
      </c>
    </row>
    <row r="185" spans="1:25" ht="15.95" customHeight="1" x14ac:dyDescent="0.25">
      <c r="A185" s="184"/>
      <c r="B185" s="4">
        <v>41408</v>
      </c>
      <c r="C185" s="5" t="s">
        <v>45</v>
      </c>
      <c r="D185" s="39">
        <f>SUM(I185:I$222)/SUM(G185:G$222)</f>
        <v>0.73949579831932777</v>
      </c>
      <c r="E185" s="5">
        <v>1</v>
      </c>
      <c r="F185" s="5">
        <v>3</v>
      </c>
      <c r="G185" s="5">
        <v>3</v>
      </c>
      <c r="H185" s="5">
        <v>0</v>
      </c>
      <c r="I185" s="27">
        <v>2</v>
      </c>
      <c r="J185" s="100">
        <f t="shared" si="6"/>
        <v>1</v>
      </c>
      <c r="K185" s="5">
        <v>1</v>
      </c>
      <c r="L185" s="5">
        <v>0</v>
      </c>
      <c r="M185" s="5">
        <v>0</v>
      </c>
      <c r="N185" s="5">
        <v>1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3</v>
      </c>
      <c r="W185" s="39">
        <f>SUM(I185:I$222,O185:O$222,S185:S$222)/SUM(F185:F$222)</f>
        <v>0.8110236220472441</v>
      </c>
      <c r="X185" s="39">
        <f>SUM(V185:V$222)/SUM(G185:G$222)</f>
        <v>1.5798319327731092</v>
      </c>
      <c r="Y185" s="41">
        <f t="shared" si="7"/>
        <v>2.3908555548203534</v>
      </c>
    </row>
    <row r="186" spans="1:25" ht="15.95" customHeight="1" x14ac:dyDescent="0.25">
      <c r="A186" s="184"/>
      <c r="B186" s="4">
        <v>41401</v>
      </c>
      <c r="C186" s="5" t="s">
        <v>46</v>
      </c>
      <c r="D186" s="39">
        <f>SUM(I186:I$222)/SUM(G186:G$222)</f>
        <v>0.74137931034482762</v>
      </c>
      <c r="E186" s="5">
        <v>1</v>
      </c>
      <c r="F186" s="5">
        <v>3</v>
      </c>
      <c r="G186" s="5">
        <v>3</v>
      </c>
      <c r="H186" s="27">
        <v>1</v>
      </c>
      <c r="I186" s="27">
        <v>1</v>
      </c>
      <c r="J186" s="100">
        <f t="shared" si="6"/>
        <v>0</v>
      </c>
      <c r="K186" s="5">
        <v>1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1</v>
      </c>
      <c r="V186" s="5">
        <v>2</v>
      </c>
      <c r="W186" s="39">
        <f>SUM(I186:I$222,O186:O$222,S186:S$222)/SUM(F186:F$222)</f>
        <v>0.81451612903225812</v>
      </c>
      <c r="X186" s="39">
        <f>SUM(V186:V$222)/SUM(G186:G$222)</f>
        <v>1.5948275862068966</v>
      </c>
      <c r="Y186" s="41">
        <f t="shared" si="7"/>
        <v>2.4093437152391548</v>
      </c>
    </row>
    <row r="187" spans="1:25" ht="15.95" customHeight="1" thickBot="1" x14ac:dyDescent="0.3">
      <c r="A187" s="185"/>
      <c r="B187" s="7">
        <v>41401</v>
      </c>
      <c r="C187" s="8" t="s">
        <v>46</v>
      </c>
      <c r="D187" s="49">
        <f>SUM(I187:I$222)/SUM(G187:G$222)</f>
        <v>0.75221238938053092</v>
      </c>
      <c r="E187" s="8">
        <v>1</v>
      </c>
      <c r="F187" s="8">
        <v>4</v>
      </c>
      <c r="G187" s="8">
        <v>4</v>
      </c>
      <c r="H187" s="29">
        <v>3</v>
      </c>
      <c r="I187" s="29">
        <v>2</v>
      </c>
      <c r="J187" s="159">
        <f t="shared" si="6"/>
        <v>2</v>
      </c>
      <c r="K187" s="8">
        <v>0</v>
      </c>
      <c r="L187" s="8">
        <v>0</v>
      </c>
      <c r="M187" s="8">
        <v>0</v>
      </c>
      <c r="N187" s="8">
        <v>2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1</v>
      </c>
      <c r="U187" s="8">
        <v>0</v>
      </c>
      <c r="V187" s="8">
        <v>2</v>
      </c>
      <c r="W187" s="49">
        <f>SUM(I187:I$222,O187:O$222,S187:S$222)/SUM(F187:F$222)</f>
        <v>0.82644628099173556</v>
      </c>
      <c r="X187" s="49">
        <f>SUM(V187:V$222)/SUM(G187:G$222)</f>
        <v>1.6194690265486726</v>
      </c>
      <c r="Y187" s="50">
        <f t="shared" si="7"/>
        <v>2.4459153075404081</v>
      </c>
    </row>
    <row r="188" spans="1:25" ht="15.95" customHeight="1" x14ac:dyDescent="0.25">
      <c r="A188" s="178" t="s">
        <v>55</v>
      </c>
      <c r="B188" s="18">
        <v>41172</v>
      </c>
      <c r="C188" s="19" t="s">
        <v>53</v>
      </c>
      <c r="D188" s="43">
        <f>SUM(I188:I$222)/SUM(G188:G$222)</f>
        <v>0.76146788990825687</v>
      </c>
      <c r="E188" s="19">
        <v>1</v>
      </c>
      <c r="F188" s="19">
        <v>3</v>
      </c>
      <c r="G188" s="19">
        <v>2</v>
      </c>
      <c r="H188" s="30">
        <v>2</v>
      </c>
      <c r="I188" s="30">
        <v>2</v>
      </c>
      <c r="J188" s="19">
        <f t="shared" si="6"/>
        <v>0</v>
      </c>
      <c r="K188" s="19">
        <v>2</v>
      </c>
      <c r="L188" s="19">
        <v>0</v>
      </c>
      <c r="M188" s="19">
        <v>0</v>
      </c>
      <c r="N188" s="19">
        <v>0</v>
      </c>
      <c r="O188" s="19">
        <v>1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4</v>
      </c>
      <c r="W188" s="43">
        <f>SUM(I188:I$222,O188:O$222,S188:S$222)/SUM(F188:F$222)</f>
        <v>0.83760683760683763</v>
      </c>
      <c r="X188" s="43">
        <f>SUM(V188:V$222)/SUM(G188:G$222)</f>
        <v>1.6605504587155964</v>
      </c>
      <c r="Y188" s="44">
        <f t="shared" si="7"/>
        <v>2.4981572963224341</v>
      </c>
    </row>
    <row r="189" spans="1:25" ht="15.95" customHeight="1" x14ac:dyDescent="0.25">
      <c r="A189" s="179"/>
      <c r="B189" s="14">
        <v>41172</v>
      </c>
      <c r="C189" s="15" t="s">
        <v>53</v>
      </c>
      <c r="D189" s="45">
        <f>SUM(I189:I$222)/SUM(G189:G$222)</f>
        <v>0.7570093457943925</v>
      </c>
      <c r="E189" s="15">
        <v>1</v>
      </c>
      <c r="F189" s="15">
        <v>3</v>
      </c>
      <c r="G189" s="15">
        <v>2</v>
      </c>
      <c r="H189" s="27">
        <v>2</v>
      </c>
      <c r="I189" s="27">
        <v>1</v>
      </c>
      <c r="J189" s="15">
        <f t="shared" si="6"/>
        <v>0</v>
      </c>
      <c r="K189" s="15">
        <v>0</v>
      </c>
      <c r="L189" s="15">
        <v>1</v>
      </c>
      <c r="M189" s="15">
        <v>0</v>
      </c>
      <c r="N189" s="15">
        <v>1</v>
      </c>
      <c r="O189" s="15">
        <v>1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1</v>
      </c>
      <c r="V189" s="15">
        <v>3</v>
      </c>
      <c r="W189" s="45">
        <f>SUM(I189:I$222,O189:O$222,S189:S$222)/SUM(F189:F$222)</f>
        <v>0.83333333333333337</v>
      </c>
      <c r="X189" s="45">
        <f>SUM(V189:V$222)/SUM(G189:G$222)</f>
        <v>1.6542056074766356</v>
      </c>
      <c r="Y189" s="46">
        <f t="shared" si="7"/>
        <v>2.4875389408099688</v>
      </c>
    </row>
    <row r="190" spans="1:25" ht="15.95" customHeight="1" x14ac:dyDescent="0.25">
      <c r="A190" s="179"/>
      <c r="B190" s="14">
        <v>41165</v>
      </c>
      <c r="C190" s="15" t="s">
        <v>53</v>
      </c>
      <c r="D190" s="45">
        <f>SUM(I190:I$222)/SUM(G190:G$222)</f>
        <v>0.76190476190476186</v>
      </c>
      <c r="E190" s="15">
        <v>1</v>
      </c>
      <c r="F190" s="15">
        <v>3</v>
      </c>
      <c r="G190" s="15">
        <v>3</v>
      </c>
      <c r="H190" s="27">
        <v>2</v>
      </c>
      <c r="I190" s="27">
        <v>2</v>
      </c>
      <c r="J190" s="15">
        <f t="shared" si="6"/>
        <v>1</v>
      </c>
      <c r="K190" s="15">
        <v>0</v>
      </c>
      <c r="L190" s="15">
        <v>0</v>
      </c>
      <c r="M190" s="15">
        <v>1</v>
      </c>
      <c r="N190" s="15">
        <v>2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5</v>
      </c>
      <c r="W190" s="45">
        <f>SUM(I190:I$222,O190:O$222,S190:S$222)/SUM(F190:F$222)</f>
        <v>0.83783783783783783</v>
      </c>
      <c r="X190" s="45">
        <f>SUM(V190:V$222)/SUM(G190:G$222)</f>
        <v>1.6571428571428573</v>
      </c>
      <c r="Y190" s="46">
        <f t="shared" si="7"/>
        <v>2.4949806949806952</v>
      </c>
    </row>
    <row r="191" spans="1:25" ht="15.95" customHeight="1" x14ac:dyDescent="0.25">
      <c r="A191" s="179"/>
      <c r="B191" s="14">
        <v>41165</v>
      </c>
      <c r="C191" s="15" t="s">
        <v>53</v>
      </c>
      <c r="D191" s="45">
        <f>SUM(I191:I$222)/SUM(G191:G$222)</f>
        <v>0.76470588235294112</v>
      </c>
      <c r="E191" s="15">
        <v>1</v>
      </c>
      <c r="F191" s="15">
        <v>3</v>
      </c>
      <c r="G191" s="15">
        <v>3</v>
      </c>
      <c r="H191" s="27">
        <v>1</v>
      </c>
      <c r="I191" s="27">
        <v>1</v>
      </c>
      <c r="J191" s="15">
        <f t="shared" si="6"/>
        <v>0</v>
      </c>
      <c r="K191" s="15">
        <v>0</v>
      </c>
      <c r="L191" s="15">
        <v>0</v>
      </c>
      <c r="M191" s="15">
        <v>1</v>
      </c>
      <c r="N191" s="15">
        <v>2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4</v>
      </c>
      <c r="W191" s="45">
        <f>SUM(I191:I$222,O191:O$222,S191:S$222)/SUM(F191:F$222)</f>
        <v>0.84259259259259256</v>
      </c>
      <c r="X191" s="45">
        <f>SUM(V191:V$222)/SUM(G191:G$222)</f>
        <v>1.6568627450980393</v>
      </c>
      <c r="Y191" s="46">
        <f t="shared" si="7"/>
        <v>2.4994553376906321</v>
      </c>
    </row>
    <row r="192" spans="1:25" ht="15.95" customHeight="1" x14ac:dyDescent="0.25">
      <c r="A192" s="179"/>
      <c r="B192" s="14">
        <v>41158</v>
      </c>
      <c r="C192" s="15" t="s">
        <v>54</v>
      </c>
      <c r="D192" s="45">
        <f>SUM(I192:I$222)/SUM(G192:G$222)</f>
        <v>0.77777777777777779</v>
      </c>
      <c r="E192" s="15">
        <v>1</v>
      </c>
      <c r="F192" s="15">
        <v>4</v>
      </c>
      <c r="G192" s="15">
        <v>4</v>
      </c>
      <c r="H192" s="27">
        <v>3</v>
      </c>
      <c r="I192" s="27">
        <v>3</v>
      </c>
      <c r="J192" s="15">
        <f t="shared" si="6"/>
        <v>1</v>
      </c>
      <c r="K192" s="15">
        <v>0</v>
      </c>
      <c r="L192" s="15">
        <v>0</v>
      </c>
      <c r="M192" s="15">
        <v>2</v>
      </c>
      <c r="N192" s="15">
        <v>9</v>
      </c>
      <c r="O192" s="15">
        <v>0</v>
      </c>
      <c r="P192" s="15">
        <v>0</v>
      </c>
      <c r="Q192" s="15">
        <v>0</v>
      </c>
      <c r="R192" s="15">
        <v>0</v>
      </c>
      <c r="S192" s="15">
        <v>1</v>
      </c>
      <c r="T192" s="15">
        <v>0</v>
      </c>
      <c r="U192" s="15">
        <v>0</v>
      </c>
      <c r="V192" s="15">
        <v>9</v>
      </c>
      <c r="W192" s="45">
        <f>SUM(I192:I$222,O192:O$222,S192:S$222)/SUM(F192:F$222)</f>
        <v>0.8571428571428571</v>
      </c>
      <c r="X192" s="45">
        <f>SUM(V192:V$222)/SUM(G192:G$222)</f>
        <v>1.6666666666666667</v>
      </c>
      <c r="Y192" s="46">
        <f t="shared" si="7"/>
        <v>2.5238095238095237</v>
      </c>
    </row>
    <row r="193" spans="1:25" ht="15.95" customHeight="1" x14ac:dyDescent="0.25">
      <c r="A193" s="179"/>
      <c r="B193" s="14">
        <v>41151</v>
      </c>
      <c r="C193" s="15" t="s">
        <v>54</v>
      </c>
      <c r="D193" s="45">
        <f>SUM(I193:I$222)/SUM(G193:G$222)</f>
        <v>0.77894736842105261</v>
      </c>
      <c r="E193" s="15">
        <v>1</v>
      </c>
      <c r="F193" s="15">
        <v>3</v>
      </c>
      <c r="G193" s="15">
        <v>2</v>
      </c>
      <c r="H193" s="27">
        <v>2</v>
      </c>
      <c r="I193" s="27">
        <v>1</v>
      </c>
      <c r="J193" s="15">
        <f t="shared" si="6"/>
        <v>0</v>
      </c>
      <c r="K193" s="15">
        <v>1</v>
      </c>
      <c r="L193" s="15">
        <v>0</v>
      </c>
      <c r="M193" s="15">
        <v>0</v>
      </c>
      <c r="N193" s="15">
        <v>0</v>
      </c>
      <c r="O193" s="15">
        <v>1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2</v>
      </c>
      <c r="W193" s="45">
        <f>SUM(I193:I$222,O193:O$222,S193:S$222)/SUM(F193:F$222)</f>
        <v>0.85148514851485146</v>
      </c>
      <c r="X193" s="45">
        <f>SUM(V193:V$222)/SUM(G193:G$222)</f>
        <v>1.6421052631578947</v>
      </c>
      <c r="Y193" s="46">
        <f t="shared" si="7"/>
        <v>2.4935904116727463</v>
      </c>
    </row>
    <row r="194" spans="1:25" ht="15.95" customHeight="1" x14ac:dyDescent="0.25">
      <c r="A194" s="179"/>
      <c r="B194" s="14">
        <v>41151</v>
      </c>
      <c r="C194" s="15" t="s">
        <v>54</v>
      </c>
      <c r="D194" s="45">
        <f>SUM(I194:I$222)/SUM(G194:G$222)</f>
        <v>0.78494623655913975</v>
      </c>
      <c r="E194" s="15">
        <v>1</v>
      </c>
      <c r="F194" s="15">
        <v>3</v>
      </c>
      <c r="G194" s="15">
        <v>1</v>
      </c>
      <c r="H194" s="27">
        <v>1</v>
      </c>
      <c r="I194" s="27">
        <v>1</v>
      </c>
      <c r="J194" s="15">
        <f t="shared" si="6"/>
        <v>1</v>
      </c>
      <c r="K194" s="15">
        <v>0</v>
      </c>
      <c r="L194" s="15">
        <v>0</v>
      </c>
      <c r="M194" s="15">
        <v>0</v>
      </c>
      <c r="N194" s="15">
        <v>0</v>
      </c>
      <c r="O194" s="15">
        <v>2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1</v>
      </c>
      <c r="W194" s="45">
        <f>SUM(I194:I$222,O194:O$222,S194:S$222)/SUM(F194:F$222)</f>
        <v>0.8571428571428571</v>
      </c>
      <c r="X194" s="45">
        <f>SUM(V194:V$222)/SUM(G194:G$222)</f>
        <v>1.6559139784946237</v>
      </c>
      <c r="Y194" s="46">
        <f t="shared" si="7"/>
        <v>2.5130568356374807</v>
      </c>
    </row>
    <row r="195" spans="1:25" ht="15.95" customHeight="1" thickBot="1" x14ac:dyDescent="0.3">
      <c r="A195" s="187"/>
      <c r="B195" s="16">
        <v>41144</v>
      </c>
      <c r="C195" s="17" t="s">
        <v>54</v>
      </c>
      <c r="D195" s="47">
        <f>SUM(I195:I$222)/SUM(G195:G$222)</f>
        <v>0.78260869565217395</v>
      </c>
      <c r="E195" s="17">
        <v>1</v>
      </c>
      <c r="F195" s="17">
        <v>4</v>
      </c>
      <c r="G195" s="17">
        <v>4</v>
      </c>
      <c r="H195" s="29">
        <v>2</v>
      </c>
      <c r="I195" s="29">
        <v>3</v>
      </c>
      <c r="J195" s="17">
        <f t="shared" si="6"/>
        <v>0</v>
      </c>
      <c r="K195" s="17">
        <v>1</v>
      </c>
      <c r="L195" s="17">
        <v>1</v>
      </c>
      <c r="M195" s="17">
        <v>1</v>
      </c>
      <c r="N195" s="17">
        <v>6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9</v>
      </c>
      <c r="W195" s="47">
        <f>SUM(I195:I$222,O195:O$222,S195:S$222)/SUM(F195:F$222)</f>
        <v>0.85263157894736841</v>
      </c>
      <c r="X195" s="47">
        <f>SUM(V195:V$222)/SUM(G195:G$222)</f>
        <v>1.6630434782608696</v>
      </c>
      <c r="Y195" s="48">
        <f t="shared" si="7"/>
        <v>2.515675057208238</v>
      </c>
    </row>
    <row r="196" spans="1:25" ht="15.95" customHeight="1" x14ac:dyDescent="0.25">
      <c r="A196" s="183" t="s">
        <v>59</v>
      </c>
      <c r="B196" s="9">
        <v>41137</v>
      </c>
      <c r="C196" s="10" t="s">
        <v>54</v>
      </c>
      <c r="D196" s="1">
        <f>SUM(I196:I$222)/SUM(G196:G$222)</f>
        <v>0.78409090909090906</v>
      </c>
      <c r="E196" s="10">
        <v>1</v>
      </c>
      <c r="F196" s="10">
        <v>4</v>
      </c>
      <c r="G196" s="10">
        <v>4</v>
      </c>
      <c r="H196" s="30">
        <v>2</v>
      </c>
      <c r="I196" s="30">
        <v>3</v>
      </c>
      <c r="J196" s="96">
        <f t="shared" si="6"/>
        <v>0</v>
      </c>
      <c r="K196" s="10">
        <v>2</v>
      </c>
      <c r="L196" s="10">
        <v>1</v>
      </c>
      <c r="M196" s="10">
        <v>0</v>
      </c>
      <c r="N196" s="10">
        <v>3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7</v>
      </c>
      <c r="W196" s="1">
        <f>SUM(I196:I$222,O196:O$222,S196:S$222)/SUM(F196:F$222)</f>
        <v>0.8571428571428571</v>
      </c>
      <c r="X196" s="1">
        <f>SUM(V196:V$222)/SUM(G196:G$222)</f>
        <v>1.6363636363636365</v>
      </c>
      <c r="Y196" s="2">
        <f t="shared" si="7"/>
        <v>2.4935064935064934</v>
      </c>
    </row>
    <row r="197" spans="1:25" ht="15.95" customHeight="1" x14ac:dyDescent="0.25">
      <c r="A197" s="184"/>
      <c r="B197" s="4">
        <v>41137</v>
      </c>
      <c r="C197" s="5" t="s">
        <v>54</v>
      </c>
      <c r="D197" s="39">
        <f>SUM(I197:I$222)/SUM(G197:G$222)</f>
        <v>0.7857142857142857</v>
      </c>
      <c r="E197" s="5">
        <v>1</v>
      </c>
      <c r="F197" s="5">
        <v>3</v>
      </c>
      <c r="G197" s="5">
        <v>2</v>
      </c>
      <c r="H197" s="27">
        <v>1</v>
      </c>
      <c r="I197" s="5">
        <v>0</v>
      </c>
      <c r="J197" s="5">
        <f t="shared" si="6"/>
        <v>0</v>
      </c>
      <c r="K197" s="5">
        <v>0</v>
      </c>
      <c r="L197" s="5">
        <v>0</v>
      </c>
      <c r="M197" s="5">
        <v>0</v>
      </c>
      <c r="N197" s="5">
        <v>0</v>
      </c>
      <c r="O197" s="5">
        <v>1</v>
      </c>
      <c r="P197" s="5">
        <v>0</v>
      </c>
      <c r="Q197" s="5">
        <v>0</v>
      </c>
      <c r="R197" s="5">
        <v>0</v>
      </c>
      <c r="S197" s="5">
        <v>0</v>
      </c>
      <c r="T197" s="5">
        <v>1</v>
      </c>
      <c r="U197" s="5">
        <v>0</v>
      </c>
      <c r="V197" s="5">
        <v>0</v>
      </c>
      <c r="W197" s="39">
        <f>SUM(I197:I$222,O197:O$222,S197:S$222)/SUM(F197:F$222)</f>
        <v>0.86206896551724133</v>
      </c>
      <c r="X197" s="39">
        <f>SUM(V197:V$222)/SUM(G197:G$222)</f>
        <v>1.6309523809523809</v>
      </c>
      <c r="Y197" s="41">
        <f t="shared" si="7"/>
        <v>2.4930213464696225</v>
      </c>
    </row>
    <row r="198" spans="1:25" ht="15.95" customHeight="1" x14ac:dyDescent="0.25">
      <c r="A198" s="184"/>
      <c r="B198" s="4">
        <v>41130</v>
      </c>
      <c r="C198" s="5" t="s">
        <v>56</v>
      </c>
      <c r="D198" s="39">
        <f>SUM(I198:I$222)/SUM(G198:G$222)</f>
        <v>0.80487804878048785</v>
      </c>
      <c r="E198" s="5">
        <v>1</v>
      </c>
      <c r="F198" s="5">
        <v>5</v>
      </c>
      <c r="G198" s="5">
        <v>5</v>
      </c>
      <c r="H198" s="27">
        <v>3</v>
      </c>
      <c r="I198" s="27">
        <v>3</v>
      </c>
      <c r="J198" s="100">
        <f t="shared" si="6"/>
        <v>1</v>
      </c>
      <c r="K198" s="5">
        <v>2</v>
      </c>
      <c r="L198" s="5">
        <v>0</v>
      </c>
      <c r="M198" s="5">
        <v>0</v>
      </c>
      <c r="N198" s="27">
        <v>4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1</v>
      </c>
      <c r="U198" s="5">
        <v>1</v>
      </c>
      <c r="V198" s="5">
        <v>5</v>
      </c>
      <c r="W198" s="39">
        <f>SUM(I198:I$222,O198:O$222,S198:S$222)/SUM(F198:F$222)</f>
        <v>0.88095238095238093</v>
      </c>
      <c r="X198" s="39">
        <f>SUM(V198:V$222)/SUM(G198:G$222)</f>
        <v>1.6707317073170731</v>
      </c>
      <c r="Y198" s="41">
        <f t="shared" si="7"/>
        <v>2.5516840882694538</v>
      </c>
    </row>
    <row r="199" spans="1:25" ht="15.95" customHeight="1" x14ac:dyDescent="0.25">
      <c r="A199" s="184"/>
      <c r="B199" s="4">
        <v>41130</v>
      </c>
      <c r="C199" s="5" t="s">
        <v>56</v>
      </c>
      <c r="D199" s="39">
        <f>SUM(I199:I$222)/SUM(G199:G$222)</f>
        <v>0.81818181818181823</v>
      </c>
      <c r="E199" s="5">
        <v>1</v>
      </c>
      <c r="F199" s="5">
        <v>3</v>
      </c>
      <c r="G199" s="5">
        <v>3</v>
      </c>
      <c r="H199" s="27">
        <v>3</v>
      </c>
      <c r="I199" s="27">
        <v>3</v>
      </c>
      <c r="J199" s="100">
        <f t="shared" ref="J199:J222" si="8">SUM(I199)-SUM(K199:M199)</f>
        <v>1</v>
      </c>
      <c r="K199" s="5">
        <v>1</v>
      </c>
      <c r="L199" s="5">
        <v>0</v>
      </c>
      <c r="M199" s="5">
        <v>1</v>
      </c>
      <c r="N199" s="27">
        <v>1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7</v>
      </c>
      <c r="W199" s="39">
        <f>SUM(I199:I$222,O199:O$222,S199:S$222)/SUM(F199:F$222)</f>
        <v>0.89873417721518989</v>
      </c>
      <c r="X199" s="39">
        <f>SUM(V199:V$222)/SUM(G199:G$222)</f>
        <v>1.7142857142857142</v>
      </c>
      <c r="Y199" s="41">
        <f t="shared" si="7"/>
        <v>2.6130198915009042</v>
      </c>
    </row>
    <row r="200" spans="1:25" ht="15.95" customHeight="1" x14ac:dyDescent="0.25">
      <c r="A200" s="184"/>
      <c r="B200" s="4">
        <v>41123</v>
      </c>
      <c r="C200" s="5" t="s">
        <v>57</v>
      </c>
      <c r="D200" s="39">
        <f>SUM(I200:I$222)/SUM(G200:G$222)</f>
        <v>0.81081081081081086</v>
      </c>
      <c r="E200" s="5">
        <v>1</v>
      </c>
      <c r="F200" s="5">
        <v>3</v>
      </c>
      <c r="G200" s="5">
        <v>3</v>
      </c>
      <c r="H200" s="27">
        <v>2</v>
      </c>
      <c r="I200" s="27">
        <v>2</v>
      </c>
      <c r="J200" s="100">
        <f t="shared" si="8"/>
        <v>2</v>
      </c>
      <c r="K200" s="5">
        <v>0</v>
      </c>
      <c r="L200" s="5">
        <v>0</v>
      </c>
      <c r="M200" s="5">
        <v>0</v>
      </c>
      <c r="N200" s="27">
        <v>2</v>
      </c>
      <c r="O200" s="5">
        <v>0</v>
      </c>
      <c r="P200" s="5">
        <v>0</v>
      </c>
      <c r="Q200" s="5">
        <v>0</v>
      </c>
      <c r="R200" s="5">
        <v>0</v>
      </c>
      <c r="S200" s="5">
        <v>1</v>
      </c>
      <c r="T200" s="5">
        <v>0</v>
      </c>
      <c r="U200" s="5">
        <v>0</v>
      </c>
      <c r="V200" s="5">
        <v>2</v>
      </c>
      <c r="W200" s="39">
        <f>SUM(I200:I$222,O200:O$222,S200:S$222)/SUM(F200:F$222)</f>
        <v>0.89473684210526316</v>
      </c>
      <c r="X200" s="39">
        <f>SUM(V200:V$222)/SUM(G200:G$222)</f>
        <v>1.6891891891891893</v>
      </c>
      <c r="Y200" s="41">
        <f t="shared" si="7"/>
        <v>2.5839260312944523</v>
      </c>
    </row>
    <row r="201" spans="1:25" ht="15.95" customHeight="1" x14ac:dyDescent="0.25">
      <c r="A201" s="184"/>
      <c r="B201" s="4">
        <v>41123</v>
      </c>
      <c r="C201" s="5" t="s">
        <v>57</v>
      </c>
      <c r="D201" s="39">
        <f>SUM(I201:I$222)/SUM(G201:G$222)</f>
        <v>0.81690140845070425</v>
      </c>
      <c r="E201" s="5">
        <v>1</v>
      </c>
      <c r="F201" s="5">
        <v>4</v>
      </c>
      <c r="G201" s="5">
        <v>4</v>
      </c>
      <c r="H201" s="27">
        <v>4</v>
      </c>
      <c r="I201" s="27">
        <v>4</v>
      </c>
      <c r="J201" s="100">
        <f t="shared" si="8"/>
        <v>0</v>
      </c>
      <c r="K201" s="5">
        <v>3</v>
      </c>
      <c r="L201" s="5">
        <v>0</v>
      </c>
      <c r="M201" s="5">
        <v>1</v>
      </c>
      <c r="N201" s="27">
        <v>4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10</v>
      </c>
      <c r="W201" s="39">
        <f>SUM(I201:I$222,O201:O$222,S201:S$222)/SUM(F201:F$222)</f>
        <v>0.8904109589041096</v>
      </c>
      <c r="X201" s="39">
        <f>SUM(V201:V$222)/SUM(G201:G$222)</f>
        <v>1.732394366197183</v>
      </c>
      <c r="Y201" s="41">
        <f t="shared" si="7"/>
        <v>2.6228053251012926</v>
      </c>
    </row>
    <row r="202" spans="1:25" ht="15.95" customHeight="1" x14ac:dyDescent="0.25">
      <c r="A202" s="184"/>
      <c r="B202" s="4">
        <v>41109</v>
      </c>
      <c r="C202" s="5" t="s">
        <v>58</v>
      </c>
      <c r="D202" s="39">
        <f>SUM(I202:I$222)/SUM(G202:G$222)</f>
        <v>0.80597014925373134</v>
      </c>
      <c r="E202" s="5">
        <v>1</v>
      </c>
      <c r="F202" s="5">
        <v>3</v>
      </c>
      <c r="G202" s="5">
        <v>3</v>
      </c>
      <c r="H202" s="27">
        <v>1</v>
      </c>
      <c r="I202" s="27">
        <v>2</v>
      </c>
      <c r="J202" s="100">
        <f t="shared" si="8"/>
        <v>0</v>
      </c>
      <c r="K202" s="5">
        <v>2</v>
      </c>
      <c r="L202" s="5">
        <v>0</v>
      </c>
      <c r="M202" s="5">
        <v>0</v>
      </c>
      <c r="N202" s="27">
        <v>2</v>
      </c>
      <c r="O202" s="5">
        <v>0</v>
      </c>
      <c r="P202" s="5">
        <v>0</v>
      </c>
      <c r="Q202" s="5">
        <v>0</v>
      </c>
      <c r="R202" s="5">
        <v>0</v>
      </c>
      <c r="S202" s="5">
        <v>1</v>
      </c>
      <c r="T202" s="5">
        <v>0</v>
      </c>
      <c r="U202" s="5">
        <v>0</v>
      </c>
      <c r="V202" s="5">
        <v>4</v>
      </c>
      <c r="W202" s="39">
        <f>SUM(I202:I$222,O202:O$222,S202:S$222)/SUM(F202:F$222)</f>
        <v>0.88405797101449279</v>
      </c>
      <c r="X202" s="39">
        <f>SUM(V202:V$222)/SUM(G202:G$222)</f>
        <v>1.6865671641791045</v>
      </c>
      <c r="Y202" s="41">
        <f t="shared" si="7"/>
        <v>2.5706251351935974</v>
      </c>
    </row>
    <row r="203" spans="1:25" ht="15.95" customHeight="1" x14ac:dyDescent="0.25">
      <c r="A203" s="184"/>
      <c r="B203" s="4">
        <v>41109</v>
      </c>
      <c r="C203" s="5" t="s">
        <v>58</v>
      </c>
      <c r="D203" s="39">
        <f>SUM(I203:I$222)/SUM(G203:G$222)</f>
        <v>0.8125</v>
      </c>
      <c r="E203" s="5">
        <v>1</v>
      </c>
      <c r="F203" s="5">
        <v>3</v>
      </c>
      <c r="G203" s="5">
        <v>3</v>
      </c>
      <c r="H203" s="27">
        <v>2</v>
      </c>
      <c r="I203" s="27">
        <v>3</v>
      </c>
      <c r="J203" s="100">
        <f t="shared" si="8"/>
        <v>1</v>
      </c>
      <c r="K203" s="5">
        <v>1</v>
      </c>
      <c r="L203" s="5">
        <v>0</v>
      </c>
      <c r="M203" s="5">
        <v>1</v>
      </c>
      <c r="N203" s="27">
        <v>2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7</v>
      </c>
      <c r="W203" s="39">
        <f>SUM(I203:I$222,O203:O$222,S203:S$222)/SUM(F203:F$222)</f>
        <v>0.87878787878787878</v>
      </c>
      <c r="X203" s="39">
        <f>SUM(V203:V$222)/SUM(G203:G$222)</f>
        <v>1.703125</v>
      </c>
      <c r="Y203" s="41">
        <f t="shared" si="7"/>
        <v>2.5819128787878789</v>
      </c>
    </row>
    <row r="204" spans="1:25" ht="15.95" customHeight="1" x14ac:dyDescent="0.25">
      <c r="A204" s="184"/>
      <c r="B204" s="4">
        <v>41102</v>
      </c>
      <c r="C204" s="5" t="s">
        <v>56</v>
      </c>
      <c r="D204" s="39">
        <f>SUM(I204:I$222)/SUM(G204:G$222)</f>
        <v>0.80327868852459017</v>
      </c>
      <c r="E204" s="5">
        <v>1</v>
      </c>
      <c r="F204" s="5">
        <v>3</v>
      </c>
      <c r="G204" s="5">
        <v>3</v>
      </c>
      <c r="H204" s="27">
        <v>3</v>
      </c>
      <c r="I204" s="27">
        <v>3</v>
      </c>
      <c r="J204" s="100">
        <f t="shared" si="8"/>
        <v>0</v>
      </c>
      <c r="K204" s="5">
        <v>1</v>
      </c>
      <c r="L204" s="5">
        <v>1</v>
      </c>
      <c r="M204" s="5">
        <v>1</v>
      </c>
      <c r="N204" s="27">
        <v>4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9</v>
      </c>
      <c r="W204" s="39">
        <f>SUM(I204:I$222,O204:O$222,S204:S$222)/SUM(F204:F$222)</f>
        <v>0.87301587301587302</v>
      </c>
      <c r="X204" s="39">
        <f>SUM(V204:V$222)/SUM(G204:G$222)</f>
        <v>1.6721311475409837</v>
      </c>
      <c r="Y204" s="41">
        <f t="shared" si="7"/>
        <v>2.5451470205568567</v>
      </c>
    </row>
    <row r="205" spans="1:25" ht="15.95" customHeight="1" x14ac:dyDescent="0.25">
      <c r="A205" s="184"/>
      <c r="B205" s="4">
        <v>41102</v>
      </c>
      <c r="C205" s="5" t="s">
        <v>56</v>
      </c>
      <c r="D205" s="39">
        <f>SUM(I205:I$222)/SUM(G205:G$222)</f>
        <v>0.7931034482758621</v>
      </c>
      <c r="E205" s="5">
        <v>1</v>
      </c>
      <c r="F205" s="5">
        <v>4</v>
      </c>
      <c r="G205" s="5">
        <v>4</v>
      </c>
      <c r="H205" s="27">
        <v>2</v>
      </c>
      <c r="I205" s="27">
        <v>4</v>
      </c>
      <c r="J205" s="100">
        <f t="shared" si="8"/>
        <v>2</v>
      </c>
      <c r="K205" s="5">
        <v>1</v>
      </c>
      <c r="L205" s="5">
        <v>1</v>
      </c>
      <c r="M205" s="5">
        <v>0</v>
      </c>
      <c r="N205" s="27">
        <v>4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7</v>
      </c>
      <c r="W205" s="39">
        <f>SUM(I205:I$222,O205:O$222,S205:S$222)/SUM(F205:F$222)</f>
        <v>0.8666666666666667</v>
      </c>
      <c r="X205" s="39">
        <f>SUM(V205:V$222)/SUM(G205:G$222)</f>
        <v>1.603448275862069</v>
      </c>
      <c r="Y205" s="41">
        <f t="shared" si="7"/>
        <v>2.4701149425287356</v>
      </c>
    </row>
    <row r="206" spans="1:25" ht="15.95" customHeight="1" x14ac:dyDescent="0.25">
      <c r="A206" s="184"/>
      <c r="B206" s="4">
        <v>41095</v>
      </c>
      <c r="C206" s="5" t="s">
        <v>57</v>
      </c>
      <c r="D206" s="39">
        <f>SUM(I206:I$222)/SUM(G206:G$222)</f>
        <v>0.77777777777777779</v>
      </c>
      <c r="E206" s="5">
        <v>1</v>
      </c>
      <c r="F206" s="5">
        <v>5</v>
      </c>
      <c r="G206" s="5">
        <v>5</v>
      </c>
      <c r="H206" s="27">
        <v>3</v>
      </c>
      <c r="I206" s="27">
        <v>4</v>
      </c>
      <c r="J206" s="100">
        <f t="shared" si="8"/>
        <v>4</v>
      </c>
      <c r="K206" s="5">
        <v>0</v>
      </c>
      <c r="L206" s="5">
        <v>0</v>
      </c>
      <c r="M206" s="5">
        <v>0</v>
      </c>
      <c r="N206" s="27">
        <v>5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4</v>
      </c>
      <c r="W206" s="39">
        <f>SUM(I206:I$222,O206:O$222,S206:S$222)/SUM(F206:F$222)</f>
        <v>0.8571428571428571</v>
      </c>
      <c r="X206" s="39">
        <f>SUM(V206:V$222)/SUM(G206:G$222)</f>
        <v>1.5925925925925926</v>
      </c>
      <c r="Y206" s="41">
        <f t="shared" si="7"/>
        <v>2.4497354497354498</v>
      </c>
    </row>
    <row r="207" spans="1:25" ht="15.95" customHeight="1" x14ac:dyDescent="0.25">
      <c r="A207" s="184"/>
      <c r="B207" s="4">
        <v>41095</v>
      </c>
      <c r="C207" s="5" t="s">
        <v>57</v>
      </c>
      <c r="D207" s="39">
        <f>SUM(I207:I$222)/SUM(G207:G$222)</f>
        <v>0.77551020408163263</v>
      </c>
      <c r="E207" s="5">
        <v>1</v>
      </c>
      <c r="F207" s="5">
        <v>3</v>
      </c>
      <c r="G207" s="5">
        <v>3</v>
      </c>
      <c r="H207" s="27">
        <v>2</v>
      </c>
      <c r="I207" s="27">
        <v>3</v>
      </c>
      <c r="J207" s="100">
        <f t="shared" si="8"/>
        <v>0</v>
      </c>
      <c r="K207" s="5">
        <v>1</v>
      </c>
      <c r="L207" s="5">
        <v>0</v>
      </c>
      <c r="M207" s="5">
        <v>2</v>
      </c>
      <c r="N207" s="27">
        <v>7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10</v>
      </c>
      <c r="W207" s="39">
        <f>SUM(I207:I$222,O207:O$222,S207:S$222)/SUM(F207:F$222)</f>
        <v>0.86274509803921573</v>
      </c>
      <c r="X207" s="39">
        <f>SUM(V207:V$222)/SUM(G207:G$222)</f>
        <v>1.6734693877551021</v>
      </c>
      <c r="Y207" s="41">
        <f t="shared" si="7"/>
        <v>2.5362144857943179</v>
      </c>
    </row>
    <row r="208" spans="1:25" ht="15.95" customHeight="1" x14ac:dyDescent="0.25">
      <c r="A208" s="184"/>
      <c r="B208" s="4">
        <v>41088</v>
      </c>
      <c r="C208" s="5" t="s">
        <v>54</v>
      </c>
      <c r="D208" s="39">
        <f>SUM(I208:I$222)/SUM(G208:G$222)</f>
        <v>0.76086956521739135</v>
      </c>
      <c r="E208" s="5">
        <v>1</v>
      </c>
      <c r="F208" s="5">
        <v>3</v>
      </c>
      <c r="G208" s="5">
        <v>3</v>
      </c>
      <c r="H208" s="27">
        <v>2</v>
      </c>
      <c r="I208" s="27">
        <v>3</v>
      </c>
      <c r="J208" s="100">
        <f t="shared" si="8"/>
        <v>1</v>
      </c>
      <c r="K208" s="5">
        <v>1</v>
      </c>
      <c r="L208" s="5">
        <v>0</v>
      </c>
      <c r="M208" s="5">
        <v>1</v>
      </c>
      <c r="N208" s="27">
        <v>5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7</v>
      </c>
      <c r="W208" s="39">
        <f>SUM(I208:I$222,O208:O$222,S208:S$222)/SUM(F208:F$222)</f>
        <v>0.85416666666666663</v>
      </c>
      <c r="X208" s="39">
        <f>SUM(V208:V$222)/SUM(G208:G$222)</f>
        <v>1.5652173913043479</v>
      </c>
      <c r="Y208" s="41">
        <f t="shared" si="7"/>
        <v>2.4193840579710146</v>
      </c>
    </row>
    <row r="209" spans="1:25" ht="15.95" customHeight="1" x14ac:dyDescent="0.25">
      <c r="A209" s="184"/>
      <c r="B209" s="4">
        <v>41088</v>
      </c>
      <c r="C209" s="5" t="s">
        <v>54</v>
      </c>
      <c r="D209" s="39">
        <f>SUM(I209:I$222)/SUM(G209:G$222)</f>
        <v>0.7441860465116279</v>
      </c>
      <c r="E209" s="5">
        <v>1</v>
      </c>
      <c r="F209" s="5">
        <v>4</v>
      </c>
      <c r="G209" s="5">
        <v>4</v>
      </c>
      <c r="H209" s="5">
        <v>0</v>
      </c>
      <c r="I209" s="27">
        <v>2</v>
      </c>
      <c r="J209" s="100">
        <f t="shared" si="8"/>
        <v>0</v>
      </c>
      <c r="K209" s="5">
        <v>2</v>
      </c>
      <c r="L209" s="5">
        <v>0</v>
      </c>
      <c r="M209" s="5">
        <v>0</v>
      </c>
      <c r="N209" s="27">
        <v>1</v>
      </c>
      <c r="O209" s="5">
        <v>0</v>
      </c>
      <c r="P209" s="5">
        <v>0</v>
      </c>
      <c r="Q209" s="5">
        <v>0</v>
      </c>
      <c r="R209" s="5">
        <v>0</v>
      </c>
      <c r="S209" s="5">
        <v>1</v>
      </c>
      <c r="T209" s="5">
        <v>0</v>
      </c>
      <c r="U209" s="5">
        <v>2</v>
      </c>
      <c r="V209" s="5">
        <v>4</v>
      </c>
      <c r="W209" s="39">
        <f>SUM(I209:I$222,O209:O$222,S209:S$222)/SUM(F209:F$222)</f>
        <v>0.84444444444444444</v>
      </c>
      <c r="X209" s="39">
        <f>SUM(V209:V$222)/SUM(G209:G$222)</f>
        <v>1.5116279069767442</v>
      </c>
      <c r="Y209" s="41">
        <f t="shared" si="7"/>
        <v>2.3560723514211888</v>
      </c>
    </row>
    <row r="210" spans="1:25" ht="15.95" customHeight="1" x14ac:dyDescent="0.25">
      <c r="A210" s="184"/>
      <c r="B210" s="4">
        <v>41081</v>
      </c>
      <c r="C210" s="5" t="s">
        <v>53</v>
      </c>
      <c r="D210" s="39">
        <f>SUM(I210:I$222)/SUM(G210:G$222)</f>
        <v>0.76923076923076927</v>
      </c>
      <c r="E210" s="5">
        <v>1</v>
      </c>
      <c r="F210" s="5">
        <v>3</v>
      </c>
      <c r="G210" s="5">
        <v>2</v>
      </c>
      <c r="H210" s="5">
        <v>2</v>
      </c>
      <c r="I210" s="27">
        <v>1</v>
      </c>
      <c r="J210" s="100">
        <f t="shared" si="8"/>
        <v>1</v>
      </c>
      <c r="K210" s="5">
        <v>0</v>
      </c>
      <c r="L210" s="5">
        <v>0</v>
      </c>
      <c r="M210" s="5">
        <v>0</v>
      </c>
      <c r="N210" s="27">
        <v>1</v>
      </c>
      <c r="O210" s="5">
        <v>1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1</v>
      </c>
      <c r="W210" s="39">
        <f>SUM(I210:I$222,O210:O$222,S210:S$222)/SUM(F210:F$222)</f>
        <v>0.85365853658536583</v>
      </c>
      <c r="X210" s="39">
        <f>SUM(V210:V$222)/SUM(G210:G$222)</f>
        <v>1.5641025641025641</v>
      </c>
      <c r="Y210" s="41">
        <f t="shared" si="7"/>
        <v>2.41776110068793</v>
      </c>
    </row>
    <row r="211" spans="1:25" ht="15.95" customHeight="1" x14ac:dyDescent="0.25">
      <c r="A211" s="184"/>
      <c r="B211" s="4">
        <v>41081</v>
      </c>
      <c r="C211" s="5" t="s">
        <v>53</v>
      </c>
      <c r="D211" s="39">
        <f>SUM(I211:I$222)/SUM(G211:G$222)</f>
        <v>0.78378378378378377</v>
      </c>
      <c r="E211" s="5">
        <v>1</v>
      </c>
      <c r="F211" s="5">
        <v>3</v>
      </c>
      <c r="G211" s="5">
        <v>3</v>
      </c>
      <c r="H211" s="5">
        <v>2</v>
      </c>
      <c r="I211" s="27">
        <v>2</v>
      </c>
      <c r="J211" s="100">
        <f t="shared" si="8"/>
        <v>1</v>
      </c>
      <c r="K211" s="5">
        <v>1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3</v>
      </c>
      <c r="W211" s="39">
        <f>SUM(I211:I$222,O211:O$222,S211:S$222)/SUM(F211:F$222)</f>
        <v>0.86842105263157898</v>
      </c>
      <c r="X211" s="39">
        <f>SUM(V211:V$222)/SUM(G211:G$222)</f>
        <v>1.6216216216216217</v>
      </c>
      <c r="Y211" s="41">
        <f t="shared" si="7"/>
        <v>2.4900426742532007</v>
      </c>
    </row>
    <row r="212" spans="1:25" ht="15.95" customHeight="1" x14ac:dyDescent="0.25">
      <c r="A212" s="184"/>
      <c r="B212" s="4">
        <v>41074</v>
      </c>
      <c r="C212" s="5" t="s">
        <v>58</v>
      </c>
      <c r="D212" s="39">
        <f>SUM(I212:I$222)/SUM(G212:G$222)</f>
        <v>0.79411764705882348</v>
      </c>
      <c r="E212" s="5">
        <v>1</v>
      </c>
      <c r="F212" s="5">
        <v>3</v>
      </c>
      <c r="G212" s="5">
        <v>3</v>
      </c>
      <c r="H212" s="5">
        <v>2</v>
      </c>
      <c r="I212" s="27">
        <v>2</v>
      </c>
      <c r="J212" s="100">
        <f t="shared" si="8"/>
        <v>0</v>
      </c>
      <c r="K212" s="5">
        <v>2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4</v>
      </c>
      <c r="W212" s="39">
        <f>SUM(I212:I$222,O212:O$222,S212:S$222)/SUM(F212:F$222)</f>
        <v>0.88571428571428568</v>
      </c>
      <c r="X212" s="39">
        <f>SUM(V212:V$222)/SUM(G212:G$222)</f>
        <v>1.6764705882352942</v>
      </c>
      <c r="Y212" s="41">
        <f t="shared" si="7"/>
        <v>2.5621848739495796</v>
      </c>
    </row>
    <row r="213" spans="1:25" ht="15.95" customHeight="1" x14ac:dyDescent="0.25">
      <c r="A213" s="184"/>
      <c r="B213" s="4">
        <v>41074</v>
      </c>
      <c r="C213" s="5" t="s">
        <v>58</v>
      </c>
      <c r="D213" s="39">
        <f>SUM(I213:I$222)/SUM(G213:G$222)</f>
        <v>0.80645161290322576</v>
      </c>
      <c r="E213" s="5">
        <v>1</v>
      </c>
      <c r="F213" s="5">
        <v>3</v>
      </c>
      <c r="G213" s="5">
        <v>3</v>
      </c>
      <c r="H213" s="5">
        <v>2</v>
      </c>
      <c r="I213" s="27">
        <v>2</v>
      </c>
      <c r="J213" s="100">
        <f t="shared" si="8"/>
        <v>0</v>
      </c>
      <c r="K213" s="5">
        <v>1</v>
      </c>
      <c r="L213" s="5">
        <v>0</v>
      </c>
      <c r="M213" s="5">
        <v>1</v>
      </c>
      <c r="N213" s="5">
        <v>4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2</v>
      </c>
      <c r="V213" s="5">
        <v>6</v>
      </c>
      <c r="W213" s="39">
        <f>SUM(I213:I$222,O213:O$222,S213:S$222)/SUM(F213:F$222)</f>
        <v>0.90625</v>
      </c>
      <c r="X213" s="39">
        <f>SUM(V213:V$222)/SUM(G213:G$222)</f>
        <v>1.7096774193548387</v>
      </c>
      <c r="Y213" s="41">
        <f t="shared" si="7"/>
        <v>2.615927419354839</v>
      </c>
    </row>
    <row r="214" spans="1:25" ht="15.95" customHeight="1" x14ac:dyDescent="0.25">
      <c r="A214" s="184"/>
      <c r="B214" s="4">
        <v>41067</v>
      </c>
      <c r="C214" s="5" t="s">
        <v>56</v>
      </c>
      <c r="D214" s="39">
        <f>SUM(I214:I$222)/SUM(G214:G$222)</f>
        <v>0.8214285714285714</v>
      </c>
      <c r="E214" s="5">
        <v>1</v>
      </c>
      <c r="F214" s="5">
        <v>5</v>
      </c>
      <c r="G214" s="5">
        <v>5</v>
      </c>
      <c r="H214" s="5">
        <v>2</v>
      </c>
      <c r="I214" s="27">
        <v>4</v>
      </c>
      <c r="J214" s="100">
        <f t="shared" si="8"/>
        <v>2</v>
      </c>
      <c r="K214" s="5">
        <v>1</v>
      </c>
      <c r="L214" s="5">
        <v>1</v>
      </c>
      <c r="M214" s="5">
        <v>0</v>
      </c>
      <c r="N214" s="5">
        <v>3</v>
      </c>
      <c r="O214" s="5">
        <v>0</v>
      </c>
      <c r="P214" s="5">
        <v>0</v>
      </c>
      <c r="Q214" s="5">
        <v>0</v>
      </c>
      <c r="R214" s="5">
        <v>0</v>
      </c>
      <c r="S214" s="5">
        <v>1</v>
      </c>
      <c r="T214" s="5">
        <v>0</v>
      </c>
      <c r="U214" s="5">
        <v>0</v>
      </c>
      <c r="V214" s="5">
        <v>7</v>
      </c>
      <c r="W214" s="39">
        <f>SUM(I214:I$222,O214:O$222,S214:S$222)/SUM(F214:F$222)</f>
        <v>0.93103448275862066</v>
      </c>
      <c r="X214" s="39">
        <f>SUM(V214:V$222)/SUM(G214:G$222)</f>
        <v>1.6785714285714286</v>
      </c>
      <c r="Y214" s="41">
        <f t="shared" si="7"/>
        <v>2.6096059113300494</v>
      </c>
    </row>
    <row r="215" spans="1:25" ht="15.95" customHeight="1" x14ac:dyDescent="0.25">
      <c r="A215" s="184"/>
      <c r="B215" s="4">
        <v>41060</v>
      </c>
      <c r="C215" s="5" t="s">
        <v>54</v>
      </c>
      <c r="D215" s="39">
        <f>SUM(I215:I$222)/SUM(G215:G$222)</f>
        <v>0.82608695652173914</v>
      </c>
      <c r="E215" s="5">
        <v>1</v>
      </c>
      <c r="F215" s="5">
        <v>3</v>
      </c>
      <c r="G215" s="5">
        <v>3</v>
      </c>
      <c r="H215" s="5">
        <v>1</v>
      </c>
      <c r="I215" s="27">
        <v>2</v>
      </c>
      <c r="J215" s="100">
        <f t="shared" si="8"/>
        <v>2</v>
      </c>
      <c r="K215" s="5">
        <v>0</v>
      </c>
      <c r="L215" s="5">
        <v>0</v>
      </c>
      <c r="M215" s="5">
        <v>0</v>
      </c>
      <c r="N215" s="5">
        <v>2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1</v>
      </c>
      <c r="U215" s="5">
        <v>0</v>
      </c>
      <c r="V215" s="5">
        <v>2</v>
      </c>
      <c r="W215" s="39">
        <f>SUM(I215:I$222,O215:O$222,S215:S$222)/SUM(F215:F$222)</f>
        <v>0.91666666666666663</v>
      </c>
      <c r="X215" s="39">
        <f>SUM(V215:V$222)/SUM(G215:G$222)</f>
        <v>1.7391304347826086</v>
      </c>
      <c r="Y215" s="41">
        <f t="shared" si="7"/>
        <v>2.6557971014492754</v>
      </c>
    </row>
    <row r="216" spans="1:25" ht="15.95" customHeight="1" x14ac:dyDescent="0.25">
      <c r="A216" s="184"/>
      <c r="B216" s="4">
        <v>41060</v>
      </c>
      <c r="C216" s="5" t="s">
        <v>54</v>
      </c>
      <c r="D216" s="39">
        <f>SUM(I216:I$222)/SUM(G216:G$222)</f>
        <v>0.85</v>
      </c>
      <c r="E216" s="5">
        <v>1</v>
      </c>
      <c r="F216" s="5">
        <v>4</v>
      </c>
      <c r="G216" s="5">
        <v>4</v>
      </c>
      <c r="H216" s="5">
        <v>3</v>
      </c>
      <c r="I216" s="27">
        <v>3</v>
      </c>
      <c r="J216" s="100">
        <f t="shared" si="8"/>
        <v>1</v>
      </c>
      <c r="K216" s="5">
        <v>2</v>
      </c>
      <c r="L216" s="5">
        <v>0</v>
      </c>
      <c r="M216" s="5">
        <v>0</v>
      </c>
      <c r="N216" s="5">
        <v>4</v>
      </c>
      <c r="O216" s="5">
        <v>0</v>
      </c>
      <c r="P216" s="5">
        <v>0</v>
      </c>
      <c r="Q216" s="5">
        <v>0</v>
      </c>
      <c r="R216" s="5">
        <v>0</v>
      </c>
      <c r="S216" s="5">
        <v>1</v>
      </c>
      <c r="T216" s="5">
        <v>0</v>
      </c>
      <c r="U216" s="5">
        <v>0</v>
      </c>
      <c r="V216" s="5">
        <v>5</v>
      </c>
      <c r="W216" s="39">
        <f>SUM(I216:I$222,O216:O$222,S216:S$222)/SUM(F216:F$222)</f>
        <v>0.95238095238095233</v>
      </c>
      <c r="X216" s="39">
        <f>SUM(V216:V$222)/SUM(G216:G$222)</f>
        <v>1.9</v>
      </c>
      <c r="Y216" s="41">
        <f t="shared" si="7"/>
        <v>2.852380952380952</v>
      </c>
    </row>
    <row r="217" spans="1:25" ht="15.95" customHeight="1" x14ac:dyDescent="0.25">
      <c r="A217" s="184"/>
      <c r="B217" s="4">
        <v>41053</v>
      </c>
      <c r="C217" s="5" t="s">
        <v>57</v>
      </c>
      <c r="D217" s="39">
        <f>SUM(I217:I$222)/SUM(G217:G$222)</f>
        <v>0.875</v>
      </c>
      <c r="E217" s="5">
        <v>1</v>
      </c>
      <c r="F217" s="5">
        <v>3</v>
      </c>
      <c r="G217" s="5">
        <v>3</v>
      </c>
      <c r="H217" s="5">
        <v>2</v>
      </c>
      <c r="I217" s="27">
        <v>3</v>
      </c>
      <c r="J217" s="100">
        <f t="shared" si="8"/>
        <v>0</v>
      </c>
      <c r="K217" s="5">
        <v>3</v>
      </c>
      <c r="L217" s="5">
        <v>0</v>
      </c>
      <c r="M217" s="5">
        <v>0</v>
      </c>
      <c r="N217" s="5">
        <v>1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39">
        <f>SUM(I217:I$222,O217:O$222,S217:S$222)/SUM(F217:F$222)</f>
        <v>0.94117647058823528</v>
      </c>
      <c r="X217" s="39">
        <f>SUM(V217:V$222)/SUM(G217:G$222)</f>
        <v>2.0625</v>
      </c>
      <c r="Y217" s="41">
        <f t="shared" si="7"/>
        <v>3.0036764705882355</v>
      </c>
    </row>
    <row r="218" spans="1:25" ht="15.95" customHeight="1" x14ac:dyDescent="0.25">
      <c r="A218" s="184"/>
      <c r="B218" s="4">
        <v>41053</v>
      </c>
      <c r="C218" s="5" t="s">
        <v>57</v>
      </c>
      <c r="D218" s="39">
        <f>SUM(I218:I$222)/SUM(G218:G$222)</f>
        <v>0.84615384615384615</v>
      </c>
      <c r="E218" s="5">
        <v>1</v>
      </c>
      <c r="F218" s="5">
        <v>3</v>
      </c>
      <c r="G218" s="5">
        <v>3</v>
      </c>
      <c r="H218" s="5">
        <v>0</v>
      </c>
      <c r="I218" s="27">
        <v>3</v>
      </c>
      <c r="J218" s="100">
        <f t="shared" si="8"/>
        <v>2</v>
      </c>
      <c r="K218" s="5">
        <v>1</v>
      </c>
      <c r="L218" s="5">
        <v>0</v>
      </c>
      <c r="M218" s="5">
        <v>0</v>
      </c>
      <c r="N218" s="5">
        <v>1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4</v>
      </c>
      <c r="W218" s="39">
        <f>SUM(I218:I$222,O218:O$222,S218:S$222)/SUM(F218:F$222)</f>
        <v>0.9285714285714286</v>
      </c>
      <c r="X218" s="39">
        <f>SUM(V218:V$222)/SUM(G218:G$222)</f>
        <v>2.0769230769230771</v>
      </c>
      <c r="Y218" s="41">
        <f t="shared" si="7"/>
        <v>3.0054945054945055</v>
      </c>
    </row>
    <row r="219" spans="1:25" ht="15.95" customHeight="1" x14ac:dyDescent="0.25">
      <c r="A219" s="184"/>
      <c r="B219" s="4">
        <v>41046</v>
      </c>
      <c r="C219" s="5" t="s">
        <v>58</v>
      </c>
      <c r="D219" s="39">
        <f>SUM(I219:I$222)/SUM(G219:G$222)</f>
        <v>0.8</v>
      </c>
      <c r="E219" s="5">
        <v>1</v>
      </c>
      <c r="F219" s="5">
        <v>3</v>
      </c>
      <c r="G219" s="5">
        <v>2</v>
      </c>
      <c r="H219" s="5">
        <v>2</v>
      </c>
      <c r="I219" s="27">
        <v>2</v>
      </c>
      <c r="J219" s="100">
        <f t="shared" si="8"/>
        <v>0</v>
      </c>
      <c r="K219" s="5">
        <v>0</v>
      </c>
      <c r="L219" s="5">
        <v>1</v>
      </c>
      <c r="M219" s="5">
        <v>1</v>
      </c>
      <c r="N219" s="5">
        <v>4</v>
      </c>
      <c r="O219" s="5">
        <v>1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7</v>
      </c>
      <c r="W219" s="39">
        <f>SUM(I219:I$222,O219:O$222,S219:S$222)/SUM(F219:F$222)</f>
        <v>0.90909090909090906</v>
      </c>
      <c r="X219" s="39">
        <f>SUM(V219:V$222)/SUM(G219:G$222)</f>
        <v>2.2999999999999998</v>
      </c>
      <c r="Y219" s="41">
        <f t="shared" si="7"/>
        <v>3.209090909090909</v>
      </c>
    </row>
    <row r="220" spans="1:25" ht="15.95" customHeight="1" x14ac:dyDescent="0.25">
      <c r="A220" s="184"/>
      <c r="B220" s="4">
        <v>41046</v>
      </c>
      <c r="C220" s="5" t="s">
        <v>58</v>
      </c>
      <c r="D220" s="39">
        <f>SUM(I220:I$222)/SUM(G220:G$222)</f>
        <v>0.75</v>
      </c>
      <c r="E220" s="5">
        <v>1</v>
      </c>
      <c r="F220" s="5">
        <v>3</v>
      </c>
      <c r="G220" s="5">
        <v>3</v>
      </c>
      <c r="H220" s="5">
        <v>2</v>
      </c>
      <c r="I220" s="27">
        <v>2</v>
      </c>
      <c r="J220" s="100">
        <f t="shared" si="8"/>
        <v>0</v>
      </c>
      <c r="K220" s="5">
        <v>0</v>
      </c>
      <c r="L220" s="5">
        <v>0</v>
      </c>
      <c r="M220" s="5">
        <v>2</v>
      </c>
      <c r="N220" s="5">
        <v>4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2</v>
      </c>
      <c r="V220" s="5">
        <v>8</v>
      </c>
      <c r="W220" s="39">
        <f>SUM(I220:I$222,O220:O$222,S220:S$222)/SUM(F220:F$222)</f>
        <v>0.875</v>
      </c>
      <c r="X220" s="39">
        <f>SUM(V220:V$222)/SUM(G220:G$222)</f>
        <v>2</v>
      </c>
      <c r="Y220" s="41">
        <f t="shared" si="7"/>
        <v>2.875</v>
      </c>
    </row>
    <row r="221" spans="1:25" ht="15.95" customHeight="1" x14ac:dyDescent="0.25">
      <c r="A221" s="184"/>
      <c r="B221" s="4">
        <v>41039</v>
      </c>
      <c r="C221" s="5" t="s">
        <v>53</v>
      </c>
      <c r="D221" s="39">
        <f>SUM(I221:I$222)/SUM(G221:G$222)</f>
        <v>0.8</v>
      </c>
      <c r="E221" s="5">
        <v>1</v>
      </c>
      <c r="F221" s="5">
        <v>2</v>
      </c>
      <c r="G221" s="5">
        <v>2</v>
      </c>
      <c r="H221" s="5">
        <v>1</v>
      </c>
      <c r="I221" s="27">
        <v>2</v>
      </c>
      <c r="J221" s="100">
        <f t="shared" si="8"/>
        <v>2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2</v>
      </c>
      <c r="W221" s="39">
        <f>SUM(I221:I$222,O221:O$222,S221:S$222)/SUM(F221:F$222)</f>
        <v>1</v>
      </c>
      <c r="X221" s="39">
        <f>SUM(V221:V$222)/SUM(G221:G$222)</f>
        <v>1.6</v>
      </c>
      <c r="Y221" s="41">
        <f t="shared" si="7"/>
        <v>2.6</v>
      </c>
    </row>
    <row r="222" spans="1:25" ht="15.95" customHeight="1" thickBot="1" x14ac:dyDescent="0.3">
      <c r="A222" s="185"/>
      <c r="B222" s="7">
        <v>41039</v>
      </c>
      <c r="C222" s="8" t="s">
        <v>53</v>
      </c>
      <c r="D222" s="49">
        <f>SUM(I222:I$222)/SUM(G222:G$222)</f>
        <v>0.66666666666666663</v>
      </c>
      <c r="E222" s="8">
        <v>1</v>
      </c>
      <c r="F222" s="8">
        <v>3</v>
      </c>
      <c r="G222" s="8">
        <v>3</v>
      </c>
      <c r="H222" s="8">
        <v>3</v>
      </c>
      <c r="I222" s="29">
        <v>2</v>
      </c>
      <c r="J222" s="159">
        <f t="shared" si="8"/>
        <v>0</v>
      </c>
      <c r="K222" s="8">
        <v>1</v>
      </c>
      <c r="L222" s="8">
        <v>0</v>
      </c>
      <c r="M222" s="8">
        <v>1</v>
      </c>
      <c r="N222" s="8">
        <v>5</v>
      </c>
      <c r="O222" s="8">
        <v>0</v>
      </c>
      <c r="P222" s="8">
        <v>0</v>
      </c>
      <c r="Q222" s="8">
        <v>0</v>
      </c>
      <c r="R222" s="8">
        <v>0</v>
      </c>
      <c r="S222" s="8">
        <v>1</v>
      </c>
      <c r="T222" s="8">
        <v>0</v>
      </c>
      <c r="U222" s="8">
        <v>0</v>
      </c>
      <c r="V222" s="8">
        <v>6</v>
      </c>
      <c r="W222" s="49">
        <f>SUM(I222:I$222,O222:O$222,S222:S$222)/SUM(F222:F$222)</f>
        <v>1</v>
      </c>
      <c r="X222" s="49">
        <f>SUM(V222:V$222)/SUM(G222:G$222)</f>
        <v>2</v>
      </c>
      <c r="Y222" s="50">
        <f>SUM(X222+W222)</f>
        <v>3</v>
      </c>
    </row>
    <row r="223" spans="1:25" s="25" customFormat="1" ht="36.75" thickBot="1" x14ac:dyDescent="0.3">
      <c r="A223" s="61" t="s">
        <v>75</v>
      </c>
      <c r="B223" s="62" t="s">
        <v>61</v>
      </c>
      <c r="C223" s="63" t="s">
        <v>60</v>
      </c>
      <c r="D223" s="64">
        <f>SUM(I223/G223)</f>
        <v>0.69506726457399104</v>
      </c>
      <c r="E223" s="63">
        <f>SUM(E2:E222)</f>
        <v>221</v>
      </c>
      <c r="F223" s="63">
        <f t="shared" ref="F223:V223" si="9">SUM(F2:F222)</f>
        <v>727</v>
      </c>
      <c r="G223" s="63">
        <f t="shared" si="9"/>
        <v>669</v>
      </c>
      <c r="H223" s="63">
        <f t="shared" si="9"/>
        <v>388</v>
      </c>
      <c r="I223" s="63">
        <f t="shared" si="9"/>
        <v>465</v>
      </c>
      <c r="J223" s="63">
        <f t="shared" si="9"/>
        <v>169</v>
      </c>
      <c r="K223" s="63">
        <f t="shared" si="9"/>
        <v>175</v>
      </c>
      <c r="L223" s="63">
        <f t="shared" si="9"/>
        <v>51</v>
      </c>
      <c r="M223" s="63">
        <f t="shared" si="9"/>
        <v>70</v>
      </c>
      <c r="N223" s="63">
        <f t="shared" si="9"/>
        <v>430</v>
      </c>
      <c r="O223" s="63">
        <f t="shared" si="9"/>
        <v>44</v>
      </c>
      <c r="P223" s="63">
        <f t="shared" si="9"/>
        <v>1</v>
      </c>
      <c r="Q223" s="63">
        <f t="shared" si="9"/>
        <v>14</v>
      </c>
      <c r="R223" s="63">
        <f t="shared" si="9"/>
        <v>1</v>
      </c>
      <c r="S223" s="63">
        <f t="shared" si="9"/>
        <v>34</v>
      </c>
      <c r="T223" s="63">
        <f t="shared" si="9"/>
        <v>25</v>
      </c>
      <c r="U223" s="63">
        <f t="shared" si="9"/>
        <v>63</v>
      </c>
      <c r="V223" s="63">
        <f t="shared" si="9"/>
        <v>952</v>
      </c>
      <c r="W223" s="64">
        <f>SUM(I223+O223+S223)/F223</f>
        <v>0.74690508940852818</v>
      </c>
      <c r="X223" s="64">
        <f>SUM(V223/G223)</f>
        <v>1.4230194319880418</v>
      </c>
      <c r="Y223" s="65">
        <f>SUM(X223+W223)</f>
        <v>2.1699245213965699</v>
      </c>
    </row>
    <row r="224" spans="1:25" s="59" customFormat="1" ht="18.75" thickBot="1" x14ac:dyDescent="0.3">
      <c r="A224" s="85"/>
      <c r="B224" s="81" t="s">
        <v>0</v>
      </c>
      <c r="C224" s="82" t="s">
        <v>1</v>
      </c>
      <c r="D224" s="83" t="s">
        <v>2</v>
      </c>
      <c r="E224" s="82" t="s">
        <v>3</v>
      </c>
      <c r="F224" s="82" t="s">
        <v>4</v>
      </c>
      <c r="G224" s="82" t="s">
        <v>5</v>
      </c>
      <c r="H224" s="82" t="s">
        <v>6</v>
      </c>
      <c r="I224" s="82" t="s">
        <v>7</v>
      </c>
      <c r="J224" s="82" t="s">
        <v>67</v>
      </c>
      <c r="K224" s="82" t="s">
        <v>8</v>
      </c>
      <c r="L224" s="82" t="s">
        <v>9</v>
      </c>
      <c r="M224" s="82" t="s">
        <v>10</v>
      </c>
      <c r="N224" s="82" t="s">
        <v>11</v>
      </c>
      <c r="O224" s="82" t="s">
        <v>12</v>
      </c>
      <c r="P224" s="82" t="s">
        <v>13</v>
      </c>
      <c r="Q224" s="82" t="s">
        <v>14</v>
      </c>
      <c r="R224" s="82" t="s">
        <v>15</v>
      </c>
      <c r="S224" s="82" t="s">
        <v>16</v>
      </c>
      <c r="T224" s="82" t="s">
        <v>17</v>
      </c>
      <c r="U224" s="82" t="s">
        <v>18</v>
      </c>
      <c r="V224" s="82" t="s">
        <v>19</v>
      </c>
      <c r="W224" s="83" t="s">
        <v>20</v>
      </c>
      <c r="X224" s="83" t="s">
        <v>21</v>
      </c>
      <c r="Y224" s="84" t="s">
        <v>22</v>
      </c>
    </row>
    <row r="225" spans="1:25" ht="18" customHeight="1" x14ac:dyDescent="0.25">
      <c r="A225" s="183" t="s">
        <v>63</v>
      </c>
      <c r="B225" s="36" t="s">
        <v>64</v>
      </c>
      <c r="C225" s="10" t="s">
        <v>76</v>
      </c>
      <c r="D225" s="1">
        <f>SUM(I225/G225)</f>
        <v>0.66666666666666663</v>
      </c>
      <c r="E225" s="10">
        <f>SUM(E121+E122+E133+E134)</f>
        <v>4</v>
      </c>
      <c r="F225" s="10">
        <f t="shared" ref="F225:V225" si="10">SUM(F121+F122+F133+F134)</f>
        <v>12</v>
      </c>
      <c r="G225" s="10">
        <f t="shared" si="10"/>
        <v>12</v>
      </c>
      <c r="H225" s="10">
        <f t="shared" si="10"/>
        <v>9</v>
      </c>
      <c r="I225" s="10">
        <f t="shared" si="10"/>
        <v>8</v>
      </c>
      <c r="J225" s="10">
        <f t="shared" si="10"/>
        <v>2</v>
      </c>
      <c r="K225" s="10">
        <f t="shared" si="10"/>
        <v>5</v>
      </c>
      <c r="L225" s="10">
        <f t="shared" si="10"/>
        <v>0</v>
      </c>
      <c r="M225" s="10">
        <f t="shared" si="10"/>
        <v>1</v>
      </c>
      <c r="N225" s="10">
        <f t="shared" si="10"/>
        <v>7</v>
      </c>
      <c r="O225" s="10">
        <f t="shared" si="10"/>
        <v>0</v>
      </c>
      <c r="P225" s="10">
        <f t="shared" si="10"/>
        <v>0</v>
      </c>
      <c r="Q225" s="10">
        <f t="shared" si="10"/>
        <v>0</v>
      </c>
      <c r="R225" s="10">
        <f t="shared" si="10"/>
        <v>0</v>
      </c>
      <c r="S225" s="10">
        <f t="shared" si="10"/>
        <v>1</v>
      </c>
      <c r="T225" s="10">
        <f t="shared" si="10"/>
        <v>1</v>
      </c>
      <c r="U225" s="10">
        <f t="shared" si="10"/>
        <v>1</v>
      </c>
      <c r="V225" s="10">
        <f t="shared" si="10"/>
        <v>16</v>
      </c>
      <c r="W225" s="1">
        <f>SUM(I225+O225+S225)/F225</f>
        <v>0.75</v>
      </c>
      <c r="X225" s="1">
        <f>SUM(V225/G225)</f>
        <v>1.3333333333333333</v>
      </c>
      <c r="Y225" s="2">
        <f>SUM(X225+W225)</f>
        <v>2.083333333333333</v>
      </c>
    </row>
    <row r="226" spans="1:25" ht="15.75" x14ac:dyDescent="0.25">
      <c r="A226" s="184"/>
      <c r="B226" s="37" t="s">
        <v>64</v>
      </c>
      <c r="C226" s="5" t="s">
        <v>77</v>
      </c>
      <c r="D226" s="39">
        <f t="shared" ref="D226:D254" si="11">SUM(I226/G226)</f>
        <v>0.56000000000000005</v>
      </c>
      <c r="E226" s="5">
        <f>SUM(E139+E140+E148+E149+E166+E167+E174+E175)</f>
        <v>8</v>
      </c>
      <c r="F226" s="5">
        <f t="shared" ref="F226:V226" si="12">SUM(F139+F140+F148+F149+F166+F167+F174+F175)</f>
        <v>25</v>
      </c>
      <c r="G226" s="5">
        <f t="shared" si="12"/>
        <v>25</v>
      </c>
      <c r="H226" s="5">
        <f t="shared" si="12"/>
        <v>12</v>
      </c>
      <c r="I226" s="5">
        <f t="shared" si="12"/>
        <v>14</v>
      </c>
      <c r="J226" s="5">
        <f t="shared" si="12"/>
        <v>3</v>
      </c>
      <c r="K226" s="5">
        <f t="shared" si="12"/>
        <v>6</v>
      </c>
      <c r="L226" s="5">
        <f t="shared" si="12"/>
        <v>3</v>
      </c>
      <c r="M226" s="5">
        <f t="shared" si="12"/>
        <v>2</v>
      </c>
      <c r="N226" s="5">
        <f t="shared" si="12"/>
        <v>14</v>
      </c>
      <c r="O226" s="5">
        <f t="shared" si="12"/>
        <v>0</v>
      </c>
      <c r="P226" s="5">
        <f t="shared" si="12"/>
        <v>0</v>
      </c>
      <c r="Q226" s="5">
        <f t="shared" si="12"/>
        <v>0</v>
      </c>
      <c r="R226" s="5">
        <f t="shared" si="12"/>
        <v>0</v>
      </c>
      <c r="S226" s="5">
        <f t="shared" si="12"/>
        <v>0</v>
      </c>
      <c r="T226" s="5">
        <f t="shared" si="12"/>
        <v>0</v>
      </c>
      <c r="U226" s="5">
        <f t="shared" si="12"/>
        <v>6</v>
      </c>
      <c r="V226" s="5">
        <f t="shared" si="12"/>
        <v>32</v>
      </c>
      <c r="W226" s="39">
        <f t="shared" ref="W226:W254" si="13">SUM(I226+O226+S226)/F226</f>
        <v>0.56000000000000005</v>
      </c>
      <c r="X226" s="39">
        <f t="shared" ref="X226:X254" si="14">SUM(V226/G226)</f>
        <v>1.28</v>
      </c>
      <c r="Y226" s="41">
        <f t="shared" ref="Y226:Y254" si="15">SUM(X226+W226)</f>
        <v>1.84</v>
      </c>
    </row>
    <row r="227" spans="1:25" ht="15.75" x14ac:dyDescent="0.25">
      <c r="A227" s="184"/>
      <c r="B227" s="37" t="s">
        <v>64</v>
      </c>
      <c r="C227" s="5" t="s">
        <v>78</v>
      </c>
      <c r="D227" s="39">
        <f t="shared" si="11"/>
        <v>0.76923076923076927</v>
      </c>
      <c r="E227" s="5">
        <f>SUM(E168+E169+E176+E177)</f>
        <v>4</v>
      </c>
      <c r="F227" s="5">
        <f t="shared" ref="F227:V227" si="16">SUM(F168+F169+F176+F177)</f>
        <v>14</v>
      </c>
      <c r="G227" s="5">
        <f t="shared" si="16"/>
        <v>13</v>
      </c>
      <c r="H227" s="5">
        <f t="shared" si="16"/>
        <v>9</v>
      </c>
      <c r="I227" s="5">
        <f t="shared" si="16"/>
        <v>10</v>
      </c>
      <c r="J227" s="5">
        <f t="shared" si="16"/>
        <v>5</v>
      </c>
      <c r="K227" s="5">
        <f t="shared" si="16"/>
        <v>2</v>
      </c>
      <c r="L227" s="5">
        <f t="shared" si="16"/>
        <v>2</v>
      </c>
      <c r="M227" s="5">
        <f t="shared" si="16"/>
        <v>1</v>
      </c>
      <c r="N227" s="5">
        <f t="shared" si="16"/>
        <v>13</v>
      </c>
      <c r="O227" s="5">
        <f t="shared" si="16"/>
        <v>1</v>
      </c>
      <c r="P227" s="5">
        <f t="shared" si="16"/>
        <v>0</v>
      </c>
      <c r="Q227" s="5">
        <f t="shared" si="16"/>
        <v>0</v>
      </c>
      <c r="R227" s="5">
        <f t="shared" si="16"/>
        <v>0</v>
      </c>
      <c r="S227" s="5">
        <f t="shared" si="16"/>
        <v>3</v>
      </c>
      <c r="T227" s="5">
        <f t="shared" si="16"/>
        <v>0</v>
      </c>
      <c r="U227" s="5">
        <f t="shared" si="16"/>
        <v>0</v>
      </c>
      <c r="V227" s="5">
        <f t="shared" si="16"/>
        <v>19</v>
      </c>
      <c r="W227" s="39">
        <f t="shared" si="13"/>
        <v>1</v>
      </c>
      <c r="X227" s="39">
        <f t="shared" si="14"/>
        <v>1.4615384615384615</v>
      </c>
      <c r="Y227" s="41">
        <f t="shared" si="15"/>
        <v>2.4615384615384617</v>
      </c>
    </row>
    <row r="228" spans="1:25" ht="15.75" x14ac:dyDescent="0.25">
      <c r="A228" s="184"/>
      <c r="B228" s="37" t="s">
        <v>64</v>
      </c>
      <c r="C228" s="5" t="s">
        <v>79</v>
      </c>
      <c r="D228" s="39">
        <f t="shared" si="11"/>
        <v>0.66666666666666663</v>
      </c>
      <c r="E228" s="5">
        <f>SUM(E92+E93)</f>
        <v>2</v>
      </c>
      <c r="F228" s="5">
        <f t="shared" ref="F228:V228" si="17">SUM(F92+F93)</f>
        <v>7</v>
      </c>
      <c r="G228" s="5">
        <f t="shared" si="17"/>
        <v>6</v>
      </c>
      <c r="H228" s="5">
        <f t="shared" si="17"/>
        <v>4</v>
      </c>
      <c r="I228" s="5">
        <f t="shared" si="17"/>
        <v>4</v>
      </c>
      <c r="J228" s="5">
        <f t="shared" si="17"/>
        <v>1</v>
      </c>
      <c r="K228" s="5">
        <f t="shared" si="17"/>
        <v>2</v>
      </c>
      <c r="L228" s="5">
        <f t="shared" si="17"/>
        <v>1</v>
      </c>
      <c r="M228" s="5">
        <f t="shared" si="17"/>
        <v>0</v>
      </c>
      <c r="N228" s="5">
        <f t="shared" si="17"/>
        <v>2</v>
      </c>
      <c r="O228" s="5">
        <f t="shared" si="17"/>
        <v>0</v>
      </c>
      <c r="P228" s="5">
        <f t="shared" si="17"/>
        <v>0</v>
      </c>
      <c r="Q228" s="5">
        <f t="shared" si="17"/>
        <v>1</v>
      </c>
      <c r="R228" s="5">
        <f t="shared" si="17"/>
        <v>0</v>
      </c>
      <c r="S228" s="5">
        <f t="shared" si="17"/>
        <v>1</v>
      </c>
      <c r="T228" s="5">
        <f t="shared" si="17"/>
        <v>0</v>
      </c>
      <c r="U228" s="5">
        <f t="shared" si="17"/>
        <v>0</v>
      </c>
      <c r="V228" s="5">
        <f t="shared" si="17"/>
        <v>8</v>
      </c>
      <c r="W228" s="39">
        <f t="shared" si="13"/>
        <v>0.7142857142857143</v>
      </c>
      <c r="X228" s="39">
        <f t="shared" si="14"/>
        <v>1.3333333333333333</v>
      </c>
      <c r="Y228" s="41">
        <f t="shared" si="15"/>
        <v>2.0476190476190474</v>
      </c>
    </row>
    <row r="229" spans="1:25" ht="15.75" x14ac:dyDescent="0.25">
      <c r="A229" s="184"/>
      <c r="B229" s="37" t="s">
        <v>64</v>
      </c>
      <c r="C229" s="5" t="s">
        <v>80</v>
      </c>
      <c r="D229" s="39">
        <f t="shared" si="11"/>
        <v>0.73913043478260865</v>
      </c>
      <c r="E229" s="5">
        <f>SUM(E202+E203+E212+E213+E219+E220+E25+E24)</f>
        <v>8</v>
      </c>
      <c r="F229" s="5">
        <f t="shared" ref="F229:V229" si="18">SUM(F202+F203+F212+F213+F219+F220+F25+F24)</f>
        <v>24</v>
      </c>
      <c r="G229" s="5">
        <f t="shared" si="18"/>
        <v>23</v>
      </c>
      <c r="H229" s="5">
        <f t="shared" si="18"/>
        <v>13</v>
      </c>
      <c r="I229" s="5">
        <f t="shared" si="18"/>
        <v>17</v>
      </c>
      <c r="J229" s="5">
        <f t="shared" si="18"/>
        <v>3</v>
      </c>
      <c r="K229" s="5">
        <f t="shared" si="18"/>
        <v>8</v>
      </c>
      <c r="L229" s="5">
        <f t="shared" si="18"/>
        <v>1</v>
      </c>
      <c r="M229" s="5">
        <f t="shared" si="18"/>
        <v>5</v>
      </c>
      <c r="N229" s="5">
        <f t="shared" si="18"/>
        <v>17</v>
      </c>
      <c r="O229" s="5">
        <f t="shared" si="18"/>
        <v>1</v>
      </c>
      <c r="P229" s="5">
        <f t="shared" si="18"/>
        <v>0</v>
      </c>
      <c r="Q229" s="5">
        <f t="shared" si="18"/>
        <v>0</v>
      </c>
      <c r="R229" s="5">
        <f t="shared" si="18"/>
        <v>0</v>
      </c>
      <c r="S229" s="5">
        <f t="shared" si="18"/>
        <v>1</v>
      </c>
      <c r="T229" s="5">
        <f t="shared" si="18"/>
        <v>1</v>
      </c>
      <c r="U229" s="5">
        <f t="shared" si="18"/>
        <v>4</v>
      </c>
      <c r="V229" s="5">
        <f t="shared" si="18"/>
        <v>42</v>
      </c>
      <c r="W229" s="39">
        <f t="shared" si="13"/>
        <v>0.79166666666666663</v>
      </c>
      <c r="X229" s="39">
        <f t="shared" si="14"/>
        <v>1.826086956521739</v>
      </c>
      <c r="Y229" s="41">
        <f t="shared" si="15"/>
        <v>2.6177536231884058</v>
      </c>
    </row>
    <row r="230" spans="1:25" ht="15.75" x14ac:dyDescent="0.25">
      <c r="A230" s="184"/>
      <c r="B230" s="37" t="s">
        <v>64</v>
      </c>
      <c r="C230" s="5" t="s">
        <v>81</v>
      </c>
      <c r="D230" s="39">
        <f t="shared" si="11"/>
        <v>0.5</v>
      </c>
      <c r="E230" s="5">
        <f>SUM(E84+E85+E100+E101)</f>
        <v>4</v>
      </c>
      <c r="F230" s="5">
        <f t="shared" ref="F230:V230" si="19">SUM(F84+F85+F100+F101)</f>
        <v>12</v>
      </c>
      <c r="G230" s="5">
        <f t="shared" si="19"/>
        <v>12</v>
      </c>
      <c r="H230" s="5">
        <f t="shared" si="19"/>
        <v>7</v>
      </c>
      <c r="I230" s="5">
        <f t="shared" si="19"/>
        <v>6</v>
      </c>
      <c r="J230" s="5">
        <f t="shared" si="19"/>
        <v>1</v>
      </c>
      <c r="K230" s="5">
        <f t="shared" si="19"/>
        <v>2</v>
      </c>
      <c r="L230" s="5">
        <f t="shared" si="19"/>
        <v>2</v>
      </c>
      <c r="M230" s="5">
        <f t="shared" si="19"/>
        <v>1</v>
      </c>
      <c r="N230" s="5">
        <f t="shared" si="19"/>
        <v>8</v>
      </c>
      <c r="O230" s="5">
        <f t="shared" si="19"/>
        <v>0</v>
      </c>
      <c r="P230" s="5">
        <f t="shared" si="19"/>
        <v>0</v>
      </c>
      <c r="Q230" s="5">
        <f t="shared" si="19"/>
        <v>0</v>
      </c>
      <c r="R230" s="5">
        <f t="shared" si="19"/>
        <v>0</v>
      </c>
      <c r="S230" s="5">
        <f t="shared" si="19"/>
        <v>2</v>
      </c>
      <c r="T230" s="5">
        <f t="shared" si="19"/>
        <v>0</v>
      </c>
      <c r="U230" s="5">
        <f t="shared" si="19"/>
        <v>2</v>
      </c>
      <c r="V230" s="5">
        <f t="shared" si="19"/>
        <v>15</v>
      </c>
      <c r="W230" s="39">
        <f t="shared" si="13"/>
        <v>0.66666666666666663</v>
      </c>
      <c r="X230" s="39">
        <f t="shared" si="14"/>
        <v>1.25</v>
      </c>
      <c r="Y230" s="41">
        <f t="shared" si="15"/>
        <v>1.9166666666666665</v>
      </c>
    </row>
    <row r="231" spans="1:25" ht="15.75" x14ac:dyDescent="0.25">
      <c r="A231" s="184"/>
      <c r="B231" s="37" t="s">
        <v>64</v>
      </c>
      <c r="C231" s="5" t="s">
        <v>108</v>
      </c>
      <c r="D231" s="39">
        <f t="shared" si="11"/>
        <v>0.83333333333333337</v>
      </c>
      <c r="E231" s="5">
        <f>SUM(E19+E18+E7+E6)</f>
        <v>4</v>
      </c>
      <c r="F231" s="5">
        <f t="shared" ref="F231:V231" si="20">SUM(F19+F18+F7+F6)</f>
        <v>13</v>
      </c>
      <c r="G231" s="5">
        <f t="shared" si="20"/>
        <v>12</v>
      </c>
      <c r="H231" s="5">
        <f t="shared" si="20"/>
        <v>6</v>
      </c>
      <c r="I231" s="5">
        <f t="shared" si="20"/>
        <v>10</v>
      </c>
      <c r="J231" s="5">
        <f t="shared" si="20"/>
        <v>3</v>
      </c>
      <c r="K231" s="5">
        <f t="shared" si="20"/>
        <v>3</v>
      </c>
      <c r="L231" s="5">
        <f t="shared" si="20"/>
        <v>2</v>
      </c>
      <c r="M231" s="5">
        <f t="shared" si="20"/>
        <v>2</v>
      </c>
      <c r="N231" s="5">
        <f t="shared" si="20"/>
        <v>8</v>
      </c>
      <c r="O231" s="5">
        <f t="shared" si="20"/>
        <v>1</v>
      </c>
      <c r="P231" s="5">
        <f t="shared" si="20"/>
        <v>0</v>
      </c>
      <c r="Q231" s="5">
        <f t="shared" si="20"/>
        <v>0</v>
      </c>
      <c r="R231" s="5">
        <f t="shared" si="20"/>
        <v>0</v>
      </c>
      <c r="S231" s="5">
        <f t="shared" si="20"/>
        <v>0</v>
      </c>
      <c r="T231" s="5">
        <f t="shared" si="20"/>
        <v>1</v>
      </c>
      <c r="U231" s="5">
        <f t="shared" si="20"/>
        <v>0</v>
      </c>
      <c r="V231" s="5">
        <f t="shared" si="20"/>
        <v>23</v>
      </c>
      <c r="W231" s="39">
        <f t="shared" ref="W231" si="21">SUM(I231+O231+S231)/F231</f>
        <v>0.84615384615384615</v>
      </c>
      <c r="X231" s="39">
        <f t="shared" ref="X231" si="22">SUM(V231/G231)</f>
        <v>1.9166666666666667</v>
      </c>
      <c r="Y231" s="41">
        <f t="shared" ref="Y231" si="23">SUM(X231+W231)</f>
        <v>2.7628205128205128</v>
      </c>
    </row>
    <row r="232" spans="1:25" ht="15.75" x14ac:dyDescent="0.25">
      <c r="A232" s="184"/>
      <c r="B232" s="37" t="s">
        <v>64</v>
      </c>
      <c r="C232" s="5" t="s">
        <v>82</v>
      </c>
      <c r="D232" s="39">
        <f t="shared" si="11"/>
        <v>0.75</v>
      </c>
      <c r="E232" s="5">
        <f>SUM(E170+E171+E182+E183)</f>
        <v>4</v>
      </c>
      <c r="F232" s="5">
        <f t="shared" ref="F232:V232" si="24">SUM(F170+F171+F182+F183)</f>
        <v>16</v>
      </c>
      <c r="G232" s="5">
        <f t="shared" si="24"/>
        <v>16</v>
      </c>
      <c r="H232" s="5">
        <f t="shared" si="24"/>
        <v>9</v>
      </c>
      <c r="I232" s="5">
        <f t="shared" si="24"/>
        <v>12</v>
      </c>
      <c r="J232" s="5">
        <f t="shared" si="24"/>
        <v>3</v>
      </c>
      <c r="K232" s="5">
        <f t="shared" si="24"/>
        <v>5</v>
      </c>
      <c r="L232" s="5">
        <f t="shared" si="24"/>
        <v>2</v>
      </c>
      <c r="M232" s="5">
        <f t="shared" si="24"/>
        <v>2</v>
      </c>
      <c r="N232" s="5">
        <f t="shared" si="24"/>
        <v>13</v>
      </c>
      <c r="O232" s="5">
        <f t="shared" si="24"/>
        <v>0</v>
      </c>
      <c r="P232" s="5">
        <f t="shared" si="24"/>
        <v>0</v>
      </c>
      <c r="Q232" s="5">
        <f t="shared" si="24"/>
        <v>0</v>
      </c>
      <c r="R232" s="5">
        <f t="shared" si="24"/>
        <v>0</v>
      </c>
      <c r="S232" s="5">
        <f t="shared" si="24"/>
        <v>1</v>
      </c>
      <c r="T232" s="5">
        <f t="shared" si="24"/>
        <v>1</v>
      </c>
      <c r="U232" s="5">
        <f t="shared" si="24"/>
        <v>1</v>
      </c>
      <c r="V232" s="5">
        <f t="shared" si="24"/>
        <v>27</v>
      </c>
      <c r="W232" s="39">
        <f t="shared" si="13"/>
        <v>0.8125</v>
      </c>
      <c r="X232" s="39">
        <f t="shared" si="14"/>
        <v>1.6875</v>
      </c>
      <c r="Y232" s="41">
        <f t="shared" si="15"/>
        <v>2.5</v>
      </c>
    </row>
    <row r="233" spans="1:25" ht="15.75" x14ac:dyDescent="0.25">
      <c r="A233" s="184"/>
      <c r="B233" s="37" t="s">
        <v>64</v>
      </c>
      <c r="C233" s="5" t="s">
        <v>83</v>
      </c>
      <c r="D233" s="39">
        <f t="shared" si="11"/>
        <v>0.66666666666666663</v>
      </c>
      <c r="E233" s="5">
        <f>SUM(E82+E83+E98+E99)</f>
        <v>4</v>
      </c>
      <c r="F233" s="5">
        <f t="shared" ref="F233:V233" si="25">SUM(F82+F83+F98+F99)</f>
        <v>13</v>
      </c>
      <c r="G233" s="5">
        <f t="shared" si="25"/>
        <v>12</v>
      </c>
      <c r="H233" s="5">
        <f t="shared" si="25"/>
        <v>7</v>
      </c>
      <c r="I233" s="5">
        <f t="shared" si="25"/>
        <v>8</v>
      </c>
      <c r="J233" s="5">
        <f t="shared" si="25"/>
        <v>0</v>
      </c>
      <c r="K233" s="5">
        <f t="shared" si="25"/>
        <v>2</v>
      </c>
      <c r="L233" s="5">
        <f t="shared" si="25"/>
        <v>4</v>
      </c>
      <c r="M233" s="5">
        <f t="shared" si="25"/>
        <v>2</v>
      </c>
      <c r="N233" s="5">
        <f t="shared" si="25"/>
        <v>10</v>
      </c>
      <c r="O233" s="5">
        <f t="shared" si="25"/>
        <v>1</v>
      </c>
      <c r="P233" s="5">
        <f t="shared" si="25"/>
        <v>0</v>
      </c>
      <c r="Q233" s="5">
        <f t="shared" si="25"/>
        <v>0</v>
      </c>
      <c r="R233" s="5">
        <f t="shared" si="25"/>
        <v>0</v>
      </c>
      <c r="S233" s="5">
        <f t="shared" si="25"/>
        <v>0</v>
      </c>
      <c r="T233" s="5">
        <f t="shared" si="25"/>
        <v>1</v>
      </c>
      <c r="U233" s="5">
        <f t="shared" si="25"/>
        <v>2</v>
      </c>
      <c r="V233" s="5">
        <f t="shared" si="25"/>
        <v>24</v>
      </c>
      <c r="W233" s="39">
        <f t="shared" si="13"/>
        <v>0.69230769230769229</v>
      </c>
      <c r="X233" s="39">
        <f t="shared" si="14"/>
        <v>2</v>
      </c>
      <c r="Y233" s="41">
        <f t="shared" si="15"/>
        <v>2.6923076923076925</v>
      </c>
    </row>
    <row r="234" spans="1:25" ht="15.75" x14ac:dyDescent="0.25">
      <c r="A234" s="184"/>
      <c r="B234" s="37" t="s">
        <v>64</v>
      </c>
      <c r="C234" s="5" t="s">
        <v>84</v>
      </c>
      <c r="D234" s="39">
        <f t="shared" si="11"/>
        <v>0.85</v>
      </c>
      <c r="E234" s="5">
        <f>SUM(E198+E199+E204+E205+E214)</f>
        <v>5</v>
      </c>
      <c r="F234" s="5">
        <f t="shared" ref="F234:V234" si="26">SUM(F198+F199+F204+F205+F214)</f>
        <v>20</v>
      </c>
      <c r="G234" s="5">
        <f t="shared" si="26"/>
        <v>20</v>
      </c>
      <c r="H234" s="5">
        <f t="shared" si="26"/>
        <v>13</v>
      </c>
      <c r="I234" s="5">
        <f t="shared" si="26"/>
        <v>17</v>
      </c>
      <c r="J234" s="5">
        <f t="shared" si="26"/>
        <v>6</v>
      </c>
      <c r="K234" s="5">
        <f t="shared" si="26"/>
        <v>6</v>
      </c>
      <c r="L234" s="5">
        <f t="shared" si="26"/>
        <v>3</v>
      </c>
      <c r="M234" s="5">
        <f t="shared" si="26"/>
        <v>2</v>
      </c>
      <c r="N234" s="5">
        <f t="shared" si="26"/>
        <v>16</v>
      </c>
      <c r="O234" s="5">
        <f t="shared" si="26"/>
        <v>0</v>
      </c>
      <c r="P234" s="5">
        <f t="shared" si="26"/>
        <v>0</v>
      </c>
      <c r="Q234" s="5">
        <f t="shared" si="26"/>
        <v>0</v>
      </c>
      <c r="R234" s="5">
        <f t="shared" si="26"/>
        <v>0</v>
      </c>
      <c r="S234" s="5">
        <f t="shared" si="26"/>
        <v>1</v>
      </c>
      <c r="T234" s="5">
        <f t="shared" si="26"/>
        <v>1</v>
      </c>
      <c r="U234" s="5">
        <f t="shared" si="26"/>
        <v>1</v>
      </c>
      <c r="V234" s="5">
        <f t="shared" si="26"/>
        <v>35</v>
      </c>
      <c r="W234" s="39">
        <f t="shared" si="13"/>
        <v>0.9</v>
      </c>
      <c r="X234" s="39">
        <f t="shared" si="14"/>
        <v>1.75</v>
      </c>
      <c r="Y234" s="41">
        <f t="shared" si="15"/>
        <v>2.65</v>
      </c>
    </row>
    <row r="235" spans="1:25" ht="15.75" x14ac:dyDescent="0.25">
      <c r="A235" s="184"/>
      <c r="B235" s="37" t="s">
        <v>64</v>
      </c>
      <c r="C235" s="5" t="s">
        <v>85</v>
      </c>
      <c r="D235" s="39">
        <f t="shared" si="11"/>
        <v>0.8</v>
      </c>
      <c r="E235" s="5">
        <f>SUM(E49+E50+E59+E60+E90+E91+E106+E107)</f>
        <v>8</v>
      </c>
      <c r="F235" s="5">
        <f t="shared" ref="F235:V235" si="27">SUM(F49+F50+F59+F60+F90+F91+F106+F107)</f>
        <v>29</v>
      </c>
      <c r="G235" s="5">
        <f t="shared" si="27"/>
        <v>25</v>
      </c>
      <c r="H235" s="5">
        <f t="shared" si="27"/>
        <v>18</v>
      </c>
      <c r="I235" s="5">
        <f t="shared" si="27"/>
        <v>20</v>
      </c>
      <c r="J235" s="5">
        <f t="shared" si="27"/>
        <v>6</v>
      </c>
      <c r="K235" s="5">
        <f t="shared" si="27"/>
        <v>6</v>
      </c>
      <c r="L235" s="5">
        <f t="shared" si="27"/>
        <v>3</v>
      </c>
      <c r="M235" s="5">
        <f t="shared" si="27"/>
        <v>5</v>
      </c>
      <c r="N235" s="5">
        <f t="shared" si="27"/>
        <v>26</v>
      </c>
      <c r="O235" s="5">
        <f t="shared" si="27"/>
        <v>4</v>
      </c>
      <c r="P235" s="5">
        <f t="shared" si="27"/>
        <v>0</v>
      </c>
      <c r="Q235" s="5">
        <f t="shared" si="27"/>
        <v>0</v>
      </c>
      <c r="R235" s="5">
        <f t="shared" si="27"/>
        <v>0</v>
      </c>
      <c r="S235" s="5">
        <f t="shared" si="27"/>
        <v>0</v>
      </c>
      <c r="T235" s="5">
        <f t="shared" si="27"/>
        <v>0</v>
      </c>
      <c r="U235" s="5">
        <f t="shared" si="27"/>
        <v>5</v>
      </c>
      <c r="V235" s="5">
        <f t="shared" si="27"/>
        <v>47</v>
      </c>
      <c r="W235" s="39">
        <f t="shared" si="13"/>
        <v>0.82758620689655171</v>
      </c>
      <c r="X235" s="39">
        <f t="shared" si="14"/>
        <v>1.88</v>
      </c>
      <c r="Y235" s="41">
        <f t="shared" si="15"/>
        <v>2.7075862068965515</v>
      </c>
    </row>
    <row r="236" spans="1:25" ht="15.75" x14ac:dyDescent="0.25">
      <c r="A236" s="184"/>
      <c r="B236" s="37" t="s">
        <v>64</v>
      </c>
      <c r="C236" s="5" t="s">
        <v>86</v>
      </c>
      <c r="D236" s="39">
        <f t="shared" si="11"/>
        <v>0.73170731707317072</v>
      </c>
      <c r="E236" s="5">
        <f>SUM(E113+E114+E127+E128+E135+E136+E152+E153+E162+E163+E178+E179)</f>
        <v>12</v>
      </c>
      <c r="F236" s="5">
        <f t="shared" ref="F236:V236" si="28">SUM(F113+F114+F127+F128+F135+F136+F152+F153+F162+F163+F178+F179)</f>
        <v>42</v>
      </c>
      <c r="G236" s="5">
        <f t="shared" si="28"/>
        <v>41</v>
      </c>
      <c r="H236" s="5">
        <f t="shared" si="28"/>
        <v>25</v>
      </c>
      <c r="I236" s="5">
        <f t="shared" si="28"/>
        <v>30</v>
      </c>
      <c r="J236" s="5">
        <f t="shared" si="28"/>
        <v>9</v>
      </c>
      <c r="K236" s="5">
        <f t="shared" si="28"/>
        <v>12</v>
      </c>
      <c r="L236" s="5">
        <f t="shared" si="28"/>
        <v>1</v>
      </c>
      <c r="M236" s="5">
        <f t="shared" si="28"/>
        <v>8</v>
      </c>
      <c r="N236" s="5">
        <f t="shared" si="28"/>
        <v>33</v>
      </c>
      <c r="O236" s="5">
        <f t="shared" si="28"/>
        <v>0</v>
      </c>
      <c r="P236" s="5">
        <f t="shared" si="28"/>
        <v>0</v>
      </c>
      <c r="Q236" s="5">
        <f t="shared" si="28"/>
        <v>1</v>
      </c>
      <c r="R236" s="5">
        <f t="shared" si="28"/>
        <v>0</v>
      </c>
      <c r="S236" s="5">
        <f t="shared" si="28"/>
        <v>5</v>
      </c>
      <c r="T236" s="5">
        <f t="shared" si="28"/>
        <v>0</v>
      </c>
      <c r="U236" s="5">
        <f t="shared" si="28"/>
        <v>1</v>
      </c>
      <c r="V236" s="5">
        <f t="shared" si="28"/>
        <v>68</v>
      </c>
      <c r="W236" s="39">
        <f t="shared" si="13"/>
        <v>0.83333333333333337</v>
      </c>
      <c r="X236" s="39">
        <f t="shared" si="14"/>
        <v>1.6585365853658536</v>
      </c>
      <c r="Y236" s="41">
        <f t="shared" si="15"/>
        <v>2.4918699186991868</v>
      </c>
    </row>
    <row r="237" spans="1:25" ht="15.75" x14ac:dyDescent="0.25">
      <c r="A237" s="184"/>
      <c r="B237" s="37" t="s">
        <v>64</v>
      </c>
      <c r="C237" s="5" t="s">
        <v>87</v>
      </c>
      <c r="D237" s="39">
        <f t="shared" si="11"/>
        <v>0.67741935483870963</v>
      </c>
      <c r="E237" s="5">
        <f>SUM(E192+E193+E194+E195+E196+E197+E208+E209+E215+E216)</f>
        <v>10</v>
      </c>
      <c r="F237" s="5">
        <f t="shared" ref="F237:V237" si="29">SUM(F192+F193+F194+F195+F196+F197+F208+F209+F215+F216)</f>
        <v>35</v>
      </c>
      <c r="G237" s="5">
        <f t="shared" si="29"/>
        <v>31</v>
      </c>
      <c r="H237" s="5">
        <f t="shared" si="29"/>
        <v>17</v>
      </c>
      <c r="I237" s="5">
        <f t="shared" si="29"/>
        <v>21</v>
      </c>
      <c r="J237" s="5">
        <f t="shared" si="29"/>
        <v>6</v>
      </c>
      <c r="K237" s="5">
        <f t="shared" si="29"/>
        <v>9</v>
      </c>
      <c r="L237" s="5">
        <f t="shared" si="29"/>
        <v>2</v>
      </c>
      <c r="M237" s="5">
        <f t="shared" si="29"/>
        <v>4</v>
      </c>
      <c r="N237" s="5">
        <f t="shared" si="29"/>
        <v>30</v>
      </c>
      <c r="O237" s="5">
        <f t="shared" si="29"/>
        <v>4</v>
      </c>
      <c r="P237" s="5">
        <f t="shared" si="29"/>
        <v>0</v>
      </c>
      <c r="Q237" s="5">
        <f t="shared" si="29"/>
        <v>0</v>
      </c>
      <c r="R237" s="5">
        <f t="shared" si="29"/>
        <v>0</v>
      </c>
      <c r="S237" s="5">
        <f t="shared" si="29"/>
        <v>3</v>
      </c>
      <c r="T237" s="5">
        <f t="shared" si="29"/>
        <v>2</v>
      </c>
      <c r="U237" s="5">
        <f t="shared" si="29"/>
        <v>3</v>
      </c>
      <c r="V237" s="5">
        <f t="shared" si="29"/>
        <v>46</v>
      </c>
      <c r="W237" s="39">
        <f t="shared" si="13"/>
        <v>0.8</v>
      </c>
      <c r="X237" s="39">
        <f t="shared" si="14"/>
        <v>1.4838709677419355</v>
      </c>
      <c r="Y237" s="41">
        <f t="shared" si="15"/>
        <v>2.2838709677419358</v>
      </c>
    </row>
    <row r="238" spans="1:25" ht="15.75" x14ac:dyDescent="0.25">
      <c r="A238" s="184"/>
      <c r="B238" s="37" t="s">
        <v>64</v>
      </c>
      <c r="C238" s="5" t="s">
        <v>110</v>
      </c>
      <c r="D238" s="39">
        <f t="shared" si="11"/>
        <v>0.90909090909090906</v>
      </c>
      <c r="E238" s="5">
        <f>SUM(E23+E22+E11+E10)</f>
        <v>4</v>
      </c>
      <c r="F238" s="5">
        <f t="shared" ref="F238:V238" si="30">SUM(F23+F22+F11+F10)</f>
        <v>11</v>
      </c>
      <c r="G238" s="5">
        <f t="shared" si="30"/>
        <v>11</v>
      </c>
      <c r="H238" s="5">
        <f t="shared" si="30"/>
        <v>6</v>
      </c>
      <c r="I238" s="5">
        <f t="shared" si="30"/>
        <v>10</v>
      </c>
      <c r="J238" s="5">
        <f t="shared" si="30"/>
        <v>4</v>
      </c>
      <c r="K238" s="5">
        <f t="shared" si="30"/>
        <v>3</v>
      </c>
      <c r="L238" s="5">
        <f t="shared" si="30"/>
        <v>3</v>
      </c>
      <c r="M238" s="5">
        <f t="shared" si="30"/>
        <v>0</v>
      </c>
      <c r="N238" s="5">
        <f t="shared" si="30"/>
        <v>3</v>
      </c>
      <c r="O238" s="5">
        <f t="shared" si="30"/>
        <v>0</v>
      </c>
      <c r="P238" s="5">
        <f t="shared" si="30"/>
        <v>0</v>
      </c>
      <c r="Q238" s="5">
        <f t="shared" si="30"/>
        <v>0</v>
      </c>
      <c r="R238" s="5">
        <f t="shared" si="30"/>
        <v>0</v>
      </c>
      <c r="S238" s="5">
        <f t="shared" si="30"/>
        <v>0</v>
      </c>
      <c r="T238" s="5">
        <f t="shared" si="30"/>
        <v>0</v>
      </c>
      <c r="U238" s="5">
        <f t="shared" si="30"/>
        <v>0</v>
      </c>
      <c r="V238" s="5">
        <f t="shared" si="30"/>
        <v>19</v>
      </c>
      <c r="W238" s="39">
        <f t="shared" ref="W238" si="31">SUM(I238+O238+S238)/F238</f>
        <v>0.90909090909090906</v>
      </c>
      <c r="X238" s="39">
        <f t="shared" ref="X238" si="32">SUM(V238/G238)</f>
        <v>1.7272727272727273</v>
      </c>
      <c r="Y238" s="41">
        <f t="shared" ref="Y238" si="33">SUM(X238+W238)</f>
        <v>2.6363636363636362</v>
      </c>
    </row>
    <row r="239" spans="1:25" ht="15.75" x14ac:dyDescent="0.25">
      <c r="A239" s="184"/>
      <c r="B239" s="37" t="s">
        <v>64</v>
      </c>
      <c r="C239" s="5" t="s">
        <v>88</v>
      </c>
      <c r="D239" s="39">
        <f t="shared" si="11"/>
        <v>0.48</v>
      </c>
      <c r="E239" s="5">
        <f>SUM(E117+E118+E125+E126+E145+E146+E158+E159+E184+E185)</f>
        <v>10</v>
      </c>
      <c r="F239" s="5">
        <f t="shared" ref="F239:V239" si="34">SUM(F117+F118+F125+F126+F145+F146+F158+F159+F184+F185)</f>
        <v>29</v>
      </c>
      <c r="G239" s="5">
        <f t="shared" si="34"/>
        <v>25</v>
      </c>
      <c r="H239" s="5">
        <f t="shared" si="34"/>
        <v>9</v>
      </c>
      <c r="I239" s="5">
        <f t="shared" si="34"/>
        <v>12</v>
      </c>
      <c r="J239" s="5">
        <f t="shared" si="34"/>
        <v>4</v>
      </c>
      <c r="K239" s="5">
        <f t="shared" si="34"/>
        <v>7</v>
      </c>
      <c r="L239" s="5">
        <f t="shared" si="34"/>
        <v>1</v>
      </c>
      <c r="M239" s="5">
        <f t="shared" si="34"/>
        <v>0</v>
      </c>
      <c r="N239" s="5">
        <f t="shared" si="34"/>
        <v>10</v>
      </c>
      <c r="O239" s="5">
        <f t="shared" si="34"/>
        <v>4</v>
      </c>
      <c r="P239" s="5">
        <f t="shared" si="34"/>
        <v>0</v>
      </c>
      <c r="Q239" s="5">
        <f t="shared" si="34"/>
        <v>0</v>
      </c>
      <c r="R239" s="5">
        <f t="shared" si="34"/>
        <v>0</v>
      </c>
      <c r="S239" s="5">
        <f t="shared" si="34"/>
        <v>2</v>
      </c>
      <c r="T239" s="5">
        <f t="shared" si="34"/>
        <v>1</v>
      </c>
      <c r="U239" s="5">
        <f t="shared" si="34"/>
        <v>2</v>
      </c>
      <c r="V239" s="5">
        <f t="shared" si="34"/>
        <v>21</v>
      </c>
      <c r="W239" s="39">
        <f t="shared" si="13"/>
        <v>0.62068965517241381</v>
      </c>
      <c r="X239" s="39">
        <f t="shared" si="14"/>
        <v>0.84</v>
      </c>
      <c r="Y239" s="41">
        <f t="shared" si="15"/>
        <v>1.4606896551724138</v>
      </c>
    </row>
    <row r="240" spans="1:25" ht="15.75" x14ac:dyDescent="0.25">
      <c r="A240" s="184"/>
      <c r="B240" s="37" t="s">
        <v>64</v>
      </c>
      <c r="C240" s="5" t="s">
        <v>89</v>
      </c>
      <c r="D240" s="39">
        <f t="shared" si="11"/>
        <v>0.90476190476190477</v>
      </c>
      <c r="E240" s="5">
        <f>SUM(E200+E201+E206+E207+E217+E218)</f>
        <v>6</v>
      </c>
      <c r="F240" s="5">
        <f t="shared" ref="F240:V240" si="35">SUM(F200+F201+F206+F207+F217+F218)</f>
        <v>21</v>
      </c>
      <c r="G240" s="5">
        <f t="shared" si="35"/>
        <v>21</v>
      </c>
      <c r="H240" s="5">
        <f t="shared" si="35"/>
        <v>13</v>
      </c>
      <c r="I240" s="5">
        <f t="shared" si="35"/>
        <v>19</v>
      </c>
      <c r="J240" s="5">
        <f t="shared" si="35"/>
        <v>8</v>
      </c>
      <c r="K240" s="5">
        <f t="shared" si="35"/>
        <v>8</v>
      </c>
      <c r="L240" s="5">
        <f t="shared" si="35"/>
        <v>0</v>
      </c>
      <c r="M240" s="5">
        <f t="shared" si="35"/>
        <v>3</v>
      </c>
      <c r="N240" s="5">
        <f t="shared" si="35"/>
        <v>20</v>
      </c>
      <c r="O240" s="5">
        <f t="shared" si="35"/>
        <v>0</v>
      </c>
      <c r="P240" s="5">
        <f t="shared" si="35"/>
        <v>0</v>
      </c>
      <c r="Q240" s="5">
        <f t="shared" si="35"/>
        <v>0</v>
      </c>
      <c r="R240" s="5">
        <f t="shared" si="35"/>
        <v>0</v>
      </c>
      <c r="S240" s="5">
        <f t="shared" si="35"/>
        <v>1</v>
      </c>
      <c r="T240" s="5">
        <f t="shared" si="35"/>
        <v>0</v>
      </c>
      <c r="U240" s="5">
        <f t="shared" si="35"/>
        <v>0</v>
      </c>
      <c r="V240" s="5">
        <f t="shared" si="35"/>
        <v>36</v>
      </c>
      <c r="W240" s="39">
        <f t="shared" si="13"/>
        <v>0.95238095238095233</v>
      </c>
      <c r="X240" s="39">
        <f t="shared" si="14"/>
        <v>1.7142857142857142</v>
      </c>
      <c r="Y240" s="41">
        <f t="shared" si="15"/>
        <v>2.6666666666666665</v>
      </c>
    </row>
    <row r="241" spans="1:25" ht="15.75" x14ac:dyDescent="0.25">
      <c r="A241" s="184"/>
      <c r="B241" s="37" t="s">
        <v>64</v>
      </c>
      <c r="C241" s="5" t="s">
        <v>90</v>
      </c>
      <c r="D241" s="39">
        <f t="shared" si="11"/>
        <v>0.71875</v>
      </c>
      <c r="E241" s="5">
        <f>SUM(E30+E31+E32+E33+E41+E42+E43+E44+E45+E46+E57+E58+E71+E72+E88+E89+E104+E105+E29+E28+E17+E16)</f>
        <v>22</v>
      </c>
      <c r="F241" s="5">
        <f t="shared" ref="F241:V241" si="36">SUM(F30+F31+F32+F33+F41+F42+F43+F44+F45+F46+F57+F58+F71+F72+F88+F89+F104+F105+F29+F28+F17+F16)</f>
        <v>73</v>
      </c>
      <c r="G241" s="5">
        <f t="shared" si="36"/>
        <v>64</v>
      </c>
      <c r="H241" s="5">
        <f t="shared" si="36"/>
        <v>35</v>
      </c>
      <c r="I241" s="5">
        <f t="shared" si="36"/>
        <v>46</v>
      </c>
      <c r="J241" s="5">
        <f t="shared" si="36"/>
        <v>20</v>
      </c>
      <c r="K241" s="5">
        <f t="shared" si="36"/>
        <v>19</v>
      </c>
      <c r="L241" s="5">
        <f t="shared" si="36"/>
        <v>2</v>
      </c>
      <c r="M241" s="5">
        <f t="shared" si="36"/>
        <v>5</v>
      </c>
      <c r="N241" s="5">
        <f t="shared" si="36"/>
        <v>34</v>
      </c>
      <c r="O241" s="5">
        <f t="shared" si="36"/>
        <v>5</v>
      </c>
      <c r="P241" s="5">
        <f t="shared" si="36"/>
        <v>0</v>
      </c>
      <c r="Q241" s="5">
        <f t="shared" si="36"/>
        <v>4</v>
      </c>
      <c r="R241" s="5">
        <f t="shared" si="36"/>
        <v>0</v>
      </c>
      <c r="S241" s="5">
        <f t="shared" si="36"/>
        <v>2</v>
      </c>
      <c r="T241" s="5">
        <f t="shared" si="36"/>
        <v>5</v>
      </c>
      <c r="U241" s="5">
        <f t="shared" si="36"/>
        <v>3</v>
      </c>
      <c r="V241" s="5">
        <f t="shared" si="36"/>
        <v>84</v>
      </c>
      <c r="W241" s="39">
        <f t="shared" si="13"/>
        <v>0.72602739726027399</v>
      </c>
      <c r="X241" s="39">
        <f t="shared" si="14"/>
        <v>1.3125</v>
      </c>
      <c r="Y241" s="41">
        <f t="shared" si="15"/>
        <v>2.0385273972602738</v>
      </c>
    </row>
    <row r="242" spans="1:25" ht="15.75" x14ac:dyDescent="0.25">
      <c r="A242" s="184"/>
      <c r="B242" s="37" t="s">
        <v>64</v>
      </c>
      <c r="C242" s="5" t="s">
        <v>91</v>
      </c>
      <c r="D242" s="39">
        <f t="shared" si="11"/>
        <v>0.63636363636363635</v>
      </c>
      <c r="E242" s="5">
        <f>SUM(E53+E54+E67+E68)</f>
        <v>4</v>
      </c>
      <c r="F242" s="5">
        <f t="shared" ref="F242:V242" si="37">SUM(F53+F54+F67+F68)</f>
        <v>13</v>
      </c>
      <c r="G242" s="5">
        <f t="shared" si="37"/>
        <v>11</v>
      </c>
      <c r="H242" s="5">
        <f t="shared" si="37"/>
        <v>5</v>
      </c>
      <c r="I242" s="5">
        <f t="shared" si="37"/>
        <v>7</v>
      </c>
      <c r="J242" s="5">
        <f t="shared" si="37"/>
        <v>5</v>
      </c>
      <c r="K242" s="5">
        <f t="shared" si="37"/>
        <v>1</v>
      </c>
      <c r="L242" s="5">
        <f t="shared" si="37"/>
        <v>1</v>
      </c>
      <c r="M242" s="5">
        <f t="shared" si="37"/>
        <v>0</v>
      </c>
      <c r="N242" s="5">
        <f t="shared" si="37"/>
        <v>5</v>
      </c>
      <c r="O242" s="5">
        <f t="shared" si="37"/>
        <v>2</v>
      </c>
      <c r="P242" s="5">
        <f t="shared" si="37"/>
        <v>0</v>
      </c>
      <c r="Q242" s="5">
        <f t="shared" si="37"/>
        <v>0</v>
      </c>
      <c r="R242" s="5">
        <f t="shared" si="37"/>
        <v>0</v>
      </c>
      <c r="S242" s="5">
        <f t="shared" si="37"/>
        <v>0</v>
      </c>
      <c r="T242" s="5">
        <f t="shared" si="37"/>
        <v>0</v>
      </c>
      <c r="U242" s="5">
        <f t="shared" si="37"/>
        <v>1</v>
      </c>
      <c r="V242" s="5">
        <f t="shared" si="37"/>
        <v>10</v>
      </c>
      <c r="W242" s="39">
        <f t="shared" si="13"/>
        <v>0.69230769230769229</v>
      </c>
      <c r="X242" s="39">
        <f t="shared" si="14"/>
        <v>0.90909090909090906</v>
      </c>
      <c r="Y242" s="41">
        <f t="shared" si="15"/>
        <v>1.6013986013986012</v>
      </c>
    </row>
    <row r="243" spans="1:25" ht="15.75" x14ac:dyDescent="0.25">
      <c r="A243" s="184"/>
      <c r="B243" s="37" t="s">
        <v>64</v>
      </c>
      <c r="C243" s="5" t="s">
        <v>92</v>
      </c>
      <c r="D243" s="39">
        <f t="shared" si="11"/>
        <v>0.47368421052631576</v>
      </c>
      <c r="E243" s="5">
        <f>SUM(E73+E74+E75+E76+E94+E95)</f>
        <v>6</v>
      </c>
      <c r="F243" s="5">
        <f t="shared" ref="F243:V243" si="38">SUM(F73+F74+F75+F76+F94+F95)</f>
        <v>20</v>
      </c>
      <c r="G243" s="5">
        <f t="shared" si="38"/>
        <v>19</v>
      </c>
      <c r="H243" s="5">
        <f t="shared" si="38"/>
        <v>11</v>
      </c>
      <c r="I243" s="5">
        <f t="shared" si="38"/>
        <v>9</v>
      </c>
      <c r="J243" s="5">
        <f t="shared" si="38"/>
        <v>5</v>
      </c>
      <c r="K243" s="5">
        <f t="shared" si="38"/>
        <v>3</v>
      </c>
      <c r="L243" s="5">
        <f t="shared" si="38"/>
        <v>1</v>
      </c>
      <c r="M243" s="5">
        <f t="shared" si="38"/>
        <v>0</v>
      </c>
      <c r="N243" s="5">
        <f t="shared" si="38"/>
        <v>3</v>
      </c>
      <c r="O243" s="5">
        <f t="shared" si="38"/>
        <v>1</v>
      </c>
      <c r="P243" s="5">
        <f t="shared" si="38"/>
        <v>1</v>
      </c>
      <c r="Q243" s="5">
        <f t="shared" si="38"/>
        <v>0</v>
      </c>
      <c r="R243" s="5">
        <f t="shared" si="38"/>
        <v>0</v>
      </c>
      <c r="S243" s="5">
        <f t="shared" si="38"/>
        <v>0</v>
      </c>
      <c r="T243" s="5">
        <f t="shared" si="38"/>
        <v>2</v>
      </c>
      <c r="U243" s="5">
        <f t="shared" si="38"/>
        <v>1</v>
      </c>
      <c r="V243" s="5">
        <f t="shared" si="38"/>
        <v>14</v>
      </c>
      <c r="W243" s="39">
        <f t="shared" si="13"/>
        <v>0.5</v>
      </c>
      <c r="X243" s="39">
        <f t="shared" si="14"/>
        <v>0.73684210526315785</v>
      </c>
      <c r="Y243" s="41">
        <f t="shared" si="15"/>
        <v>1.236842105263158</v>
      </c>
    </row>
    <row r="244" spans="1:25" ht="15.75" x14ac:dyDescent="0.25">
      <c r="A244" s="184"/>
      <c r="B244" s="37" t="s">
        <v>64</v>
      </c>
      <c r="C244" s="5" t="s">
        <v>93</v>
      </c>
      <c r="D244" s="39">
        <f t="shared" si="11"/>
        <v>0.66666666666666663</v>
      </c>
      <c r="E244" s="5">
        <f>SUM(E119+E120+E131+E132+E147+E160+E161+E172+E173+E186+E187)</f>
        <v>11</v>
      </c>
      <c r="F244" s="5">
        <f t="shared" ref="F244:V244" si="39">SUM(F119+F120+F131+F132+F147+F160+F161+F172+F173+F186+F187)</f>
        <v>35</v>
      </c>
      <c r="G244" s="5">
        <f t="shared" si="39"/>
        <v>33</v>
      </c>
      <c r="H244" s="5">
        <f t="shared" si="39"/>
        <v>20</v>
      </c>
      <c r="I244" s="5">
        <f t="shared" si="39"/>
        <v>22</v>
      </c>
      <c r="J244" s="5">
        <f t="shared" si="39"/>
        <v>10</v>
      </c>
      <c r="K244" s="5">
        <f t="shared" si="39"/>
        <v>8</v>
      </c>
      <c r="L244" s="5">
        <f t="shared" si="39"/>
        <v>2</v>
      </c>
      <c r="M244" s="5">
        <f t="shared" si="39"/>
        <v>2</v>
      </c>
      <c r="N244" s="5">
        <f t="shared" si="39"/>
        <v>21</v>
      </c>
      <c r="O244" s="5">
        <f t="shared" si="39"/>
        <v>1</v>
      </c>
      <c r="P244" s="5">
        <f t="shared" si="39"/>
        <v>0</v>
      </c>
      <c r="Q244" s="5">
        <f t="shared" si="39"/>
        <v>1</v>
      </c>
      <c r="R244" s="5">
        <f t="shared" si="39"/>
        <v>0</v>
      </c>
      <c r="S244" s="5">
        <f t="shared" si="39"/>
        <v>1</v>
      </c>
      <c r="T244" s="5">
        <f t="shared" si="39"/>
        <v>2</v>
      </c>
      <c r="U244" s="5">
        <f t="shared" si="39"/>
        <v>3</v>
      </c>
      <c r="V244" s="5">
        <f t="shared" si="39"/>
        <v>40</v>
      </c>
      <c r="W244" s="39">
        <f t="shared" si="13"/>
        <v>0.68571428571428572</v>
      </c>
      <c r="X244" s="39">
        <f t="shared" si="14"/>
        <v>1.2121212121212122</v>
      </c>
      <c r="Y244" s="41">
        <f t="shared" si="15"/>
        <v>1.8978354978354979</v>
      </c>
    </row>
    <row r="245" spans="1:25" ht="15.75" x14ac:dyDescent="0.25">
      <c r="A245" s="184"/>
      <c r="B245" s="37" t="s">
        <v>64</v>
      </c>
      <c r="C245" s="5" t="s">
        <v>94</v>
      </c>
      <c r="D245" s="39">
        <f t="shared" si="11"/>
        <v>0.8666666666666667</v>
      </c>
      <c r="E245" s="5">
        <f>SUM(E141+E142+E150+E151)</f>
        <v>4</v>
      </c>
      <c r="F245" s="5">
        <f t="shared" ref="F245:V245" si="40">SUM(F141+F142+F150+F151)</f>
        <v>15</v>
      </c>
      <c r="G245" s="5">
        <f t="shared" si="40"/>
        <v>15</v>
      </c>
      <c r="H245" s="5">
        <f t="shared" si="40"/>
        <v>10</v>
      </c>
      <c r="I245" s="5">
        <f t="shared" si="40"/>
        <v>13</v>
      </c>
      <c r="J245" s="5">
        <f t="shared" si="40"/>
        <v>3</v>
      </c>
      <c r="K245" s="5">
        <f t="shared" si="40"/>
        <v>6</v>
      </c>
      <c r="L245" s="5">
        <f t="shared" si="40"/>
        <v>1</v>
      </c>
      <c r="M245" s="5">
        <f t="shared" si="40"/>
        <v>3</v>
      </c>
      <c r="N245" s="5">
        <f t="shared" si="40"/>
        <v>12</v>
      </c>
      <c r="O245" s="5">
        <f t="shared" si="40"/>
        <v>0</v>
      </c>
      <c r="P245" s="5">
        <f t="shared" si="40"/>
        <v>0</v>
      </c>
      <c r="Q245" s="5">
        <f t="shared" si="40"/>
        <v>0</v>
      </c>
      <c r="R245" s="5">
        <f t="shared" si="40"/>
        <v>0</v>
      </c>
      <c r="S245" s="5">
        <f t="shared" si="40"/>
        <v>0</v>
      </c>
      <c r="T245" s="5">
        <f t="shared" si="40"/>
        <v>0</v>
      </c>
      <c r="U245" s="5">
        <f t="shared" si="40"/>
        <v>1</v>
      </c>
      <c r="V245" s="5">
        <f t="shared" si="40"/>
        <v>30</v>
      </c>
      <c r="W245" s="39">
        <f t="shared" si="13"/>
        <v>0.8666666666666667</v>
      </c>
      <c r="X245" s="39">
        <f t="shared" si="14"/>
        <v>2</v>
      </c>
      <c r="Y245" s="41">
        <f t="shared" si="15"/>
        <v>2.8666666666666667</v>
      </c>
    </row>
    <row r="246" spans="1:25" ht="15.75" x14ac:dyDescent="0.25">
      <c r="A246" s="184"/>
      <c r="B246" s="37" t="s">
        <v>64</v>
      </c>
      <c r="C246" s="5" t="s">
        <v>95</v>
      </c>
      <c r="D246" s="39">
        <f t="shared" si="11"/>
        <v>0.8</v>
      </c>
      <c r="E246" s="5">
        <f>SUM(E55+E56+E69+E70)</f>
        <v>4</v>
      </c>
      <c r="F246" s="5">
        <f t="shared" ref="F246:V246" si="41">SUM(F55+F56+F69+F70)</f>
        <v>13</v>
      </c>
      <c r="G246" s="5">
        <f t="shared" si="41"/>
        <v>10</v>
      </c>
      <c r="H246" s="5">
        <f t="shared" si="41"/>
        <v>8</v>
      </c>
      <c r="I246" s="5">
        <f t="shared" si="41"/>
        <v>8</v>
      </c>
      <c r="J246" s="5">
        <f t="shared" si="41"/>
        <v>3</v>
      </c>
      <c r="K246" s="5">
        <f t="shared" si="41"/>
        <v>2</v>
      </c>
      <c r="L246" s="5">
        <f t="shared" si="41"/>
        <v>2</v>
      </c>
      <c r="M246" s="5">
        <f t="shared" si="41"/>
        <v>1</v>
      </c>
      <c r="N246" s="5">
        <f t="shared" si="41"/>
        <v>6</v>
      </c>
      <c r="O246" s="5">
        <f t="shared" si="41"/>
        <v>3</v>
      </c>
      <c r="P246" s="5">
        <f t="shared" si="41"/>
        <v>0</v>
      </c>
      <c r="Q246" s="5">
        <f t="shared" si="41"/>
        <v>0</v>
      </c>
      <c r="R246" s="5">
        <f t="shared" si="41"/>
        <v>0</v>
      </c>
      <c r="S246" s="5">
        <f t="shared" si="41"/>
        <v>0</v>
      </c>
      <c r="T246" s="5">
        <f t="shared" si="41"/>
        <v>0</v>
      </c>
      <c r="U246" s="5">
        <f t="shared" si="41"/>
        <v>2</v>
      </c>
      <c r="V246" s="5">
        <f t="shared" si="41"/>
        <v>17</v>
      </c>
      <c r="W246" s="39">
        <f t="shared" si="13"/>
        <v>0.84615384615384615</v>
      </c>
      <c r="X246" s="39">
        <f t="shared" si="14"/>
        <v>1.7</v>
      </c>
      <c r="Y246" s="41">
        <f t="shared" si="15"/>
        <v>2.546153846153846</v>
      </c>
    </row>
    <row r="247" spans="1:25" ht="15.75" x14ac:dyDescent="0.25">
      <c r="A247" s="184"/>
      <c r="B247" s="37" t="s">
        <v>64</v>
      </c>
      <c r="C247" s="5" t="s">
        <v>96</v>
      </c>
      <c r="D247" s="39">
        <f t="shared" si="11"/>
        <v>0.6</v>
      </c>
      <c r="E247" s="5">
        <f>SUM(E63+E64)</f>
        <v>2</v>
      </c>
      <c r="F247" s="5">
        <f t="shared" ref="F247:V247" si="42">SUM(F63+F64)</f>
        <v>6</v>
      </c>
      <c r="G247" s="5">
        <f t="shared" si="42"/>
        <v>5</v>
      </c>
      <c r="H247" s="5">
        <f t="shared" si="42"/>
        <v>1</v>
      </c>
      <c r="I247" s="5">
        <f t="shared" si="42"/>
        <v>3</v>
      </c>
      <c r="J247" s="5">
        <f t="shared" si="42"/>
        <v>1</v>
      </c>
      <c r="K247" s="5">
        <f t="shared" si="42"/>
        <v>0</v>
      </c>
      <c r="L247" s="5">
        <f t="shared" si="42"/>
        <v>1</v>
      </c>
      <c r="M247" s="5">
        <f t="shared" si="42"/>
        <v>1</v>
      </c>
      <c r="N247" s="5">
        <f t="shared" si="42"/>
        <v>5</v>
      </c>
      <c r="O247" s="5">
        <f t="shared" si="42"/>
        <v>1</v>
      </c>
      <c r="P247" s="5">
        <f t="shared" si="42"/>
        <v>0</v>
      </c>
      <c r="Q247" s="5">
        <f t="shared" si="42"/>
        <v>0</v>
      </c>
      <c r="R247" s="5">
        <f t="shared" si="42"/>
        <v>0</v>
      </c>
      <c r="S247" s="5">
        <f t="shared" si="42"/>
        <v>0</v>
      </c>
      <c r="T247" s="5">
        <f t="shared" si="42"/>
        <v>0</v>
      </c>
      <c r="U247" s="5">
        <f t="shared" si="42"/>
        <v>0</v>
      </c>
      <c r="V247" s="5">
        <f t="shared" si="42"/>
        <v>8</v>
      </c>
      <c r="W247" s="39">
        <f t="shared" si="13"/>
        <v>0.66666666666666663</v>
      </c>
      <c r="X247" s="39">
        <f t="shared" si="14"/>
        <v>1.6</v>
      </c>
      <c r="Y247" s="41">
        <f t="shared" si="15"/>
        <v>2.2666666666666666</v>
      </c>
    </row>
    <row r="248" spans="1:25" ht="15.75" x14ac:dyDescent="0.25">
      <c r="A248" s="184"/>
      <c r="B248" s="37" t="s">
        <v>64</v>
      </c>
      <c r="C248" s="5" t="s">
        <v>97</v>
      </c>
      <c r="D248" s="39">
        <f t="shared" si="11"/>
        <v>0.6875</v>
      </c>
      <c r="E248" s="5">
        <f>SUM(E188+E189+E190+E191+E210+E211+E221+E222+E27+E26+E15+E14)</f>
        <v>12</v>
      </c>
      <c r="F248" s="5">
        <f t="shared" ref="F248:V248" si="43">SUM(F188+F189+F190+F191+F210+F211+F221+F222+F27+F26+F15+F14)</f>
        <v>36</v>
      </c>
      <c r="G248" s="5">
        <f t="shared" si="43"/>
        <v>32</v>
      </c>
      <c r="H248" s="5">
        <f t="shared" si="43"/>
        <v>23</v>
      </c>
      <c r="I248" s="5">
        <f t="shared" si="43"/>
        <v>22</v>
      </c>
      <c r="J248" s="5">
        <f t="shared" si="43"/>
        <v>12</v>
      </c>
      <c r="K248" s="5">
        <f t="shared" si="43"/>
        <v>6</v>
      </c>
      <c r="L248" s="5">
        <f t="shared" si="43"/>
        <v>1</v>
      </c>
      <c r="M248" s="5">
        <f t="shared" si="43"/>
        <v>3</v>
      </c>
      <c r="N248" s="5">
        <f t="shared" si="43"/>
        <v>15</v>
      </c>
      <c r="O248" s="5">
        <f t="shared" si="43"/>
        <v>4</v>
      </c>
      <c r="P248" s="5">
        <f t="shared" si="43"/>
        <v>0</v>
      </c>
      <c r="Q248" s="5">
        <f t="shared" si="43"/>
        <v>0</v>
      </c>
      <c r="R248" s="5">
        <f t="shared" si="43"/>
        <v>0</v>
      </c>
      <c r="S248" s="5">
        <f t="shared" si="43"/>
        <v>1</v>
      </c>
      <c r="T248" s="5">
        <f t="shared" si="43"/>
        <v>1</v>
      </c>
      <c r="U248" s="5">
        <f t="shared" si="43"/>
        <v>1</v>
      </c>
      <c r="V248" s="5">
        <f t="shared" si="43"/>
        <v>39</v>
      </c>
      <c r="W248" s="39">
        <f t="shared" si="13"/>
        <v>0.75</v>
      </c>
      <c r="X248" s="39">
        <f t="shared" si="14"/>
        <v>1.21875</v>
      </c>
      <c r="Y248" s="41">
        <f t="shared" si="15"/>
        <v>1.96875</v>
      </c>
    </row>
    <row r="249" spans="1:25" ht="15.75" x14ac:dyDescent="0.25">
      <c r="A249" s="184"/>
      <c r="B249" s="37" t="s">
        <v>64</v>
      </c>
      <c r="C249" s="5" t="s">
        <v>109</v>
      </c>
      <c r="D249" s="39">
        <f t="shared" si="11"/>
        <v>0.72727272727272729</v>
      </c>
      <c r="E249" s="5">
        <f>SUM(E21+E20+E9+E8)</f>
        <v>4</v>
      </c>
      <c r="F249" s="5">
        <f t="shared" ref="F249:V249" si="44">SUM(F21+F20+F9+F8)</f>
        <v>12</v>
      </c>
      <c r="G249" s="5">
        <f t="shared" si="44"/>
        <v>11</v>
      </c>
      <c r="H249" s="5">
        <f t="shared" si="44"/>
        <v>6</v>
      </c>
      <c r="I249" s="5">
        <f t="shared" si="44"/>
        <v>8</v>
      </c>
      <c r="J249" s="5">
        <f t="shared" si="44"/>
        <v>4</v>
      </c>
      <c r="K249" s="5">
        <f t="shared" si="44"/>
        <v>2</v>
      </c>
      <c r="L249" s="5">
        <f t="shared" si="44"/>
        <v>2</v>
      </c>
      <c r="M249" s="5">
        <f t="shared" si="44"/>
        <v>0</v>
      </c>
      <c r="N249" s="5">
        <f t="shared" si="44"/>
        <v>5</v>
      </c>
      <c r="O249" s="5">
        <f t="shared" si="44"/>
        <v>0</v>
      </c>
      <c r="P249" s="5">
        <f t="shared" si="44"/>
        <v>0</v>
      </c>
      <c r="Q249" s="5">
        <f t="shared" si="44"/>
        <v>1</v>
      </c>
      <c r="R249" s="5">
        <f t="shared" si="44"/>
        <v>0</v>
      </c>
      <c r="S249" s="5">
        <f t="shared" si="44"/>
        <v>0</v>
      </c>
      <c r="T249" s="5">
        <f t="shared" si="44"/>
        <v>0</v>
      </c>
      <c r="U249" s="5">
        <f t="shared" si="44"/>
        <v>0</v>
      </c>
      <c r="V249" s="5">
        <f t="shared" si="44"/>
        <v>14</v>
      </c>
      <c r="W249" s="39">
        <f t="shared" ref="W249" si="45">SUM(I249+O249+S249)/F249</f>
        <v>0.66666666666666663</v>
      </c>
      <c r="X249" s="39">
        <f t="shared" ref="X249" si="46">SUM(V249/G249)</f>
        <v>1.2727272727272727</v>
      </c>
      <c r="Y249" s="41">
        <f t="shared" ref="Y249" si="47">SUM(X249+W249)</f>
        <v>1.9393939393939394</v>
      </c>
    </row>
    <row r="250" spans="1:25" ht="15.75" x14ac:dyDescent="0.25">
      <c r="A250" s="184"/>
      <c r="B250" s="37" t="s">
        <v>64</v>
      </c>
      <c r="C250" s="5" t="s">
        <v>98</v>
      </c>
      <c r="D250" s="39">
        <f t="shared" si="11"/>
        <v>0.67567567567567566</v>
      </c>
      <c r="E250" s="5">
        <f>SUM(E51+E52+E61+E62+E77+E78+E79+E80+E81+E86+E87+E102+E103)</f>
        <v>13</v>
      </c>
      <c r="F250" s="5">
        <f t="shared" ref="F250:V250" si="48">SUM(F51+F52+F61+F62+F77+F78+F79+F80+F81+F86+F87+F102+F103)</f>
        <v>43</v>
      </c>
      <c r="G250" s="5">
        <f t="shared" si="48"/>
        <v>37</v>
      </c>
      <c r="H250" s="5">
        <f t="shared" si="48"/>
        <v>21</v>
      </c>
      <c r="I250" s="5">
        <f t="shared" si="48"/>
        <v>25</v>
      </c>
      <c r="J250" s="5">
        <f t="shared" si="48"/>
        <v>9</v>
      </c>
      <c r="K250" s="5">
        <f t="shared" si="48"/>
        <v>14</v>
      </c>
      <c r="L250" s="5">
        <f t="shared" si="48"/>
        <v>0</v>
      </c>
      <c r="M250" s="5">
        <f t="shared" si="48"/>
        <v>2</v>
      </c>
      <c r="N250" s="5">
        <f t="shared" si="48"/>
        <v>21</v>
      </c>
      <c r="O250" s="5">
        <f t="shared" si="48"/>
        <v>5</v>
      </c>
      <c r="P250" s="5">
        <f t="shared" si="48"/>
        <v>0</v>
      </c>
      <c r="Q250" s="5">
        <f t="shared" si="48"/>
        <v>1</v>
      </c>
      <c r="R250" s="5">
        <f t="shared" si="48"/>
        <v>0</v>
      </c>
      <c r="S250" s="5">
        <f t="shared" si="48"/>
        <v>2</v>
      </c>
      <c r="T250" s="5">
        <f t="shared" si="48"/>
        <v>1</v>
      </c>
      <c r="U250" s="5">
        <f t="shared" si="48"/>
        <v>3</v>
      </c>
      <c r="V250" s="5">
        <f t="shared" si="48"/>
        <v>45</v>
      </c>
      <c r="W250" s="39">
        <f t="shared" si="13"/>
        <v>0.7441860465116279</v>
      </c>
      <c r="X250" s="39">
        <f t="shared" si="14"/>
        <v>1.2162162162162162</v>
      </c>
      <c r="Y250" s="41">
        <f t="shared" si="15"/>
        <v>1.9604022627278441</v>
      </c>
    </row>
    <row r="251" spans="1:25" ht="15.75" x14ac:dyDescent="0.25">
      <c r="A251" s="184"/>
      <c r="B251" s="37" t="s">
        <v>64</v>
      </c>
      <c r="C251" s="5" t="s">
        <v>99</v>
      </c>
      <c r="D251" s="39">
        <f t="shared" si="11"/>
        <v>0.6607142857142857</v>
      </c>
      <c r="E251" s="5">
        <f>SUM(E34+E35+E36+E37+E38+E39+E40+E47+E48+E65+E66+E13+E12+E5+E4+E3+E2)</f>
        <v>17</v>
      </c>
      <c r="F251" s="5">
        <f t="shared" ref="F251:V251" si="49">SUM(F34+F35+F36+F37+F38+F39+F40+F47+F48+F65+F66+F13+F12+F5+F4+F3+F2)</f>
        <v>57</v>
      </c>
      <c r="G251" s="5">
        <f t="shared" si="49"/>
        <v>56</v>
      </c>
      <c r="H251" s="5">
        <f t="shared" si="49"/>
        <v>29</v>
      </c>
      <c r="I251" s="5">
        <f t="shared" si="49"/>
        <v>37</v>
      </c>
      <c r="J251" s="5">
        <f t="shared" si="49"/>
        <v>21</v>
      </c>
      <c r="K251" s="5">
        <f t="shared" si="49"/>
        <v>5</v>
      </c>
      <c r="L251" s="5">
        <f t="shared" si="49"/>
        <v>6</v>
      </c>
      <c r="M251" s="5">
        <f t="shared" si="49"/>
        <v>5</v>
      </c>
      <c r="N251" s="5">
        <f t="shared" si="49"/>
        <v>28</v>
      </c>
      <c r="O251" s="5">
        <f t="shared" si="49"/>
        <v>0</v>
      </c>
      <c r="P251" s="5">
        <f t="shared" si="49"/>
        <v>0</v>
      </c>
      <c r="Q251" s="5">
        <f t="shared" si="49"/>
        <v>1</v>
      </c>
      <c r="R251" s="5">
        <f t="shared" si="49"/>
        <v>0</v>
      </c>
      <c r="S251" s="5">
        <f t="shared" si="49"/>
        <v>5</v>
      </c>
      <c r="T251" s="5">
        <f t="shared" si="49"/>
        <v>3</v>
      </c>
      <c r="U251" s="5">
        <f t="shared" si="49"/>
        <v>10</v>
      </c>
      <c r="V251" s="5">
        <f t="shared" si="49"/>
        <v>69</v>
      </c>
      <c r="W251" s="39">
        <f t="shared" si="13"/>
        <v>0.73684210526315785</v>
      </c>
      <c r="X251" s="39">
        <f t="shared" si="14"/>
        <v>1.2321428571428572</v>
      </c>
      <c r="Y251" s="41">
        <f t="shared" si="15"/>
        <v>1.9689849624060152</v>
      </c>
    </row>
    <row r="252" spans="1:25" ht="15.75" x14ac:dyDescent="0.25">
      <c r="A252" s="184"/>
      <c r="B252" s="37" t="s">
        <v>64</v>
      </c>
      <c r="C252" s="5" t="s">
        <v>100</v>
      </c>
      <c r="D252" s="39">
        <f t="shared" si="11"/>
        <v>0.7142857142857143</v>
      </c>
      <c r="E252" s="5">
        <f>SUM(E96+E97)</f>
        <v>2</v>
      </c>
      <c r="F252" s="5">
        <f t="shared" ref="F252:V252" si="50">SUM(F96+F97)</f>
        <v>7</v>
      </c>
      <c r="G252" s="5">
        <f t="shared" si="50"/>
        <v>7</v>
      </c>
      <c r="H252" s="5">
        <f t="shared" si="50"/>
        <v>3</v>
      </c>
      <c r="I252" s="5">
        <f t="shared" si="50"/>
        <v>5</v>
      </c>
      <c r="J252" s="5">
        <f t="shared" si="50"/>
        <v>3</v>
      </c>
      <c r="K252" s="5">
        <f t="shared" si="50"/>
        <v>0</v>
      </c>
      <c r="L252" s="5">
        <f t="shared" si="50"/>
        <v>0</v>
      </c>
      <c r="M252" s="5">
        <f t="shared" si="50"/>
        <v>2</v>
      </c>
      <c r="N252" s="5">
        <f t="shared" si="50"/>
        <v>5</v>
      </c>
      <c r="O252" s="5">
        <f t="shared" si="50"/>
        <v>0</v>
      </c>
      <c r="P252" s="5">
        <f t="shared" si="50"/>
        <v>0</v>
      </c>
      <c r="Q252" s="5">
        <f t="shared" si="50"/>
        <v>0</v>
      </c>
      <c r="R252" s="5">
        <f t="shared" si="50"/>
        <v>0</v>
      </c>
      <c r="S252" s="5">
        <f t="shared" si="50"/>
        <v>0</v>
      </c>
      <c r="T252" s="5">
        <f t="shared" si="50"/>
        <v>0</v>
      </c>
      <c r="U252" s="5">
        <f t="shared" si="50"/>
        <v>0</v>
      </c>
      <c r="V252" s="5">
        <f t="shared" si="50"/>
        <v>11</v>
      </c>
      <c r="W252" s="39">
        <f t="shared" si="13"/>
        <v>0.7142857142857143</v>
      </c>
      <c r="X252" s="39">
        <f t="shared" si="14"/>
        <v>1.5714285714285714</v>
      </c>
      <c r="Y252" s="41">
        <f t="shared" si="15"/>
        <v>2.2857142857142856</v>
      </c>
    </row>
    <row r="253" spans="1:25" ht="15.75" x14ac:dyDescent="0.25">
      <c r="A253" s="184"/>
      <c r="B253" s="37" t="s">
        <v>64</v>
      </c>
      <c r="C253" s="5" t="s">
        <v>101</v>
      </c>
      <c r="D253" s="39">
        <f t="shared" si="11"/>
        <v>0.71875</v>
      </c>
      <c r="E253" s="5">
        <f>SUM(E108+E109+E110+E111+E112+E123+E124+E143+E144+E156+E157)</f>
        <v>11</v>
      </c>
      <c r="F253" s="5">
        <f t="shared" ref="F253:V253" si="51">SUM(F108+F109+F110+F111+F112+F123+F124+F143+F144+F156+F157)</f>
        <v>39</v>
      </c>
      <c r="G253" s="5">
        <f t="shared" si="51"/>
        <v>32</v>
      </c>
      <c r="H253" s="5">
        <f t="shared" si="51"/>
        <v>23</v>
      </c>
      <c r="I253" s="5">
        <f t="shared" si="51"/>
        <v>23</v>
      </c>
      <c r="J253" s="5">
        <f t="shared" si="51"/>
        <v>4</v>
      </c>
      <c r="K253" s="5">
        <f t="shared" si="51"/>
        <v>10</v>
      </c>
      <c r="L253" s="5">
        <f t="shared" si="51"/>
        <v>2</v>
      </c>
      <c r="M253" s="5">
        <f t="shared" si="51"/>
        <v>7</v>
      </c>
      <c r="N253" s="5">
        <f t="shared" si="51"/>
        <v>25</v>
      </c>
      <c r="O253" s="5">
        <f t="shared" si="51"/>
        <v>4</v>
      </c>
      <c r="P253" s="5">
        <f t="shared" si="51"/>
        <v>0</v>
      </c>
      <c r="Q253" s="5">
        <f t="shared" si="51"/>
        <v>3</v>
      </c>
      <c r="R253" s="5">
        <f t="shared" si="51"/>
        <v>0</v>
      </c>
      <c r="S253" s="5">
        <f t="shared" si="51"/>
        <v>1</v>
      </c>
      <c r="T253" s="5">
        <f t="shared" si="51"/>
        <v>1</v>
      </c>
      <c r="U253" s="5">
        <f t="shared" si="51"/>
        <v>6</v>
      </c>
      <c r="V253" s="5">
        <f t="shared" si="51"/>
        <v>58</v>
      </c>
      <c r="W253" s="39">
        <f t="shared" si="13"/>
        <v>0.71794871794871795</v>
      </c>
      <c r="X253" s="39">
        <f t="shared" si="14"/>
        <v>1.8125</v>
      </c>
      <c r="Y253" s="41">
        <f t="shared" si="15"/>
        <v>2.5304487179487181</v>
      </c>
    </row>
    <row r="254" spans="1:25" ht="16.5" thickBot="1" x14ac:dyDescent="0.3">
      <c r="A254" s="188"/>
      <c r="B254" s="38" t="s">
        <v>64</v>
      </c>
      <c r="C254" s="12" t="s">
        <v>102</v>
      </c>
      <c r="D254" s="40">
        <f t="shared" si="11"/>
        <v>0.59375</v>
      </c>
      <c r="E254" s="12">
        <f>SUM(E115+E116+E129+E130+E137+E138+E154+E155+E164+E165+E180+E181)</f>
        <v>12</v>
      </c>
      <c r="F254" s="12">
        <f t="shared" ref="F254:V254" si="52">SUM(F115+F116+F129+F130+F137+F138+F154+F155+F164+F165+F180+F181)</f>
        <v>35</v>
      </c>
      <c r="G254" s="12">
        <f t="shared" si="52"/>
        <v>32</v>
      </c>
      <c r="H254" s="12">
        <f t="shared" si="52"/>
        <v>16</v>
      </c>
      <c r="I254" s="12">
        <f t="shared" si="52"/>
        <v>19</v>
      </c>
      <c r="J254" s="12">
        <f t="shared" si="52"/>
        <v>5</v>
      </c>
      <c r="K254" s="12">
        <f t="shared" si="52"/>
        <v>13</v>
      </c>
      <c r="L254" s="12">
        <f t="shared" si="52"/>
        <v>0</v>
      </c>
      <c r="M254" s="12">
        <f t="shared" si="52"/>
        <v>1</v>
      </c>
      <c r="N254" s="12">
        <f t="shared" si="52"/>
        <v>15</v>
      </c>
      <c r="O254" s="12">
        <f t="shared" si="52"/>
        <v>2</v>
      </c>
      <c r="P254" s="12">
        <f t="shared" si="52"/>
        <v>0</v>
      </c>
      <c r="Q254" s="12">
        <f t="shared" si="52"/>
        <v>1</v>
      </c>
      <c r="R254" s="12">
        <f t="shared" si="52"/>
        <v>1</v>
      </c>
      <c r="S254" s="12">
        <f t="shared" si="52"/>
        <v>1</v>
      </c>
      <c r="T254" s="12">
        <f t="shared" si="52"/>
        <v>1</v>
      </c>
      <c r="U254" s="12">
        <f t="shared" si="52"/>
        <v>4</v>
      </c>
      <c r="V254" s="12">
        <f t="shared" si="52"/>
        <v>35</v>
      </c>
      <c r="W254" s="40">
        <f t="shared" si="13"/>
        <v>0.62857142857142856</v>
      </c>
      <c r="X254" s="40">
        <f t="shared" si="14"/>
        <v>1.09375</v>
      </c>
      <c r="Y254" s="42">
        <f t="shared" si="15"/>
        <v>1.7223214285714286</v>
      </c>
    </row>
    <row r="256" spans="1:25" ht="18.75" thickBot="1" x14ac:dyDescent="0.3"/>
    <row r="257" spans="1:4" ht="21" thickBot="1" x14ac:dyDescent="0.3">
      <c r="A257" s="66"/>
      <c r="B257" s="51" t="s">
        <v>65</v>
      </c>
      <c r="C257" s="52" t="s">
        <v>66</v>
      </c>
      <c r="D257" s="74" t="s">
        <v>71</v>
      </c>
    </row>
    <row r="258" spans="1:4" ht="20.25" x14ac:dyDescent="0.25">
      <c r="A258" s="67" t="s">
        <v>4</v>
      </c>
      <c r="B258" s="53">
        <v>5</v>
      </c>
      <c r="C258" s="54">
        <v>91</v>
      </c>
      <c r="D258" s="75" t="s">
        <v>72</v>
      </c>
    </row>
    <row r="259" spans="1:4" ht="20.25" x14ac:dyDescent="0.25">
      <c r="A259" s="68" t="s">
        <v>5</v>
      </c>
      <c r="B259" s="55">
        <v>5</v>
      </c>
      <c r="C259" s="56">
        <v>88</v>
      </c>
      <c r="D259" s="75" t="s">
        <v>72</v>
      </c>
    </row>
    <row r="260" spans="1:4" ht="20.25" x14ac:dyDescent="0.25">
      <c r="A260" s="68" t="s">
        <v>6</v>
      </c>
      <c r="B260" s="55">
        <v>4</v>
      </c>
      <c r="C260" s="56">
        <v>55</v>
      </c>
      <c r="D260" s="76">
        <v>23</v>
      </c>
    </row>
    <row r="261" spans="1:4" ht="20.25" x14ac:dyDescent="0.25">
      <c r="A261" s="68" t="s">
        <v>7</v>
      </c>
      <c r="B261" s="55">
        <v>5</v>
      </c>
      <c r="C261" s="56">
        <v>69</v>
      </c>
      <c r="D261" s="76">
        <v>54</v>
      </c>
    </row>
    <row r="262" spans="1:4" ht="20.25" x14ac:dyDescent="0.25">
      <c r="A262" s="68" t="s">
        <v>67</v>
      </c>
      <c r="B262" s="55">
        <v>4</v>
      </c>
      <c r="C262" s="56">
        <v>26</v>
      </c>
      <c r="D262" s="76">
        <v>12</v>
      </c>
    </row>
    <row r="263" spans="1:4" ht="20.25" x14ac:dyDescent="0.25">
      <c r="A263" s="68" t="s">
        <v>8</v>
      </c>
      <c r="B263" s="55">
        <v>3</v>
      </c>
      <c r="C263" s="56">
        <v>29</v>
      </c>
      <c r="D263" s="76">
        <v>8</v>
      </c>
    </row>
    <row r="264" spans="1:4" ht="20.25" x14ac:dyDescent="0.25">
      <c r="A264" s="68" t="s">
        <v>9</v>
      </c>
      <c r="B264" s="55">
        <v>2</v>
      </c>
      <c r="C264" s="56">
        <v>10</v>
      </c>
      <c r="D264" s="76">
        <v>2</v>
      </c>
    </row>
    <row r="265" spans="1:4" ht="20.25" x14ac:dyDescent="0.25">
      <c r="A265" s="68" t="s">
        <v>10</v>
      </c>
      <c r="B265" s="55">
        <v>2</v>
      </c>
      <c r="C265" s="56">
        <v>16</v>
      </c>
      <c r="D265" s="76">
        <v>4</v>
      </c>
    </row>
    <row r="266" spans="1:4" ht="20.25" x14ac:dyDescent="0.25">
      <c r="A266" s="68" t="s">
        <v>11</v>
      </c>
      <c r="B266" s="55">
        <v>9</v>
      </c>
      <c r="C266" s="56">
        <v>73</v>
      </c>
      <c r="D266" s="76">
        <v>13</v>
      </c>
    </row>
    <row r="267" spans="1:4" ht="20.25" x14ac:dyDescent="0.25">
      <c r="A267" s="68" t="s">
        <v>12</v>
      </c>
      <c r="B267" s="55">
        <v>3</v>
      </c>
      <c r="C267" s="56">
        <v>12</v>
      </c>
      <c r="D267" s="76">
        <v>2</v>
      </c>
    </row>
    <row r="268" spans="1:4" ht="20.25" x14ac:dyDescent="0.25">
      <c r="A268" s="68" t="s">
        <v>13</v>
      </c>
      <c r="B268" s="55">
        <v>1</v>
      </c>
      <c r="C268" s="56">
        <v>0</v>
      </c>
      <c r="D268" s="76">
        <v>1</v>
      </c>
    </row>
    <row r="269" spans="1:4" ht="20.25" x14ac:dyDescent="0.25">
      <c r="A269" s="68" t="s">
        <v>14</v>
      </c>
      <c r="B269" s="55">
        <v>1</v>
      </c>
      <c r="C269" s="56">
        <v>2</v>
      </c>
      <c r="D269" s="76">
        <v>2</v>
      </c>
    </row>
    <row r="270" spans="1:4" ht="20.25" x14ac:dyDescent="0.25">
      <c r="A270" s="68" t="s">
        <v>15</v>
      </c>
      <c r="B270" s="55">
        <v>1</v>
      </c>
      <c r="C270" s="56">
        <v>1</v>
      </c>
      <c r="D270" s="76">
        <v>1</v>
      </c>
    </row>
    <row r="271" spans="1:4" ht="20.25" x14ac:dyDescent="0.25">
      <c r="A271" s="68" t="s">
        <v>16</v>
      </c>
      <c r="B271" s="55">
        <v>2</v>
      </c>
      <c r="C271" s="56">
        <v>7</v>
      </c>
      <c r="D271" s="76">
        <v>2</v>
      </c>
    </row>
    <row r="272" spans="1:4" ht="21" thickBot="1" x14ac:dyDescent="0.3">
      <c r="A272" s="68" t="s">
        <v>17</v>
      </c>
      <c r="B272" s="55">
        <v>1</v>
      </c>
      <c r="C272" s="56">
        <v>6</v>
      </c>
      <c r="D272" s="77">
        <v>2</v>
      </c>
    </row>
    <row r="273" spans="1:5" ht="21" thickBot="1" x14ac:dyDescent="0.3">
      <c r="A273" s="68" t="s">
        <v>18</v>
      </c>
      <c r="B273" s="55">
        <v>5</v>
      </c>
      <c r="C273" s="56">
        <v>12</v>
      </c>
      <c r="D273" s="79" t="s">
        <v>105</v>
      </c>
      <c r="E273" s="80" t="s">
        <v>132</v>
      </c>
    </row>
    <row r="274" spans="1:5" ht="21" thickBot="1" x14ac:dyDescent="0.3">
      <c r="A274" s="69" t="s">
        <v>19</v>
      </c>
      <c r="B274" s="57">
        <v>13</v>
      </c>
      <c r="C274" s="58">
        <v>148</v>
      </c>
      <c r="D274" s="78" t="s">
        <v>72</v>
      </c>
    </row>
  </sheetData>
  <autoFilter ref="A1:Y254"/>
  <mergeCells count="15">
    <mergeCell ref="A2:A5"/>
    <mergeCell ref="A225:A254"/>
    <mergeCell ref="A108:A112"/>
    <mergeCell ref="A113:A134"/>
    <mergeCell ref="A135:A161"/>
    <mergeCell ref="A162:A187"/>
    <mergeCell ref="A188:A195"/>
    <mergeCell ref="A196:A222"/>
    <mergeCell ref="A6:A29"/>
    <mergeCell ref="A82:A107"/>
    <mergeCell ref="A30:A38"/>
    <mergeCell ref="A39:A42"/>
    <mergeCell ref="A43:A46"/>
    <mergeCell ref="A47:A72"/>
    <mergeCell ref="A73:A81"/>
  </mergeCells>
  <printOptions horizontalCentered="1" verticalCentered="1"/>
  <pageMargins left="0.2" right="0.2" top="0.2" bottom="0.2" header="0" footer="0"/>
  <pageSetup scale="52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6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1.5703125" style="60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9" width="9.5703125" style="6" bestFit="1" customWidth="1"/>
    <col min="10" max="10" width="9.5703125" style="6" customWidth="1"/>
    <col min="11" max="22" width="9.5703125" style="6" bestFit="1" customWidth="1"/>
    <col min="23" max="25" width="9.5703125" style="26" bestFit="1" customWidth="1"/>
    <col min="26" max="16384" width="9.140625" style="6"/>
  </cols>
  <sheetData>
    <row r="1" spans="1:25" s="59" customFormat="1" ht="18.75" thickBot="1" x14ac:dyDescent="0.3">
      <c r="A1" s="152"/>
      <c r="B1" s="153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78" t="s">
        <v>128</v>
      </c>
      <c r="B2" s="18">
        <v>43712</v>
      </c>
      <c r="C2" s="19" t="s">
        <v>24</v>
      </c>
      <c r="D2" s="43">
        <f>SUM(I2:I$168)/SUM(G2:G$168)</f>
        <v>0.49586776859504134</v>
      </c>
      <c r="E2" s="19">
        <v>1</v>
      </c>
      <c r="F2" s="19">
        <v>3</v>
      </c>
      <c r="G2" s="19">
        <v>3</v>
      </c>
      <c r="H2" s="19">
        <v>0</v>
      </c>
      <c r="I2" s="19">
        <v>1</v>
      </c>
      <c r="J2" s="19">
        <f>SUM(I2)-SUM(K2:M2)</f>
        <v>1</v>
      </c>
      <c r="K2" s="19">
        <v>0</v>
      </c>
      <c r="L2" s="19">
        <v>0</v>
      </c>
      <c r="M2" s="19">
        <v>0</v>
      </c>
      <c r="N2" s="19">
        <v>1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1</v>
      </c>
      <c r="W2" s="43">
        <f>SUM(I2:I$168, O2:O$168,S2:S$168)/SUM(F2:F$168)</f>
        <v>0.56571428571428573</v>
      </c>
      <c r="X2" s="43">
        <f>SUM(V2:V$168)/SUM(G2:G$168)</f>
        <v>0.62809917355371903</v>
      </c>
      <c r="Y2" s="44">
        <f t="shared" ref="Y2:Y3" si="0">SUM(X2+W2)</f>
        <v>1.1938134592680048</v>
      </c>
    </row>
    <row r="3" spans="1:25" s="59" customFormat="1" ht="15.95" customHeight="1" thickBot="1" x14ac:dyDescent="0.3">
      <c r="A3" s="180"/>
      <c r="B3" s="86">
        <v>43705</v>
      </c>
      <c r="C3" s="87" t="s">
        <v>24</v>
      </c>
      <c r="D3" s="89">
        <f>SUM(I3:I$168)/SUM(G3:G$168)</f>
        <v>0.49688149688149691</v>
      </c>
      <c r="E3" s="87">
        <v>1</v>
      </c>
      <c r="F3" s="87">
        <v>3</v>
      </c>
      <c r="G3" s="87">
        <v>2</v>
      </c>
      <c r="H3" s="87">
        <v>0</v>
      </c>
      <c r="I3" s="87">
        <v>1</v>
      </c>
      <c r="J3" s="87">
        <f>SUM(I3)-SUM(K3:M3)</f>
        <v>1</v>
      </c>
      <c r="K3" s="87">
        <v>0</v>
      </c>
      <c r="L3" s="87">
        <v>0</v>
      </c>
      <c r="M3" s="87">
        <v>0</v>
      </c>
      <c r="N3" s="87">
        <v>1</v>
      </c>
      <c r="O3" s="87">
        <v>1</v>
      </c>
      <c r="P3" s="87">
        <v>1</v>
      </c>
      <c r="Q3" s="87">
        <v>0</v>
      </c>
      <c r="R3" s="87">
        <v>0</v>
      </c>
      <c r="S3" s="87">
        <v>0</v>
      </c>
      <c r="T3" s="87">
        <v>0</v>
      </c>
      <c r="U3" s="87">
        <v>0</v>
      </c>
      <c r="V3" s="87">
        <v>1</v>
      </c>
      <c r="W3" s="89">
        <f>SUM(I3:I$168, O3:O$168,S3:S$168)/SUM(F3:F$168)</f>
        <v>0.56704980842911878</v>
      </c>
      <c r="X3" s="89">
        <f>SUM(V3:V$168)/SUM(G3:G$168)</f>
        <v>0.62993762993762992</v>
      </c>
      <c r="Y3" s="90">
        <f t="shared" si="0"/>
        <v>1.1969874383667487</v>
      </c>
    </row>
    <row r="4" spans="1:25" s="59" customFormat="1" ht="15.95" customHeight="1" x14ac:dyDescent="0.25">
      <c r="A4" s="197" t="s">
        <v>111</v>
      </c>
      <c r="B4" s="171">
        <v>43684</v>
      </c>
      <c r="C4" s="140" t="s">
        <v>109</v>
      </c>
      <c r="D4" s="141">
        <f>SUM(I4:I$168)/SUM(G4:G$168)</f>
        <v>0.49686847599164929</v>
      </c>
      <c r="E4" s="140">
        <v>1</v>
      </c>
      <c r="F4" s="140">
        <v>3</v>
      </c>
      <c r="G4" s="140">
        <v>3</v>
      </c>
      <c r="H4" s="140">
        <v>1</v>
      </c>
      <c r="I4" s="140">
        <v>1</v>
      </c>
      <c r="J4" s="140">
        <f>SUM(I4)-SUM(K4:M4)</f>
        <v>1</v>
      </c>
      <c r="K4" s="140">
        <v>0</v>
      </c>
      <c r="L4" s="140">
        <v>0</v>
      </c>
      <c r="M4" s="140">
        <v>0</v>
      </c>
      <c r="N4" s="140">
        <v>0</v>
      </c>
      <c r="O4" s="140">
        <v>0</v>
      </c>
      <c r="P4" s="140">
        <v>0</v>
      </c>
      <c r="Q4" s="140">
        <v>0</v>
      </c>
      <c r="R4" s="140">
        <v>0</v>
      </c>
      <c r="S4" s="140">
        <v>1</v>
      </c>
      <c r="T4" s="140">
        <v>0</v>
      </c>
      <c r="U4" s="140">
        <v>2</v>
      </c>
      <c r="V4" s="140">
        <v>1</v>
      </c>
      <c r="W4" s="141">
        <f>SUM(I4:I$168, O4:O$168,S4:S$168)/SUM(F4:F$168)</f>
        <v>0.56647398843930641</v>
      </c>
      <c r="X4" s="141">
        <f>SUM(V4:V$168)/SUM(G4:G$168)</f>
        <v>0.63048016701461373</v>
      </c>
      <c r="Y4" s="142">
        <f t="shared" ref="Y4:Y23" si="1">SUM(X4+W4)</f>
        <v>1.1969541554539203</v>
      </c>
    </row>
    <row r="5" spans="1:25" s="59" customFormat="1" ht="15.95" customHeight="1" x14ac:dyDescent="0.25">
      <c r="A5" s="192"/>
      <c r="B5" s="99">
        <v>43684</v>
      </c>
      <c r="C5" s="100" t="s">
        <v>109</v>
      </c>
      <c r="D5" s="101">
        <f>SUM(I5:I$168)/SUM(G5:G$168)</f>
        <v>0.49789915966386555</v>
      </c>
      <c r="E5" s="100">
        <v>1</v>
      </c>
      <c r="F5" s="100">
        <v>3</v>
      </c>
      <c r="G5" s="100">
        <v>3</v>
      </c>
      <c r="H5" s="100">
        <v>1</v>
      </c>
      <c r="I5" s="100">
        <v>2</v>
      </c>
      <c r="J5" s="100">
        <f t="shared" ref="J5:J68" si="2">SUM(I5)-SUM(K5:M5)</f>
        <v>2</v>
      </c>
      <c r="K5" s="100">
        <v>0</v>
      </c>
      <c r="L5" s="100">
        <v>0</v>
      </c>
      <c r="M5" s="100">
        <v>0</v>
      </c>
      <c r="N5" s="100">
        <v>1</v>
      </c>
      <c r="O5" s="100">
        <v>0</v>
      </c>
      <c r="P5" s="100">
        <v>0</v>
      </c>
      <c r="Q5" s="100">
        <v>0</v>
      </c>
      <c r="R5" s="100">
        <v>0</v>
      </c>
      <c r="S5" s="100">
        <v>0</v>
      </c>
      <c r="T5" s="100">
        <v>1</v>
      </c>
      <c r="U5" s="100">
        <v>2</v>
      </c>
      <c r="V5" s="100">
        <v>2</v>
      </c>
      <c r="W5" s="101">
        <f>SUM(I5:I$168, O5:O$168,S5:S$168)/SUM(F5:F$168)</f>
        <v>0.56589147286821706</v>
      </c>
      <c r="X5" s="101">
        <f>SUM(V5:V$168)/SUM(G5:G$168)</f>
        <v>0.63235294117647056</v>
      </c>
      <c r="Y5" s="102">
        <f t="shared" si="1"/>
        <v>1.1982444140446877</v>
      </c>
    </row>
    <row r="6" spans="1:25" s="59" customFormat="1" ht="15.95" customHeight="1" x14ac:dyDescent="0.25">
      <c r="A6" s="192"/>
      <c r="B6" s="99">
        <v>43677</v>
      </c>
      <c r="C6" s="100" t="s">
        <v>110</v>
      </c>
      <c r="D6" s="101">
        <f>SUM(I6:I$168)/SUM(G6:G$168)</f>
        <v>0.49682875264270615</v>
      </c>
      <c r="E6" s="100">
        <v>1</v>
      </c>
      <c r="F6" s="100">
        <v>2</v>
      </c>
      <c r="G6" s="100">
        <v>2</v>
      </c>
      <c r="H6" s="100">
        <v>0</v>
      </c>
      <c r="I6" s="100">
        <v>1</v>
      </c>
      <c r="J6" s="100">
        <f t="shared" si="2"/>
        <v>1</v>
      </c>
      <c r="K6" s="100">
        <v>0</v>
      </c>
      <c r="L6" s="100">
        <v>0</v>
      </c>
      <c r="M6" s="100">
        <v>0</v>
      </c>
      <c r="N6" s="100">
        <v>0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00">
        <v>0</v>
      </c>
      <c r="V6" s="100">
        <v>1</v>
      </c>
      <c r="W6" s="101">
        <f>SUM(I6:I$168, O6:O$168,S6:S$168)/SUM(F6:F$168)</f>
        <v>0.56530214424951264</v>
      </c>
      <c r="X6" s="101">
        <f>SUM(V6:V$168)/SUM(G6:G$168)</f>
        <v>0.63213530655391126</v>
      </c>
      <c r="Y6" s="102">
        <f t="shared" si="1"/>
        <v>1.1974374508034238</v>
      </c>
    </row>
    <row r="7" spans="1:25" s="59" customFormat="1" ht="15.95" customHeight="1" x14ac:dyDescent="0.25">
      <c r="A7" s="192"/>
      <c r="B7" s="99">
        <v>43677</v>
      </c>
      <c r="C7" s="100" t="s">
        <v>110</v>
      </c>
      <c r="D7" s="101">
        <f>SUM(I7:I$168)/SUM(G7:G$168)</f>
        <v>0.49681528662420382</v>
      </c>
      <c r="E7" s="100">
        <v>1</v>
      </c>
      <c r="F7" s="100">
        <v>3</v>
      </c>
      <c r="G7" s="100">
        <v>3</v>
      </c>
      <c r="H7" s="100">
        <v>0</v>
      </c>
      <c r="I7" s="100">
        <v>1</v>
      </c>
      <c r="J7" s="100">
        <f t="shared" si="2"/>
        <v>1</v>
      </c>
      <c r="K7" s="100">
        <v>0</v>
      </c>
      <c r="L7" s="100">
        <v>0</v>
      </c>
      <c r="M7" s="100">
        <v>0</v>
      </c>
      <c r="N7" s="100">
        <v>1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1</v>
      </c>
      <c r="W7" s="101">
        <f>SUM(I7:I$168, O7:O$168,S7:S$168)/SUM(F7:F$168)</f>
        <v>0.56555772994129161</v>
      </c>
      <c r="X7" s="101">
        <f>SUM(V7:V$168)/SUM(G7:G$168)</f>
        <v>0.63269639065817407</v>
      </c>
      <c r="Y7" s="102">
        <f t="shared" si="1"/>
        <v>1.1982541205994657</v>
      </c>
    </row>
    <row r="8" spans="1:25" s="59" customFormat="1" ht="15.95" customHeight="1" x14ac:dyDescent="0.25">
      <c r="A8" s="192"/>
      <c r="B8" s="99">
        <v>43670</v>
      </c>
      <c r="C8" s="100" t="s">
        <v>24</v>
      </c>
      <c r="D8" s="101">
        <f>SUM(I8:I$168)/SUM(G8:G$168)</f>
        <v>0.49786324786324787</v>
      </c>
      <c r="E8" s="100">
        <v>1</v>
      </c>
      <c r="F8" s="100">
        <v>3</v>
      </c>
      <c r="G8" s="100">
        <v>3</v>
      </c>
      <c r="H8" s="100">
        <v>1</v>
      </c>
      <c r="I8" s="100">
        <v>0</v>
      </c>
      <c r="J8" s="100">
        <f t="shared" si="2"/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2</v>
      </c>
      <c r="U8" s="100">
        <v>2</v>
      </c>
      <c r="V8" s="100">
        <v>0</v>
      </c>
      <c r="W8" s="101">
        <f>SUM(I8:I$168, O8:O$168,S8:S$168)/SUM(F8:F$168)</f>
        <v>0.56692913385826771</v>
      </c>
      <c r="X8" s="101">
        <f>SUM(V8:V$168)/SUM(G8:G$168)</f>
        <v>0.63461538461538458</v>
      </c>
      <c r="Y8" s="102">
        <f t="shared" si="1"/>
        <v>1.2015445184736522</v>
      </c>
    </row>
    <row r="9" spans="1:25" s="59" customFormat="1" ht="15.95" customHeight="1" x14ac:dyDescent="0.25">
      <c r="A9" s="192"/>
      <c r="B9" s="99">
        <v>43670</v>
      </c>
      <c r="C9" s="100" t="s">
        <v>24</v>
      </c>
      <c r="D9" s="101">
        <f>SUM(I9:I$168)/SUM(G9:G$168)</f>
        <v>0.50107526881720432</v>
      </c>
      <c r="E9" s="100">
        <v>1</v>
      </c>
      <c r="F9" s="100">
        <v>4</v>
      </c>
      <c r="G9" s="100">
        <v>4</v>
      </c>
      <c r="H9" s="100">
        <v>0</v>
      </c>
      <c r="I9" s="100">
        <v>2</v>
      </c>
      <c r="J9" s="100">
        <f t="shared" si="2"/>
        <v>2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2</v>
      </c>
      <c r="W9" s="101">
        <f>SUM(I9:I$168, O9:O$168,S9:S$168)/SUM(F9:F$168)</f>
        <v>0.57029702970297025</v>
      </c>
      <c r="X9" s="101">
        <f>SUM(V9:V$168)/SUM(G9:G$168)</f>
        <v>0.6387096774193548</v>
      </c>
      <c r="Y9" s="102">
        <f t="shared" si="1"/>
        <v>1.2090067071223252</v>
      </c>
    </row>
    <row r="10" spans="1:25" s="59" customFormat="1" ht="15.95" customHeight="1" x14ac:dyDescent="0.25">
      <c r="A10" s="192"/>
      <c r="B10" s="99">
        <v>43656</v>
      </c>
      <c r="C10" s="100" t="s">
        <v>53</v>
      </c>
      <c r="D10" s="101">
        <f>SUM(I10:I$168)/SUM(G10:G$168)</f>
        <v>0.50108459869848154</v>
      </c>
      <c r="E10" s="100">
        <v>1</v>
      </c>
      <c r="F10" s="100">
        <v>4</v>
      </c>
      <c r="G10" s="100">
        <v>2</v>
      </c>
      <c r="H10" s="100">
        <v>1</v>
      </c>
      <c r="I10" s="100">
        <v>2</v>
      </c>
      <c r="J10" s="100">
        <f t="shared" si="2"/>
        <v>2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1</v>
      </c>
      <c r="R10" s="100">
        <v>0</v>
      </c>
      <c r="S10" s="100">
        <v>0</v>
      </c>
      <c r="T10" s="100">
        <v>0</v>
      </c>
      <c r="U10" s="100">
        <v>0</v>
      </c>
      <c r="V10" s="100">
        <v>2</v>
      </c>
      <c r="W10" s="101">
        <f>SUM(I10:I$168, O10:O$168,S10:S$168)/SUM(F10:F$168)</f>
        <v>0.57085828343313372</v>
      </c>
      <c r="X10" s="101">
        <f>SUM(V10:V$168)/SUM(G10:G$168)</f>
        <v>0.63991323210412143</v>
      </c>
      <c r="Y10" s="102">
        <f t="shared" si="1"/>
        <v>1.2107715155372551</v>
      </c>
    </row>
    <row r="11" spans="1:25" s="59" customFormat="1" ht="15.95" customHeight="1" x14ac:dyDescent="0.25">
      <c r="A11" s="192"/>
      <c r="B11" s="99">
        <v>43656</v>
      </c>
      <c r="C11" s="100" t="s">
        <v>53</v>
      </c>
      <c r="D11" s="101">
        <f>SUM(I11:I$168)/SUM(G11:G$168)</f>
        <v>0.4989106753812636</v>
      </c>
      <c r="E11" s="100">
        <v>1</v>
      </c>
      <c r="F11" s="100">
        <v>3</v>
      </c>
      <c r="G11" s="100">
        <v>3</v>
      </c>
      <c r="H11" s="100">
        <v>0</v>
      </c>
      <c r="I11" s="100">
        <v>1</v>
      </c>
      <c r="J11" s="100">
        <f t="shared" si="2"/>
        <v>1</v>
      </c>
      <c r="K11" s="100">
        <v>0</v>
      </c>
      <c r="L11" s="100">
        <v>0</v>
      </c>
      <c r="M11" s="100">
        <v>0</v>
      </c>
      <c r="N11" s="100">
        <v>1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1</v>
      </c>
      <c r="W11" s="101">
        <f>SUM(I11:I$168, O11:O$168,S11:S$168)/SUM(F11:F$168)</f>
        <v>0.56941649899396374</v>
      </c>
      <c r="X11" s="101">
        <f>SUM(V11:V$168)/SUM(G11:G$168)</f>
        <v>0.63834422657952072</v>
      </c>
      <c r="Y11" s="102">
        <f t="shared" si="1"/>
        <v>1.2077607255734844</v>
      </c>
    </row>
    <row r="12" spans="1:25" s="59" customFormat="1" ht="15.95" customHeight="1" x14ac:dyDescent="0.25">
      <c r="A12" s="192"/>
      <c r="B12" s="99">
        <v>43649</v>
      </c>
      <c r="C12" s="100" t="s">
        <v>23</v>
      </c>
      <c r="D12" s="101">
        <f>SUM(I12:I$168)/SUM(G12:G$168)</f>
        <v>0.5</v>
      </c>
      <c r="E12" s="100">
        <v>1</v>
      </c>
      <c r="F12" s="100">
        <v>4</v>
      </c>
      <c r="G12" s="100">
        <v>4</v>
      </c>
      <c r="H12" s="100">
        <v>1</v>
      </c>
      <c r="I12" s="100">
        <v>0</v>
      </c>
      <c r="J12" s="100">
        <f t="shared" si="2"/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0</v>
      </c>
      <c r="W12" s="101">
        <f>SUM(I12:I$168, O12:O$168,S12:S$168)/SUM(F12:F$168)</f>
        <v>0.57085020242914974</v>
      </c>
      <c r="X12" s="101">
        <f>SUM(V12:V$168)/SUM(G12:G$168)</f>
        <v>0.64035087719298245</v>
      </c>
      <c r="Y12" s="102">
        <f t="shared" si="1"/>
        <v>1.2112010796221322</v>
      </c>
    </row>
    <row r="13" spans="1:25" s="59" customFormat="1" ht="15.95" customHeight="1" x14ac:dyDescent="0.25">
      <c r="A13" s="192"/>
      <c r="B13" s="99">
        <v>43649</v>
      </c>
      <c r="C13" s="100" t="s">
        <v>23</v>
      </c>
      <c r="D13" s="101">
        <f>SUM(I13:I$168)/SUM(G13:G$168)</f>
        <v>0.50442477876106195</v>
      </c>
      <c r="E13" s="100">
        <v>1</v>
      </c>
      <c r="F13" s="100">
        <v>3</v>
      </c>
      <c r="G13" s="100">
        <v>3</v>
      </c>
      <c r="H13" s="100">
        <v>0</v>
      </c>
      <c r="I13" s="27">
        <v>1</v>
      </c>
      <c r="J13" s="100">
        <f t="shared" si="2"/>
        <v>1</v>
      </c>
      <c r="K13" s="100">
        <v>0</v>
      </c>
      <c r="L13" s="100">
        <v>0</v>
      </c>
      <c r="M13" s="100">
        <v>0</v>
      </c>
      <c r="N13" s="100">
        <v>1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1</v>
      </c>
      <c r="W13" s="101">
        <f>SUM(I13:I$168, O13:O$168,S13:S$168)/SUM(F13:F$168)</f>
        <v>0.57551020408163267</v>
      </c>
      <c r="X13" s="101">
        <f>SUM(V13:V$168)/SUM(G13:G$168)</f>
        <v>0.64601769911504425</v>
      </c>
      <c r="Y13" s="102">
        <f t="shared" si="1"/>
        <v>1.221527903196677</v>
      </c>
    </row>
    <row r="14" spans="1:25" s="59" customFormat="1" ht="15.95" customHeight="1" x14ac:dyDescent="0.25">
      <c r="A14" s="192"/>
      <c r="B14" s="99">
        <v>43642</v>
      </c>
      <c r="C14" s="100" t="s">
        <v>108</v>
      </c>
      <c r="D14" s="101">
        <f>SUM(I14:I$168)/SUM(G14:G$168)</f>
        <v>0.50556792873051226</v>
      </c>
      <c r="E14" s="100">
        <v>1</v>
      </c>
      <c r="F14" s="100">
        <v>3</v>
      </c>
      <c r="G14" s="100">
        <v>2</v>
      </c>
      <c r="H14" s="100">
        <v>1</v>
      </c>
      <c r="I14" s="27">
        <v>1</v>
      </c>
      <c r="J14" s="100">
        <f t="shared" si="2"/>
        <v>1</v>
      </c>
      <c r="K14" s="100">
        <v>0</v>
      </c>
      <c r="L14" s="100">
        <v>0</v>
      </c>
      <c r="M14" s="100">
        <v>0</v>
      </c>
      <c r="N14" s="100">
        <v>1</v>
      </c>
      <c r="O14" s="100">
        <v>1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1</v>
      </c>
      <c r="W14" s="101">
        <f>SUM(I14:I$168, O14:O$168,S14:S$168)/SUM(F14:F$168)</f>
        <v>0.5770020533880903</v>
      </c>
      <c r="X14" s="101">
        <f>SUM(V14:V$168)/SUM(G14:G$168)</f>
        <v>0.64810690423162587</v>
      </c>
      <c r="Y14" s="102">
        <f t="shared" si="1"/>
        <v>1.2251089576197161</v>
      </c>
    </row>
    <row r="15" spans="1:25" s="59" customFormat="1" ht="15.95" customHeight="1" x14ac:dyDescent="0.25">
      <c r="A15" s="192"/>
      <c r="B15" s="99">
        <v>43642</v>
      </c>
      <c r="C15" s="100" t="s">
        <v>108</v>
      </c>
      <c r="D15" s="101">
        <f>SUM(I15:I$168)/SUM(G15:G$168)</f>
        <v>0.50559284116331094</v>
      </c>
      <c r="E15" s="100">
        <v>1</v>
      </c>
      <c r="F15" s="100">
        <v>3</v>
      </c>
      <c r="G15" s="100">
        <v>3</v>
      </c>
      <c r="H15" s="100">
        <v>1</v>
      </c>
      <c r="I15" s="27">
        <v>1</v>
      </c>
      <c r="J15" s="100">
        <f t="shared" si="2"/>
        <v>0</v>
      </c>
      <c r="K15" s="100">
        <v>1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1</v>
      </c>
      <c r="S15" s="100">
        <v>0</v>
      </c>
      <c r="T15" s="100">
        <v>0</v>
      </c>
      <c r="U15" s="100">
        <v>0</v>
      </c>
      <c r="V15" s="100">
        <v>2</v>
      </c>
      <c r="W15" s="101">
        <f>SUM(I15:I$168, O15:O$168,S15:S$168)/SUM(F15:F$168)</f>
        <v>0.57644628099173556</v>
      </c>
      <c r="X15" s="101">
        <f>SUM(V15:V$168)/SUM(G15:G$168)</f>
        <v>0.64876957494407161</v>
      </c>
      <c r="Y15" s="102">
        <f t="shared" si="1"/>
        <v>1.2252158559358071</v>
      </c>
    </row>
    <row r="16" spans="1:25" s="59" customFormat="1" ht="15.95" customHeight="1" x14ac:dyDescent="0.25">
      <c r="A16" s="192"/>
      <c r="B16" s="99">
        <v>43635</v>
      </c>
      <c r="C16" s="100" t="s">
        <v>109</v>
      </c>
      <c r="D16" s="101">
        <f>SUM(I16:I$168)/SUM(G16:G$168)</f>
        <v>0.5067567567567568</v>
      </c>
      <c r="E16" s="100">
        <v>1</v>
      </c>
      <c r="F16" s="100">
        <v>3</v>
      </c>
      <c r="G16" s="100">
        <v>3</v>
      </c>
      <c r="H16" s="100">
        <v>2</v>
      </c>
      <c r="I16" s="27">
        <v>2</v>
      </c>
      <c r="J16" s="100">
        <f t="shared" si="2"/>
        <v>2</v>
      </c>
      <c r="K16" s="100">
        <v>0</v>
      </c>
      <c r="L16" s="100">
        <v>0</v>
      </c>
      <c r="M16" s="100">
        <v>0</v>
      </c>
      <c r="N16" s="100">
        <v>1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2</v>
      </c>
      <c r="W16" s="101">
        <f>SUM(I16:I$168, O16:O$168,S16:S$168)/SUM(F16:F$168)</f>
        <v>0.57796257796257799</v>
      </c>
      <c r="X16" s="101">
        <f>SUM(V16:V$168)/SUM(G16:G$168)</f>
        <v>0.64864864864864868</v>
      </c>
      <c r="Y16" s="102">
        <f t="shared" si="1"/>
        <v>1.2266112266112268</v>
      </c>
    </row>
    <row r="17" spans="1:25" s="59" customFormat="1" ht="15.95" customHeight="1" x14ac:dyDescent="0.25">
      <c r="A17" s="192"/>
      <c r="B17" s="99">
        <v>43635</v>
      </c>
      <c r="C17" s="100" t="s">
        <v>109</v>
      </c>
      <c r="D17" s="101">
        <f>SUM(I17:I$168)/SUM(G17:G$168)</f>
        <v>0.50566893424036286</v>
      </c>
      <c r="E17" s="100">
        <v>1</v>
      </c>
      <c r="F17" s="100">
        <v>3</v>
      </c>
      <c r="G17" s="100">
        <v>2</v>
      </c>
      <c r="H17" s="100">
        <v>2</v>
      </c>
      <c r="I17" s="27">
        <v>1</v>
      </c>
      <c r="J17" s="100">
        <f t="shared" si="2"/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1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2</v>
      </c>
      <c r="W17" s="101">
        <f>SUM(I17:I$168, O17:O$168,S17:S$168)/SUM(F17:F$168)</f>
        <v>0.57740585774058573</v>
      </c>
      <c r="X17" s="101">
        <f>SUM(V17:V$168)/SUM(G17:G$168)</f>
        <v>0.64852607709750565</v>
      </c>
      <c r="Y17" s="102">
        <f t="shared" si="1"/>
        <v>1.2259319348380915</v>
      </c>
    </row>
    <row r="18" spans="1:25" s="59" customFormat="1" ht="15.95" customHeight="1" x14ac:dyDescent="0.25">
      <c r="A18" s="192"/>
      <c r="B18" s="99">
        <v>43628</v>
      </c>
      <c r="C18" s="100" t="s">
        <v>110</v>
      </c>
      <c r="D18" s="101">
        <f>SUM(I18:I$168)/SUM(G18:G$168)</f>
        <v>0.50569476082004561</v>
      </c>
      <c r="E18" s="100">
        <v>1</v>
      </c>
      <c r="F18" s="100">
        <v>3</v>
      </c>
      <c r="G18" s="100">
        <v>2</v>
      </c>
      <c r="H18" s="100">
        <v>2</v>
      </c>
      <c r="I18" s="27">
        <v>1</v>
      </c>
      <c r="J18" s="100">
        <f t="shared" si="2"/>
        <v>1</v>
      </c>
      <c r="K18" s="100">
        <v>0</v>
      </c>
      <c r="L18" s="100">
        <v>0</v>
      </c>
      <c r="M18" s="100">
        <v>0</v>
      </c>
      <c r="N18" s="100">
        <v>0</v>
      </c>
      <c r="O18" s="100">
        <v>1</v>
      </c>
      <c r="P18" s="100">
        <v>0</v>
      </c>
      <c r="Q18" s="100">
        <v>0</v>
      </c>
      <c r="R18" s="100">
        <v>0</v>
      </c>
      <c r="S18" s="100">
        <v>1</v>
      </c>
      <c r="T18" s="100">
        <v>0</v>
      </c>
      <c r="U18" s="100">
        <v>0</v>
      </c>
      <c r="V18" s="100">
        <v>1</v>
      </c>
      <c r="W18" s="101">
        <f>SUM(I18:I$168, O18:O$168,S18:S$168)/SUM(F18:F$168)</f>
        <v>0.57684210526315793</v>
      </c>
      <c r="X18" s="101">
        <f>SUM(V18:V$168)/SUM(G18:G$168)</f>
        <v>0.64692482915717542</v>
      </c>
      <c r="Y18" s="102">
        <f t="shared" si="1"/>
        <v>1.2237669344203335</v>
      </c>
    </row>
    <row r="19" spans="1:25" s="59" customFormat="1" ht="15.95" customHeight="1" x14ac:dyDescent="0.25">
      <c r="A19" s="192"/>
      <c r="B19" s="99">
        <v>43628</v>
      </c>
      <c r="C19" s="100" t="s">
        <v>110</v>
      </c>
      <c r="D19" s="101">
        <f>SUM(I19:I$168)/SUM(G19:G$168)</f>
        <v>0.50572082379862704</v>
      </c>
      <c r="E19" s="100">
        <v>1</v>
      </c>
      <c r="F19" s="100">
        <v>2</v>
      </c>
      <c r="G19" s="100">
        <v>2</v>
      </c>
      <c r="H19" s="100">
        <v>1</v>
      </c>
      <c r="I19" s="27">
        <v>2</v>
      </c>
      <c r="J19" s="100">
        <f t="shared" si="2"/>
        <v>1</v>
      </c>
      <c r="K19" s="100">
        <v>1</v>
      </c>
      <c r="L19" s="100">
        <v>0</v>
      </c>
      <c r="M19" s="100">
        <v>0</v>
      </c>
      <c r="N19" s="100">
        <v>2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3</v>
      </c>
      <c r="W19" s="101">
        <f>SUM(I19:I$168, O19:O$168,S19:S$168)/SUM(F19:F$168)</f>
        <v>0.57415254237288138</v>
      </c>
      <c r="X19" s="101">
        <f>SUM(V19:V$168)/SUM(G19:G$168)</f>
        <v>0.64759725400457668</v>
      </c>
      <c r="Y19" s="102">
        <f t="shared" si="1"/>
        <v>1.2217497963774582</v>
      </c>
    </row>
    <row r="20" spans="1:25" s="59" customFormat="1" ht="15.95" customHeight="1" x14ac:dyDescent="0.25">
      <c r="A20" s="192"/>
      <c r="B20" s="99">
        <v>43614</v>
      </c>
      <c r="C20" s="100" t="s">
        <v>58</v>
      </c>
      <c r="D20" s="101">
        <f>SUM(I20:I$168)/SUM(G20:G$168)</f>
        <v>0.50344827586206897</v>
      </c>
      <c r="E20" s="100">
        <v>1</v>
      </c>
      <c r="F20" s="100">
        <v>3</v>
      </c>
      <c r="G20" s="100">
        <v>3</v>
      </c>
      <c r="H20" s="100">
        <v>1</v>
      </c>
      <c r="I20" s="27">
        <v>3</v>
      </c>
      <c r="J20" s="100">
        <f t="shared" si="2"/>
        <v>2</v>
      </c>
      <c r="K20" s="100">
        <v>1</v>
      </c>
      <c r="L20" s="100">
        <v>0</v>
      </c>
      <c r="M20" s="100">
        <v>0</v>
      </c>
      <c r="N20" s="100">
        <v>1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4</v>
      </c>
      <c r="W20" s="101">
        <f>SUM(I20:I$168, O20:O$168,S20:S$168)/SUM(F20:F$168)</f>
        <v>0.57234042553191489</v>
      </c>
      <c r="X20" s="101">
        <f>SUM(V20:V$168)/SUM(G20:G$168)</f>
        <v>0.64367816091954022</v>
      </c>
      <c r="Y20" s="102">
        <f t="shared" si="1"/>
        <v>1.216018586451455</v>
      </c>
    </row>
    <row r="21" spans="1:25" s="59" customFormat="1" ht="15.95" customHeight="1" x14ac:dyDescent="0.25">
      <c r="A21" s="192"/>
      <c r="B21" s="99">
        <v>43614</v>
      </c>
      <c r="C21" s="100" t="s">
        <v>58</v>
      </c>
      <c r="D21" s="101">
        <f>SUM(I21:I$168)/SUM(G21:G$168)</f>
        <v>0.5</v>
      </c>
      <c r="E21" s="100">
        <v>1</v>
      </c>
      <c r="F21" s="100">
        <v>2</v>
      </c>
      <c r="G21" s="100">
        <v>2</v>
      </c>
      <c r="H21" s="100">
        <v>0</v>
      </c>
      <c r="I21" s="27">
        <v>1</v>
      </c>
      <c r="J21" s="100">
        <f t="shared" si="2"/>
        <v>1</v>
      </c>
      <c r="K21" s="100">
        <v>0</v>
      </c>
      <c r="L21" s="100">
        <v>0</v>
      </c>
      <c r="M21" s="100">
        <v>0</v>
      </c>
      <c r="N21" s="100">
        <v>2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1</v>
      </c>
      <c r="U21" s="100">
        <v>0</v>
      </c>
      <c r="V21" s="100">
        <v>1</v>
      </c>
      <c r="W21" s="101">
        <f>SUM(I21:I$168, O21:O$168,S21:S$168)/SUM(F21:F$168)</f>
        <v>0.56959314775160597</v>
      </c>
      <c r="X21" s="101">
        <f>SUM(V21:V$168)/SUM(G21:G$168)</f>
        <v>0.63888888888888884</v>
      </c>
      <c r="Y21" s="102">
        <f t="shared" si="1"/>
        <v>1.2084820366404947</v>
      </c>
    </row>
    <row r="22" spans="1:25" s="59" customFormat="1" ht="15.95" customHeight="1" x14ac:dyDescent="0.25">
      <c r="A22" s="192"/>
      <c r="B22" s="99">
        <v>43600</v>
      </c>
      <c r="C22" s="100" t="s">
        <v>23</v>
      </c>
      <c r="D22" s="101">
        <f>SUM(I22:I$168)/SUM(G22:G$168)</f>
        <v>0.5</v>
      </c>
      <c r="E22" s="100">
        <v>1</v>
      </c>
      <c r="F22" s="100">
        <v>3</v>
      </c>
      <c r="G22" s="100">
        <v>2</v>
      </c>
      <c r="H22" s="100">
        <v>0</v>
      </c>
      <c r="I22" s="27">
        <v>2</v>
      </c>
      <c r="J22" s="100">
        <f t="shared" si="2"/>
        <v>2</v>
      </c>
      <c r="K22" s="100">
        <v>0</v>
      </c>
      <c r="L22" s="100">
        <v>0</v>
      </c>
      <c r="M22" s="100">
        <v>0</v>
      </c>
      <c r="N22" s="100">
        <v>1</v>
      </c>
      <c r="O22" s="100">
        <v>1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2</v>
      </c>
      <c r="W22" s="101">
        <f>SUM(I22:I$168, O22:O$168,S22:S$168)/SUM(F22:F$168)</f>
        <v>0.56989247311827962</v>
      </c>
      <c r="X22" s="101">
        <f>SUM(V22:V$168)/SUM(G22:G$168)</f>
        <v>0.63953488372093026</v>
      </c>
      <c r="Y22" s="102">
        <f t="shared" si="1"/>
        <v>1.20942735683921</v>
      </c>
    </row>
    <row r="23" spans="1:25" s="59" customFormat="1" ht="15.95" customHeight="1" thickBot="1" x14ac:dyDescent="0.3">
      <c r="A23" s="193"/>
      <c r="B23" s="103">
        <v>43600</v>
      </c>
      <c r="C23" s="104" t="s">
        <v>23</v>
      </c>
      <c r="D23" s="105">
        <f>SUM(I23:I$168)/SUM(G23:G$168)</f>
        <v>0.49766355140186919</v>
      </c>
      <c r="E23" s="104">
        <v>1</v>
      </c>
      <c r="F23" s="104">
        <v>3</v>
      </c>
      <c r="G23" s="104">
        <v>3</v>
      </c>
      <c r="H23" s="104">
        <v>1</v>
      </c>
      <c r="I23" s="28">
        <v>2</v>
      </c>
      <c r="J23" s="104">
        <f t="shared" si="2"/>
        <v>0</v>
      </c>
      <c r="K23" s="104">
        <v>2</v>
      </c>
      <c r="L23" s="104">
        <v>0</v>
      </c>
      <c r="M23" s="104">
        <v>0</v>
      </c>
      <c r="N23" s="104">
        <v>2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3</v>
      </c>
      <c r="V23" s="104">
        <v>4</v>
      </c>
      <c r="W23" s="105">
        <f>SUM(I23:I$168, O23:O$168,S23:S$168)/SUM(F23:F$168)</f>
        <v>0.5670995670995671</v>
      </c>
      <c r="X23" s="105">
        <f>SUM(V23:V$168)/SUM(G23:G$168)</f>
        <v>0.63785046728971961</v>
      </c>
      <c r="Y23" s="106">
        <f t="shared" si="1"/>
        <v>1.2049500343892867</v>
      </c>
    </row>
    <row r="24" spans="1:25" ht="15.95" customHeight="1" x14ac:dyDescent="0.25">
      <c r="A24" s="186" t="s">
        <v>26</v>
      </c>
      <c r="B24" s="91">
        <v>43362</v>
      </c>
      <c r="C24" s="92" t="s">
        <v>23</v>
      </c>
      <c r="D24" s="93">
        <f>SUM(I24:I$168)/SUM(G24:G$168)</f>
        <v>0.49647058823529411</v>
      </c>
      <c r="E24" s="92">
        <v>1</v>
      </c>
      <c r="F24" s="92">
        <v>5</v>
      </c>
      <c r="G24" s="92">
        <v>5</v>
      </c>
      <c r="H24" s="92">
        <v>2</v>
      </c>
      <c r="I24" s="130">
        <v>3</v>
      </c>
      <c r="J24" s="92">
        <f t="shared" si="2"/>
        <v>2</v>
      </c>
      <c r="K24" s="92">
        <v>1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1</v>
      </c>
      <c r="U24" s="92">
        <v>0</v>
      </c>
      <c r="V24" s="92">
        <v>4</v>
      </c>
      <c r="W24" s="93">
        <f>SUM(I24:I$168, O24:O$168,S24:S$168)/SUM(F24:F$168)</f>
        <v>0.56644880174291934</v>
      </c>
      <c r="X24" s="93">
        <f>SUM(V24:V$168)/SUM(G24:G$168)</f>
        <v>0.63294117647058823</v>
      </c>
      <c r="Y24" s="94">
        <f t="shared" ref="Y24:Y88" si="3">SUM(X24+W24)</f>
        <v>1.1993899782135076</v>
      </c>
    </row>
    <row r="25" spans="1:25" ht="15.95" customHeight="1" x14ac:dyDescent="0.25">
      <c r="A25" s="179"/>
      <c r="B25" s="14">
        <v>43362</v>
      </c>
      <c r="C25" s="15" t="s">
        <v>23</v>
      </c>
      <c r="D25" s="45">
        <f>SUM(I25:I$168)/SUM(G25:G$168)</f>
        <v>0.49523809523809526</v>
      </c>
      <c r="E25" s="15">
        <v>1</v>
      </c>
      <c r="F25" s="15">
        <v>4</v>
      </c>
      <c r="G25" s="15">
        <v>3</v>
      </c>
      <c r="H25" s="15">
        <v>1</v>
      </c>
      <c r="I25" s="27">
        <v>1</v>
      </c>
      <c r="J25" s="15">
        <f t="shared" si="2"/>
        <v>1</v>
      </c>
      <c r="K25" s="15">
        <v>0</v>
      </c>
      <c r="L25" s="15">
        <v>0</v>
      </c>
      <c r="M25" s="15">
        <v>0</v>
      </c>
      <c r="N25" s="15">
        <v>0</v>
      </c>
      <c r="O25" s="15">
        <v>1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1</v>
      </c>
      <c r="V25" s="15">
        <v>1</v>
      </c>
      <c r="W25" s="45">
        <f>SUM(I25:I$168, O25:O$168,S25:S$168)/SUM(F25:F$168)</f>
        <v>0.56607929515418498</v>
      </c>
      <c r="X25" s="45">
        <f>SUM(V25:V$168)/SUM(G25:G$168)</f>
        <v>0.63095238095238093</v>
      </c>
      <c r="Y25" s="46">
        <f t="shared" si="3"/>
        <v>1.1970316761065658</v>
      </c>
    </row>
    <row r="26" spans="1:25" ht="15.95" customHeight="1" x14ac:dyDescent="0.25">
      <c r="A26" s="179"/>
      <c r="B26" s="14">
        <v>43355</v>
      </c>
      <c r="C26" s="15" t="s">
        <v>23</v>
      </c>
      <c r="D26" s="45">
        <f>SUM(I26:I$168)/SUM(G26:G$168)</f>
        <v>0.49640287769784175</v>
      </c>
      <c r="E26" s="15">
        <v>1</v>
      </c>
      <c r="F26" s="15">
        <v>3</v>
      </c>
      <c r="G26" s="15">
        <v>3</v>
      </c>
      <c r="H26" s="15">
        <v>1</v>
      </c>
      <c r="I26" s="27">
        <v>3</v>
      </c>
      <c r="J26" s="15">
        <f t="shared" si="2"/>
        <v>3</v>
      </c>
      <c r="K26" s="15">
        <v>0</v>
      </c>
      <c r="L26" s="15">
        <v>0</v>
      </c>
      <c r="M26" s="15">
        <v>0</v>
      </c>
      <c r="N26" s="15">
        <v>2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3</v>
      </c>
      <c r="W26" s="45">
        <f>SUM(I26:I$168, O26:O$168,S26:S$168)/SUM(F26:F$168)</f>
        <v>0.56666666666666665</v>
      </c>
      <c r="X26" s="45">
        <f>SUM(V26:V$168)/SUM(G26:G$168)</f>
        <v>0.63309352517985606</v>
      </c>
      <c r="Y26" s="46">
        <f t="shared" si="3"/>
        <v>1.1997601918465226</v>
      </c>
    </row>
    <row r="27" spans="1:25" ht="15.95" customHeight="1" x14ac:dyDescent="0.25">
      <c r="A27" s="179"/>
      <c r="B27" s="14">
        <v>43355</v>
      </c>
      <c r="C27" s="15" t="s">
        <v>23</v>
      </c>
      <c r="D27" s="45">
        <f>SUM(I27:I$168)/SUM(G27:G$168)</f>
        <v>0.49275362318840582</v>
      </c>
      <c r="E27" s="15">
        <v>1</v>
      </c>
      <c r="F27" s="15">
        <v>3</v>
      </c>
      <c r="G27" s="15">
        <v>3</v>
      </c>
      <c r="H27" s="15">
        <v>0</v>
      </c>
      <c r="I27" s="15">
        <v>0</v>
      </c>
      <c r="J27" s="15">
        <f t="shared" si="2"/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45">
        <f>SUM(I27:I$168, O27:O$168,S27:S$168)/SUM(F27:F$168)</f>
        <v>0.56375838926174493</v>
      </c>
      <c r="X27" s="45">
        <f>SUM(V27:V$168)/SUM(G27:G$168)</f>
        <v>0.63043478260869568</v>
      </c>
      <c r="Y27" s="46">
        <f t="shared" si="3"/>
        <v>1.1941931718704406</v>
      </c>
    </row>
    <row r="28" spans="1:25" ht="15.95" customHeight="1" x14ac:dyDescent="0.25">
      <c r="A28" s="179"/>
      <c r="B28" s="14">
        <v>43348</v>
      </c>
      <c r="C28" s="15" t="s">
        <v>24</v>
      </c>
      <c r="D28" s="45">
        <f>SUM(I28:I$168)/SUM(G28:G$168)</f>
        <v>0.49635036496350365</v>
      </c>
      <c r="E28" s="15">
        <v>1</v>
      </c>
      <c r="F28" s="15">
        <v>3</v>
      </c>
      <c r="G28" s="15">
        <v>3</v>
      </c>
      <c r="H28" s="15">
        <v>2</v>
      </c>
      <c r="I28" s="27">
        <v>2</v>
      </c>
      <c r="J28" s="27">
        <f t="shared" si="2"/>
        <v>1</v>
      </c>
      <c r="K28" s="15">
        <v>1</v>
      </c>
      <c r="L28" s="15">
        <v>0</v>
      </c>
      <c r="M28" s="15">
        <v>0</v>
      </c>
      <c r="N28" s="15">
        <v>1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3</v>
      </c>
      <c r="W28" s="45">
        <f>SUM(I28:I$168, O28:O$168,S28:S$168)/SUM(F28:F$168)</f>
        <v>0.56756756756756754</v>
      </c>
      <c r="X28" s="45">
        <f>SUM(V28:V$168)/SUM(G28:G$168)</f>
        <v>0.63503649635036497</v>
      </c>
      <c r="Y28" s="46">
        <f t="shared" si="3"/>
        <v>1.2026040639179325</v>
      </c>
    </row>
    <row r="29" spans="1:25" ht="15.95" customHeight="1" x14ac:dyDescent="0.25">
      <c r="A29" s="179"/>
      <c r="B29" s="14">
        <v>43348</v>
      </c>
      <c r="C29" s="15" t="s">
        <v>24</v>
      </c>
      <c r="D29" s="45">
        <f>SUM(I29:I$168)/SUM(G29:G$168)</f>
        <v>0.49509803921568629</v>
      </c>
      <c r="E29" s="15">
        <v>1</v>
      </c>
      <c r="F29" s="15">
        <v>3</v>
      </c>
      <c r="G29" s="15">
        <v>3</v>
      </c>
      <c r="H29" s="15">
        <v>1</v>
      </c>
      <c r="I29" s="27">
        <v>2</v>
      </c>
      <c r="J29" s="27">
        <f t="shared" si="2"/>
        <v>2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15">
        <v>0</v>
      </c>
      <c r="Q29" s="15">
        <v>0</v>
      </c>
      <c r="R29" s="15">
        <v>0</v>
      </c>
      <c r="S29" s="15">
        <v>1</v>
      </c>
      <c r="T29" s="15">
        <v>0</v>
      </c>
      <c r="U29" s="15">
        <v>0</v>
      </c>
      <c r="V29" s="15">
        <v>2</v>
      </c>
      <c r="W29" s="45">
        <f>SUM(I29:I$168, O29:O$168,S29:S$168)/SUM(F29:F$168)</f>
        <v>0.56689342403628118</v>
      </c>
      <c r="X29" s="45">
        <f>SUM(V29:V$168)/SUM(G29:G$168)</f>
        <v>0.63235294117647056</v>
      </c>
      <c r="Y29" s="46">
        <f t="shared" si="3"/>
        <v>1.1992463652127516</v>
      </c>
    </row>
    <row r="30" spans="1:25" ht="15.95" customHeight="1" x14ac:dyDescent="0.25">
      <c r="A30" s="179"/>
      <c r="B30" s="14">
        <v>43341</v>
      </c>
      <c r="C30" s="15" t="s">
        <v>24</v>
      </c>
      <c r="D30" s="45">
        <f>SUM(I30:I$168)/SUM(G30:G$168)</f>
        <v>0.49382716049382713</v>
      </c>
      <c r="E30" s="15">
        <v>1</v>
      </c>
      <c r="F30" s="15">
        <v>3</v>
      </c>
      <c r="G30" s="15">
        <v>2</v>
      </c>
      <c r="H30" s="15">
        <v>1</v>
      </c>
      <c r="I30" s="27">
        <v>1</v>
      </c>
      <c r="J30" s="27">
        <f t="shared" si="2"/>
        <v>1</v>
      </c>
      <c r="K30" s="15">
        <v>0</v>
      </c>
      <c r="L30" s="15">
        <v>0</v>
      </c>
      <c r="M30" s="15">
        <v>0</v>
      </c>
      <c r="N30" s="15">
        <v>0</v>
      </c>
      <c r="O30" s="15">
        <v>1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</v>
      </c>
      <c r="V30" s="15">
        <v>1</v>
      </c>
      <c r="W30" s="45">
        <f>SUM(I30:I$168, O30:O$168,S30:S$168)/SUM(F30:F$168)</f>
        <v>0.5639269406392694</v>
      </c>
      <c r="X30" s="45">
        <f>SUM(V30:V$168)/SUM(G30:G$168)</f>
        <v>0.63209876543209875</v>
      </c>
      <c r="Y30" s="46">
        <f t="shared" si="3"/>
        <v>1.1960257060713682</v>
      </c>
    </row>
    <row r="31" spans="1:25" ht="15.95" customHeight="1" x14ac:dyDescent="0.25">
      <c r="A31" s="179"/>
      <c r="B31" s="14">
        <v>43334</v>
      </c>
      <c r="C31" s="15" t="s">
        <v>24</v>
      </c>
      <c r="D31" s="45">
        <f>SUM(I31:I$168)/SUM(G31:G$168)</f>
        <v>0.49379652605459057</v>
      </c>
      <c r="E31" s="15">
        <v>1</v>
      </c>
      <c r="F31" s="15">
        <v>3</v>
      </c>
      <c r="G31" s="15">
        <v>2</v>
      </c>
      <c r="H31" s="15">
        <v>2</v>
      </c>
      <c r="I31" s="27">
        <v>1</v>
      </c>
      <c r="J31" s="27">
        <f t="shared" si="2"/>
        <v>1</v>
      </c>
      <c r="K31" s="15">
        <v>0</v>
      </c>
      <c r="L31" s="15">
        <v>0</v>
      </c>
      <c r="M31" s="15">
        <v>0</v>
      </c>
      <c r="N31" s="15">
        <v>0</v>
      </c>
      <c r="O31" s="15">
        <v>1</v>
      </c>
      <c r="P31" s="15">
        <v>0</v>
      </c>
      <c r="Q31" s="15">
        <v>0</v>
      </c>
      <c r="R31" s="15">
        <v>0</v>
      </c>
      <c r="S31" s="15">
        <v>0</v>
      </c>
      <c r="T31" s="15">
        <v>1</v>
      </c>
      <c r="U31" s="15">
        <v>0</v>
      </c>
      <c r="V31" s="15">
        <v>1</v>
      </c>
      <c r="W31" s="45">
        <f>SUM(I31:I$168, O31:O$168,S31:S$168)/SUM(F31:F$168)</f>
        <v>0.56321839080459768</v>
      </c>
      <c r="X31" s="45">
        <f>SUM(V31:V$168)/SUM(G31:G$168)</f>
        <v>0.63275434243176176</v>
      </c>
      <c r="Y31" s="46">
        <f t="shared" si="3"/>
        <v>1.1959727332363594</v>
      </c>
    </row>
    <row r="32" spans="1:25" ht="15.95" customHeight="1" thickBot="1" x14ac:dyDescent="0.3">
      <c r="A32" s="180"/>
      <c r="B32" s="86">
        <v>43334</v>
      </c>
      <c r="C32" s="87" t="s">
        <v>24</v>
      </c>
      <c r="D32" s="89">
        <f>SUM(I32:I$168)/SUM(G32:G$168)</f>
        <v>0.49376558603491272</v>
      </c>
      <c r="E32" s="87">
        <v>1</v>
      </c>
      <c r="F32" s="87">
        <v>3</v>
      </c>
      <c r="G32" s="87">
        <v>3</v>
      </c>
      <c r="H32" s="87">
        <v>0</v>
      </c>
      <c r="I32" s="28">
        <v>1</v>
      </c>
      <c r="J32" s="28">
        <f t="shared" si="2"/>
        <v>1</v>
      </c>
      <c r="K32" s="87">
        <v>0</v>
      </c>
      <c r="L32" s="87">
        <v>0</v>
      </c>
      <c r="M32" s="87">
        <v>0</v>
      </c>
      <c r="N32" s="87">
        <v>1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1</v>
      </c>
      <c r="U32" s="87">
        <v>0</v>
      </c>
      <c r="V32" s="87">
        <v>1</v>
      </c>
      <c r="W32" s="89">
        <f>SUM(I32:I$168, O32:O$168,S32:S$168)/SUM(F32:F$168)</f>
        <v>0.5625</v>
      </c>
      <c r="X32" s="89">
        <f>SUM(V32:V$168)/SUM(G32:G$168)</f>
        <v>0.63341645885286779</v>
      </c>
      <c r="Y32" s="90">
        <f t="shared" si="3"/>
        <v>1.1959164588528677</v>
      </c>
    </row>
    <row r="33" spans="1:25" ht="15.95" customHeight="1" x14ac:dyDescent="0.25">
      <c r="A33" s="183" t="s">
        <v>27</v>
      </c>
      <c r="B33" s="9">
        <v>43306</v>
      </c>
      <c r="C33" s="10" t="s">
        <v>23</v>
      </c>
      <c r="D33" s="1">
        <f>SUM(I33:I$168)/SUM(G33:G$168)</f>
        <v>0.49497487437185927</v>
      </c>
      <c r="E33" s="10">
        <v>1</v>
      </c>
      <c r="F33" s="10">
        <v>3</v>
      </c>
      <c r="G33" s="10">
        <v>2</v>
      </c>
      <c r="H33" s="10">
        <v>0</v>
      </c>
      <c r="I33" s="30">
        <v>1</v>
      </c>
      <c r="J33" s="30">
        <f t="shared" si="2"/>
        <v>1</v>
      </c>
      <c r="K33" s="10">
        <v>0</v>
      </c>
      <c r="L33" s="10">
        <v>0</v>
      </c>
      <c r="M33" s="10">
        <v>0</v>
      </c>
      <c r="N33" s="10">
        <v>1</v>
      </c>
      <c r="O33" s="10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">
        <f>SUM(I33:I$168, O33:O$168,S33:S$168)/SUM(F33:F$168)</f>
        <v>0.5641025641025641</v>
      </c>
      <c r="X33" s="1">
        <f>SUM(V33:V$168)/SUM(G33:G$168)</f>
        <v>0.63567839195979903</v>
      </c>
      <c r="Y33" s="2">
        <f t="shared" si="3"/>
        <v>1.1997809560623631</v>
      </c>
    </row>
    <row r="34" spans="1:25" ht="15.95" customHeight="1" x14ac:dyDescent="0.25">
      <c r="A34" s="184"/>
      <c r="B34" s="4">
        <v>43306</v>
      </c>
      <c r="C34" s="5" t="s">
        <v>23</v>
      </c>
      <c r="D34" s="39">
        <f>SUM(I34:I$168)/SUM(G34:G$168)</f>
        <v>0.49494949494949497</v>
      </c>
      <c r="E34" s="5">
        <v>1</v>
      </c>
      <c r="F34" s="5">
        <v>3</v>
      </c>
      <c r="G34" s="5">
        <v>3</v>
      </c>
      <c r="H34" s="5">
        <v>1</v>
      </c>
      <c r="I34" s="27">
        <v>1</v>
      </c>
      <c r="J34" s="27">
        <f t="shared" si="2"/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1</v>
      </c>
      <c r="W34" s="39">
        <f>SUM(I34:I$168, O34:O$168,S34:S$168)/SUM(F34:F$168)</f>
        <v>0.56338028169014087</v>
      </c>
      <c r="X34" s="39">
        <f>SUM(V34:V$168)/SUM(G34:G$168)</f>
        <v>0.63636363636363635</v>
      </c>
      <c r="Y34" s="41">
        <f t="shared" si="3"/>
        <v>1.1997439180537772</v>
      </c>
    </row>
    <row r="35" spans="1:25" ht="15.95" customHeight="1" x14ac:dyDescent="0.25">
      <c r="A35" s="184"/>
      <c r="B35" s="4">
        <v>43292</v>
      </c>
      <c r="C35" s="5" t="s">
        <v>25</v>
      </c>
      <c r="D35" s="39">
        <f>SUM(I35:I$168)/SUM(G35:G$168)</f>
        <v>0.49618320610687022</v>
      </c>
      <c r="E35" s="5">
        <v>1</v>
      </c>
      <c r="F35" s="5">
        <v>4</v>
      </c>
      <c r="G35" s="5">
        <v>4</v>
      </c>
      <c r="H35" s="5">
        <v>0</v>
      </c>
      <c r="I35" s="27">
        <v>3</v>
      </c>
      <c r="J35" s="27">
        <f t="shared" si="2"/>
        <v>3</v>
      </c>
      <c r="K35" s="5">
        <v>0</v>
      </c>
      <c r="L35" s="5">
        <v>0</v>
      </c>
      <c r="M35" s="5">
        <v>0</v>
      </c>
      <c r="N35" s="5">
        <v>3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3</v>
      </c>
      <c r="W35" s="39">
        <f>SUM(I35:I$168, O35:O$168,S35:S$168)/SUM(F35:F$168)</f>
        <v>0.56501182033096931</v>
      </c>
      <c r="X35" s="39">
        <f>SUM(V35:V$168)/SUM(G35:G$168)</f>
        <v>0.638676844783715</v>
      </c>
      <c r="Y35" s="41">
        <f t="shared" si="3"/>
        <v>1.2036886651146843</v>
      </c>
    </row>
    <row r="36" spans="1:25" ht="15.95" customHeight="1" x14ac:dyDescent="0.25">
      <c r="A36" s="184"/>
      <c r="B36" s="4">
        <v>43292</v>
      </c>
      <c r="C36" s="5" t="s">
        <v>25</v>
      </c>
      <c r="D36" s="39">
        <f>SUM(I36:I$168)/SUM(G36:G$168)</f>
        <v>0.49357326478149099</v>
      </c>
      <c r="E36" s="5">
        <v>1</v>
      </c>
      <c r="F36" s="5">
        <v>3</v>
      </c>
      <c r="G36" s="5">
        <v>3</v>
      </c>
      <c r="H36" s="5">
        <v>0</v>
      </c>
      <c r="I36" s="27">
        <v>1</v>
      </c>
      <c r="J36" s="27">
        <f t="shared" si="2"/>
        <v>1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1</v>
      </c>
      <c r="W36" s="39">
        <f>SUM(I36:I$168, O36:O$168,S36:S$168)/SUM(F36:F$168)</f>
        <v>0.56324582338902152</v>
      </c>
      <c r="X36" s="39">
        <f>SUM(V36:V$168)/SUM(G36:G$168)</f>
        <v>0.63753213367609252</v>
      </c>
      <c r="Y36" s="41">
        <f t="shared" si="3"/>
        <v>1.200777957065114</v>
      </c>
    </row>
    <row r="37" spans="1:25" ht="15.95" customHeight="1" x14ac:dyDescent="0.25">
      <c r="A37" s="184"/>
      <c r="B37" s="4">
        <v>43278</v>
      </c>
      <c r="C37" s="5" t="s">
        <v>24</v>
      </c>
      <c r="D37" s="39">
        <f>SUM(I37:I$168)/SUM(G37:G$168)</f>
        <v>0.49481865284974091</v>
      </c>
      <c r="E37" s="5">
        <v>1</v>
      </c>
      <c r="F37" s="5">
        <v>3</v>
      </c>
      <c r="G37" s="5">
        <v>2</v>
      </c>
      <c r="H37" s="5">
        <v>1</v>
      </c>
      <c r="I37" s="27">
        <v>2</v>
      </c>
      <c r="J37" s="27">
        <f t="shared" si="2"/>
        <v>2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2</v>
      </c>
      <c r="W37" s="39">
        <f>SUM(I37:I$168, O37:O$168,S37:S$168)/SUM(F37:F$168)</f>
        <v>0.56490384615384615</v>
      </c>
      <c r="X37" s="39">
        <f>SUM(V37:V$168)/SUM(G37:G$168)</f>
        <v>0.63989637305699487</v>
      </c>
      <c r="Y37" s="41">
        <f t="shared" si="3"/>
        <v>1.2048002192108411</v>
      </c>
    </row>
    <row r="38" spans="1:25" ht="15.95" customHeight="1" x14ac:dyDescent="0.25">
      <c r="A38" s="184"/>
      <c r="B38" s="4">
        <v>43278</v>
      </c>
      <c r="C38" s="5" t="s">
        <v>24</v>
      </c>
      <c r="D38" s="39">
        <f>SUM(I38:I$168)/SUM(G38:G$168)</f>
        <v>0.4921875</v>
      </c>
      <c r="E38" s="5">
        <v>1</v>
      </c>
      <c r="F38" s="5">
        <v>3</v>
      </c>
      <c r="G38" s="5">
        <v>3</v>
      </c>
      <c r="H38" s="5">
        <v>1</v>
      </c>
      <c r="I38" s="27">
        <v>1</v>
      </c>
      <c r="J38" s="100">
        <f t="shared" si="2"/>
        <v>0</v>
      </c>
      <c r="K38" s="5">
        <v>1</v>
      </c>
      <c r="L38" s="5">
        <v>0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</v>
      </c>
      <c r="W38" s="39">
        <f>SUM(I38:I$168, O38:O$168,S38:S$168)/SUM(F38:F$168)</f>
        <v>0.56174334140435833</v>
      </c>
      <c r="X38" s="39">
        <f>SUM(V38:V$168)/SUM(G38:G$168)</f>
        <v>0.63802083333333337</v>
      </c>
      <c r="Y38" s="41">
        <f t="shared" si="3"/>
        <v>1.1997641747376917</v>
      </c>
    </row>
    <row r="39" spans="1:25" ht="15.95" customHeight="1" x14ac:dyDescent="0.25">
      <c r="A39" s="184"/>
      <c r="B39" s="4">
        <v>43271</v>
      </c>
      <c r="C39" s="5" t="s">
        <v>25</v>
      </c>
      <c r="D39" s="39">
        <f>SUM(I39:I$168)/SUM(G39:G$168)</f>
        <v>0.49343832020997375</v>
      </c>
      <c r="E39" s="5">
        <v>1</v>
      </c>
      <c r="F39" s="5">
        <v>4</v>
      </c>
      <c r="G39" s="5">
        <v>4</v>
      </c>
      <c r="H39" s="5">
        <v>0</v>
      </c>
      <c r="I39" s="5">
        <v>0</v>
      </c>
      <c r="J39" s="100">
        <f t="shared" si="2"/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2</v>
      </c>
      <c r="U39" s="5">
        <v>4</v>
      </c>
      <c r="V39" s="5">
        <v>0</v>
      </c>
      <c r="W39" s="39">
        <f>SUM(I39:I$168, O39:O$168,S39:S$168)/SUM(F39:F$168)</f>
        <v>0.56341463414634141</v>
      </c>
      <c r="X39" s="39">
        <f>SUM(V39:V$168)/SUM(G39:G$168)</f>
        <v>0.63779527559055116</v>
      </c>
      <c r="Y39" s="41">
        <f t="shared" si="3"/>
        <v>1.2012099097368925</v>
      </c>
    </row>
    <row r="40" spans="1:25" ht="15.95" customHeight="1" x14ac:dyDescent="0.25">
      <c r="A40" s="184"/>
      <c r="B40" s="4">
        <v>43271</v>
      </c>
      <c r="C40" s="5" t="s">
        <v>25</v>
      </c>
      <c r="D40" s="39">
        <f>SUM(I40:I$168)/SUM(G40:G$168)</f>
        <v>0.49867374005305037</v>
      </c>
      <c r="E40" s="5">
        <v>1</v>
      </c>
      <c r="F40" s="5">
        <v>2</v>
      </c>
      <c r="G40" s="5">
        <v>2</v>
      </c>
      <c r="H40" s="5">
        <v>0</v>
      </c>
      <c r="I40" s="5">
        <v>0</v>
      </c>
      <c r="J40" s="100">
        <f t="shared" si="2"/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39">
        <f>SUM(I40:I$168, O40:O$168,S40:S$168)/SUM(F40:F$168)</f>
        <v>0.56896551724137934</v>
      </c>
      <c r="X40" s="39">
        <f>SUM(V40:V$168)/SUM(G40:G$168)</f>
        <v>0.64456233421750664</v>
      </c>
      <c r="Y40" s="41">
        <f t="shared" si="3"/>
        <v>1.2135278514588861</v>
      </c>
    </row>
    <row r="41" spans="1:25" ht="15.95" customHeight="1" x14ac:dyDescent="0.25">
      <c r="A41" s="184"/>
      <c r="B41" s="4">
        <v>43264</v>
      </c>
      <c r="C41" s="5" t="s">
        <v>23</v>
      </c>
      <c r="D41" s="39">
        <f>SUM(I41:I$168)/SUM(G41:G$168)</f>
        <v>0.5013333333333333</v>
      </c>
      <c r="E41" s="5">
        <v>1</v>
      </c>
      <c r="F41" s="5">
        <v>3</v>
      </c>
      <c r="G41" s="5">
        <v>1</v>
      </c>
      <c r="H41" s="5">
        <v>1</v>
      </c>
      <c r="I41" s="5">
        <v>0</v>
      </c>
      <c r="J41" s="100">
        <f t="shared" si="2"/>
        <v>0</v>
      </c>
      <c r="K41" s="5">
        <v>0</v>
      </c>
      <c r="L41" s="5">
        <v>0</v>
      </c>
      <c r="M41" s="5">
        <v>0</v>
      </c>
      <c r="N41" s="5">
        <v>1</v>
      </c>
      <c r="O41" s="5">
        <v>2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39">
        <f>SUM(I41:I$168, O41:O$168,S41:S$168)/SUM(F41:F$168)</f>
        <v>0.57178217821782173</v>
      </c>
      <c r="X41" s="39">
        <f>SUM(V41:V$168)/SUM(G41:G$168)</f>
        <v>0.64800000000000002</v>
      </c>
      <c r="Y41" s="41">
        <f t="shared" si="3"/>
        <v>1.2197821782178218</v>
      </c>
    </row>
    <row r="42" spans="1:25" ht="15.95" customHeight="1" x14ac:dyDescent="0.25">
      <c r="A42" s="184"/>
      <c r="B42" s="4">
        <v>43264</v>
      </c>
      <c r="C42" s="5" t="s">
        <v>23</v>
      </c>
      <c r="D42" s="39">
        <f>SUM(I42:I$168)/SUM(G42:G$168)</f>
        <v>0.50267379679144386</v>
      </c>
      <c r="E42" s="5">
        <v>1</v>
      </c>
      <c r="F42" s="5">
        <v>5</v>
      </c>
      <c r="G42" s="5">
        <v>4</v>
      </c>
      <c r="H42" s="5">
        <v>1</v>
      </c>
      <c r="I42" s="5">
        <v>1</v>
      </c>
      <c r="J42" s="100">
        <f t="shared" si="2"/>
        <v>1</v>
      </c>
      <c r="K42" s="5">
        <v>0</v>
      </c>
      <c r="L42" s="5">
        <v>0</v>
      </c>
      <c r="M42" s="5">
        <v>0</v>
      </c>
      <c r="N42" s="5">
        <v>1</v>
      </c>
      <c r="O42" s="5">
        <v>1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2</v>
      </c>
      <c r="V42" s="5">
        <v>1</v>
      </c>
      <c r="W42" s="39">
        <f>SUM(I42:I$168, O42:O$168,S42:S$168)/SUM(F42:F$168)</f>
        <v>0.57107231920199497</v>
      </c>
      <c r="X42" s="39">
        <f>SUM(V42:V$168)/SUM(G42:G$168)</f>
        <v>0.64973262032085566</v>
      </c>
      <c r="Y42" s="41">
        <f t="shared" si="3"/>
        <v>1.2208049395228506</v>
      </c>
    </row>
    <row r="43" spans="1:25" ht="15.95" customHeight="1" x14ac:dyDescent="0.25">
      <c r="A43" s="184"/>
      <c r="B43" s="4">
        <v>43257</v>
      </c>
      <c r="C43" s="5" t="s">
        <v>24</v>
      </c>
      <c r="D43" s="39">
        <f>SUM(I43:I$168)/SUM(G43:G$168)</f>
        <v>0.50540540540540535</v>
      </c>
      <c r="E43" s="5">
        <v>1</v>
      </c>
      <c r="F43" s="5">
        <v>3</v>
      </c>
      <c r="G43" s="5">
        <v>3</v>
      </c>
      <c r="H43" s="5">
        <v>1</v>
      </c>
      <c r="I43" s="5">
        <v>2</v>
      </c>
      <c r="J43" s="100">
        <f t="shared" si="2"/>
        <v>2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2</v>
      </c>
      <c r="V43" s="5">
        <v>2</v>
      </c>
      <c r="W43" s="39">
        <f>SUM(I43:I$168, O43:O$168,S43:S$168)/SUM(F43:F$168)</f>
        <v>0.57070707070707072</v>
      </c>
      <c r="X43" s="39">
        <f>SUM(V43:V$168)/SUM(G43:G$168)</f>
        <v>0.65405405405405403</v>
      </c>
      <c r="Y43" s="41">
        <f t="shared" si="3"/>
        <v>1.2247611247611248</v>
      </c>
    </row>
    <row r="44" spans="1:25" ht="15.95" customHeight="1" x14ac:dyDescent="0.25">
      <c r="A44" s="184"/>
      <c r="B44" s="4">
        <v>43257</v>
      </c>
      <c r="C44" s="5" t="s">
        <v>24</v>
      </c>
      <c r="D44" s="39">
        <f>SUM(I44:I$168)/SUM(G44:G$168)</f>
        <v>0.50408719346049047</v>
      </c>
      <c r="E44" s="5">
        <v>1</v>
      </c>
      <c r="F44" s="5">
        <v>3</v>
      </c>
      <c r="G44" s="5">
        <v>3</v>
      </c>
      <c r="H44" s="5">
        <v>0</v>
      </c>
      <c r="I44" s="5">
        <v>0</v>
      </c>
      <c r="J44" s="100">
        <f t="shared" si="2"/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1</v>
      </c>
      <c r="T44" s="5">
        <v>0</v>
      </c>
      <c r="U44" s="5">
        <v>1</v>
      </c>
      <c r="V44" s="5">
        <v>0</v>
      </c>
      <c r="W44" s="39">
        <f>SUM(I44:I$168, O44:O$168,S44:S$168)/SUM(F44:F$168)</f>
        <v>0.56997455470737912</v>
      </c>
      <c r="X44" s="39">
        <f>SUM(V44:V$168)/SUM(G44:G$168)</f>
        <v>0.65395095367847411</v>
      </c>
      <c r="Y44" s="41">
        <f t="shared" si="3"/>
        <v>1.2239255083858533</v>
      </c>
    </row>
    <row r="45" spans="1:25" ht="15.95" customHeight="1" x14ac:dyDescent="0.25">
      <c r="A45" s="184"/>
      <c r="B45" s="4">
        <v>43243</v>
      </c>
      <c r="C45" s="5" t="s">
        <v>23</v>
      </c>
      <c r="D45" s="39">
        <f>SUM(I45:I$168)/SUM(G45:G$168)</f>
        <v>0.50824175824175821</v>
      </c>
      <c r="E45" s="5">
        <v>1</v>
      </c>
      <c r="F45" s="5">
        <v>4</v>
      </c>
      <c r="G45" s="5">
        <v>3</v>
      </c>
      <c r="H45" s="5">
        <v>1</v>
      </c>
      <c r="I45" s="5">
        <v>0</v>
      </c>
      <c r="J45" s="100">
        <f t="shared" si="2"/>
        <v>0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2</v>
      </c>
      <c r="U45" s="5">
        <v>7</v>
      </c>
      <c r="V45" s="5">
        <v>0</v>
      </c>
      <c r="W45" s="39">
        <f>SUM(I45:I$168, O45:O$168,S45:S$168)/SUM(F45:F$168)</f>
        <v>0.57179487179487176</v>
      </c>
      <c r="X45" s="39">
        <f>SUM(V45:V$168)/SUM(G45:G$168)</f>
        <v>0.65934065934065933</v>
      </c>
      <c r="Y45" s="41">
        <f t="shared" si="3"/>
        <v>1.2311355311355312</v>
      </c>
    </row>
    <row r="46" spans="1:25" ht="15.95" customHeight="1" x14ac:dyDescent="0.25">
      <c r="A46" s="184"/>
      <c r="B46" s="4">
        <v>43243</v>
      </c>
      <c r="C46" s="5" t="s">
        <v>23</v>
      </c>
      <c r="D46" s="39">
        <f>SUM(I46:I$168)/SUM(G46:G$168)</f>
        <v>0.51246537396121883</v>
      </c>
      <c r="E46" s="5">
        <v>1</v>
      </c>
      <c r="F46" s="5">
        <v>4</v>
      </c>
      <c r="G46" s="5">
        <v>3</v>
      </c>
      <c r="H46" s="5">
        <v>1</v>
      </c>
      <c r="I46" s="5">
        <v>1</v>
      </c>
      <c r="J46" s="100">
        <f t="shared" si="2"/>
        <v>1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1</v>
      </c>
      <c r="W46" s="39">
        <f>SUM(I46:I$168, O46:O$168,S46:S$168)/SUM(F46:F$168)</f>
        <v>0.57512953367875652</v>
      </c>
      <c r="X46" s="39">
        <f>SUM(V46:V$168)/SUM(G46:G$168)</f>
        <v>0.66481994459833793</v>
      </c>
      <c r="Y46" s="41">
        <f t="shared" si="3"/>
        <v>1.2399494782770946</v>
      </c>
    </row>
    <row r="47" spans="1:25" ht="15.95" customHeight="1" x14ac:dyDescent="0.25">
      <c r="A47" s="184"/>
      <c r="B47" s="4">
        <v>43236</v>
      </c>
      <c r="C47" s="5" t="s">
        <v>24</v>
      </c>
      <c r="D47" s="39">
        <f>SUM(I47:I$168)/SUM(G47:G$168)</f>
        <v>0.51396648044692739</v>
      </c>
      <c r="E47" s="5">
        <v>1</v>
      </c>
      <c r="F47" s="5">
        <v>3</v>
      </c>
      <c r="G47" s="5">
        <v>3</v>
      </c>
      <c r="H47" s="5">
        <v>0</v>
      </c>
      <c r="I47" s="5">
        <v>3</v>
      </c>
      <c r="J47" s="100">
        <f t="shared" si="2"/>
        <v>3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3</v>
      </c>
      <c r="W47" s="39">
        <f>SUM(I47:I$168, O47:O$168,S47:S$168)/SUM(F47:F$168)</f>
        <v>0.57329842931937169</v>
      </c>
      <c r="X47" s="39">
        <f>SUM(V47:V$168)/SUM(G47:G$168)</f>
        <v>0.66759776536312854</v>
      </c>
      <c r="Y47" s="41">
        <f t="shared" si="3"/>
        <v>1.2408961946825001</v>
      </c>
    </row>
    <row r="48" spans="1:25" ht="15.95" customHeight="1" x14ac:dyDescent="0.25">
      <c r="A48" s="184"/>
      <c r="B48" s="4">
        <v>43236</v>
      </c>
      <c r="C48" s="5" t="s">
        <v>24</v>
      </c>
      <c r="D48" s="39">
        <f>SUM(I48:I$168)/SUM(G48:G$168)</f>
        <v>0.50985915492957745</v>
      </c>
      <c r="E48" s="5">
        <v>1</v>
      </c>
      <c r="F48" s="5">
        <v>5</v>
      </c>
      <c r="G48" s="5">
        <v>5</v>
      </c>
      <c r="H48" s="5">
        <v>2</v>
      </c>
      <c r="I48" s="5">
        <v>5</v>
      </c>
      <c r="J48" s="100">
        <f t="shared" si="2"/>
        <v>4</v>
      </c>
      <c r="K48" s="5">
        <v>1</v>
      </c>
      <c r="L48" s="5">
        <v>0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6</v>
      </c>
      <c r="W48" s="39">
        <f>SUM(I48:I$168, O48:O$168,S48:S$168)/SUM(F48:F$168)</f>
        <v>0.56992084432717682</v>
      </c>
      <c r="X48" s="39">
        <f>SUM(V48:V$168)/SUM(G48:G$168)</f>
        <v>0.6647887323943662</v>
      </c>
      <c r="Y48" s="41">
        <f t="shared" si="3"/>
        <v>1.234709576721543</v>
      </c>
    </row>
    <row r="49" spans="1:25" ht="15.95" customHeight="1" x14ac:dyDescent="0.25">
      <c r="A49" s="184"/>
      <c r="B49" s="4">
        <v>43229</v>
      </c>
      <c r="C49" s="5" t="s">
        <v>25</v>
      </c>
      <c r="D49" s="39">
        <f>SUM(I49:I$168)/SUM(G49:G$168)</f>
        <v>0.50285714285714289</v>
      </c>
      <c r="E49" s="5">
        <v>1</v>
      </c>
      <c r="F49" s="5">
        <v>3</v>
      </c>
      <c r="G49" s="5">
        <v>3</v>
      </c>
      <c r="H49" s="5">
        <v>1</v>
      </c>
      <c r="I49" s="5">
        <v>0</v>
      </c>
      <c r="J49" s="100">
        <f t="shared" si="2"/>
        <v>0</v>
      </c>
      <c r="K49" s="5">
        <v>0</v>
      </c>
      <c r="L49" s="5">
        <v>0</v>
      </c>
      <c r="M49" s="5">
        <v>0</v>
      </c>
      <c r="N49" s="5">
        <v>3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39">
        <f>SUM(I49:I$168, O49:O$168,S49:S$168)/SUM(F49:F$168)</f>
        <v>0.56417112299465244</v>
      </c>
      <c r="X49" s="39">
        <f>SUM(V49:V$168)/SUM(G49:G$168)</f>
        <v>0.65714285714285714</v>
      </c>
      <c r="Y49" s="41">
        <f t="shared" si="3"/>
        <v>1.2213139801375097</v>
      </c>
    </row>
    <row r="50" spans="1:25" ht="15.95" customHeight="1" thickBot="1" x14ac:dyDescent="0.3">
      <c r="A50" s="185"/>
      <c r="B50" s="7">
        <v>43229</v>
      </c>
      <c r="C50" s="8" t="s">
        <v>25</v>
      </c>
      <c r="D50" s="49">
        <f>SUM(I50:I$168)/SUM(G50:G$168)</f>
        <v>0.50720461095100866</v>
      </c>
      <c r="E50" s="8">
        <v>1</v>
      </c>
      <c r="F50" s="8">
        <v>4</v>
      </c>
      <c r="G50" s="8">
        <v>4</v>
      </c>
      <c r="H50" s="8">
        <v>0</v>
      </c>
      <c r="I50" s="8">
        <v>0</v>
      </c>
      <c r="J50" s="159">
        <f t="shared" si="2"/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  <c r="R50" s="8">
        <v>0</v>
      </c>
      <c r="S50" s="8">
        <v>0</v>
      </c>
      <c r="T50" s="8">
        <v>0</v>
      </c>
      <c r="U50" s="8">
        <v>2</v>
      </c>
      <c r="V50" s="8">
        <v>0</v>
      </c>
      <c r="W50" s="49">
        <f>SUM(I50:I$168, O50:O$168,S50:S$168)/SUM(F50:F$168)</f>
        <v>0.56603773584905659</v>
      </c>
      <c r="X50" s="49">
        <f>SUM(V50:V$168)/SUM(G50:G$168)</f>
        <v>0.66282420749279536</v>
      </c>
      <c r="Y50" s="50">
        <f t="shared" si="3"/>
        <v>1.2288619433418519</v>
      </c>
    </row>
    <row r="51" spans="1:25" ht="15.95" customHeight="1" x14ac:dyDescent="0.25">
      <c r="A51" s="183" t="s">
        <v>33</v>
      </c>
      <c r="B51" s="9">
        <v>42949</v>
      </c>
      <c r="C51" s="10" t="s">
        <v>24</v>
      </c>
      <c r="D51" s="1">
        <f>SUM(I51:I$168)/SUM(G51:G$168)</f>
        <v>0.51311953352769679</v>
      </c>
      <c r="E51" s="10">
        <v>1</v>
      </c>
      <c r="F51" s="10">
        <v>3</v>
      </c>
      <c r="G51" s="10">
        <v>2</v>
      </c>
      <c r="H51" s="10">
        <v>0</v>
      </c>
      <c r="I51" s="10">
        <v>0</v>
      </c>
      <c r="J51" s="96">
        <f t="shared" si="2"/>
        <v>0</v>
      </c>
      <c r="K51" s="10">
        <v>0</v>
      </c>
      <c r="L51" s="10">
        <v>0</v>
      </c>
      <c r="M51" s="10">
        <v>0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">
        <f>SUM(I51:I$168, O51:O$168,S51:S$168)/SUM(F51:F$168)</f>
        <v>0.57220708446866486</v>
      </c>
      <c r="X51" s="1">
        <f>SUM(V51:V$168)/SUM(G51:G$168)</f>
        <v>0.67055393586005829</v>
      </c>
      <c r="Y51" s="2">
        <f t="shared" si="3"/>
        <v>1.2427610203287232</v>
      </c>
    </row>
    <row r="52" spans="1:25" ht="15.95" customHeight="1" x14ac:dyDescent="0.25">
      <c r="A52" s="184"/>
      <c r="B52" s="4">
        <v>42949</v>
      </c>
      <c r="C52" s="5" t="s">
        <v>24</v>
      </c>
      <c r="D52" s="39">
        <f>SUM(I52:I$168)/SUM(G52:G$168)</f>
        <v>0.5161290322580645</v>
      </c>
      <c r="E52" s="5">
        <v>1</v>
      </c>
      <c r="F52" s="5">
        <v>2</v>
      </c>
      <c r="G52" s="5">
        <v>2</v>
      </c>
      <c r="H52" s="27">
        <v>1</v>
      </c>
      <c r="I52" s="5">
        <v>1</v>
      </c>
      <c r="J52" s="100">
        <f t="shared" si="2"/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</v>
      </c>
      <c r="W52" s="39">
        <f>SUM(I52:I$168, O52:O$168,S52:S$168)/SUM(F52:F$168)</f>
        <v>0.57417582417582413</v>
      </c>
      <c r="X52" s="39">
        <f>SUM(V52:V$168)/SUM(G52:G$168)</f>
        <v>0.67448680351906154</v>
      </c>
      <c r="Y52" s="41">
        <f t="shared" si="3"/>
        <v>1.2486626276948858</v>
      </c>
    </row>
    <row r="53" spans="1:25" ht="15.95" customHeight="1" x14ac:dyDescent="0.25">
      <c r="A53" s="184"/>
      <c r="B53" s="4">
        <v>42942</v>
      </c>
      <c r="C53" s="5" t="s">
        <v>29</v>
      </c>
      <c r="D53" s="39">
        <f>SUM(I53:I$168)/SUM(G53:G$168)</f>
        <v>0.51622418879056042</v>
      </c>
      <c r="E53" s="5">
        <v>1</v>
      </c>
      <c r="F53" s="5">
        <v>3</v>
      </c>
      <c r="G53" s="5">
        <v>3</v>
      </c>
      <c r="H53" s="27">
        <v>1</v>
      </c>
      <c r="I53" s="5">
        <v>2</v>
      </c>
      <c r="J53" s="100">
        <f t="shared" si="2"/>
        <v>2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2</v>
      </c>
      <c r="W53" s="39">
        <f>SUM(I53:I$168, O53:O$168,S53:S$168)/SUM(F53:F$168)</f>
        <v>0.574585635359116</v>
      </c>
      <c r="X53" s="39">
        <f>SUM(V53:V$168)/SUM(G53:G$168)</f>
        <v>0.67551622418879054</v>
      </c>
      <c r="Y53" s="41">
        <f t="shared" si="3"/>
        <v>1.2501018595479065</v>
      </c>
    </row>
    <row r="54" spans="1:25" ht="15.95" customHeight="1" x14ac:dyDescent="0.25">
      <c r="A54" s="184"/>
      <c r="B54" s="4">
        <v>42942</v>
      </c>
      <c r="C54" s="5" t="s">
        <v>29</v>
      </c>
      <c r="D54" s="39">
        <f>SUM(I54:I$168)/SUM(G54:G$168)</f>
        <v>0.51488095238095233</v>
      </c>
      <c r="E54" s="5">
        <v>1</v>
      </c>
      <c r="F54" s="5">
        <v>3</v>
      </c>
      <c r="G54" s="5">
        <v>2</v>
      </c>
      <c r="H54" s="27">
        <v>1</v>
      </c>
      <c r="I54" s="5">
        <v>1</v>
      </c>
      <c r="J54" s="100">
        <f t="shared" si="2"/>
        <v>1</v>
      </c>
      <c r="K54" s="5">
        <v>0</v>
      </c>
      <c r="L54" s="5">
        <v>0</v>
      </c>
      <c r="M54" s="5">
        <v>0</v>
      </c>
      <c r="N54" s="5">
        <v>3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39">
        <f>SUM(I54:I$168, O54:O$168,S54:S$168)/SUM(F54:F$168)</f>
        <v>0.57381615598885793</v>
      </c>
      <c r="X54" s="39">
        <f>SUM(V54:V$168)/SUM(G54:G$168)</f>
        <v>0.67559523809523814</v>
      </c>
      <c r="Y54" s="41">
        <f t="shared" si="3"/>
        <v>1.2494113940840961</v>
      </c>
    </row>
    <row r="55" spans="1:25" ht="15.95" customHeight="1" x14ac:dyDescent="0.25">
      <c r="A55" s="184"/>
      <c r="B55" s="4">
        <v>42935</v>
      </c>
      <c r="C55" s="5" t="s">
        <v>25</v>
      </c>
      <c r="D55" s="39">
        <f>SUM(I55:I$168)/SUM(G55:G$168)</f>
        <v>0.51497005988023947</v>
      </c>
      <c r="E55" s="5">
        <v>1</v>
      </c>
      <c r="F55" s="5">
        <v>1</v>
      </c>
      <c r="G55" s="5">
        <v>0</v>
      </c>
      <c r="H55" s="27">
        <v>1</v>
      </c>
      <c r="I55" s="5">
        <v>0</v>
      </c>
      <c r="J55" s="100">
        <f t="shared" si="2"/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39">
        <f>SUM(I55:I$168, O55:O$168,S55:S$168)/SUM(F55:F$168)</f>
        <v>0.5758426966292135</v>
      </c>
      <c r="X55" s="39">
        <f>SUM(V55:V$168)/SUM(G55:G$168)</f>
        <v>0.67664670658682635</v>
      </c>
      <c r="Y55" s="41">
        <f t="shared" si="3"/>
        <v>1.2524894032160399</v>
      </c>
    </row>
    <row r="56" spans="1:25" ht="15.95" customHeight="1" x14ac:dyDescent="0.25">
      <c r="A56" s="184"/>
      <c r="B56" s="4">
        <v>42928</v>
      </c>
      <c r="C56" s="5" t="s">
        <v>30</v>
      </c>
      <c r="D56" s="39">
        <f>SUM(I56:I$168)/SUM(G56:G$168)</f>
        <v>0.51497005988023947</v>
      </c>
      <c r="E56" s="5">
        <v>1</v>
      </c>
      <c r="F56" s="5">
        <v>3</v>
      </c>
      <c r="G56" s="5">
        <v>3</v>
      </c>
      <c r="H56" s="27">
        <v>2</v>
      </c>
      <c r="I56" s="5">
        <v>2</v>
      </c>
      <c r="J56" s="100">
        <f t="shared" si="2"/>
        <v>1</v>
      </c>
      <c r="K56" s="5">
        <v>1</v>
      </c>
      <c r="L56" s="5">
        <v>0</v>
      </c>
      <c r="M56" s="5">
        <v>0</v>
      </c>
      <c r="N56" s="5">
        <v>1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0</v>
      </c>
      <c r="U56" s="5">
        <v>0</v>
      </c>
      <c r="V56" s="5">
        <v>3</v>
      </c>
      <c r="W56" s="39">
        <f>SUM(I56:I$168, O56:O$168,S56:S$168)/SUM(F56:F$168)</f>
        <v>0.57464788732394367</v>
      </c>
      <c r="X56" s="39">
        <f>SUM(V56:V$168)/SUM(G56:G$168)</f>
        <v>0.67664670658682635</v>
      </c>
      <c r="Y56" s="41">
        <f t="shared" si="3"/>
        <v>1.25129459391077</v>
      </c>
    </row>
    <row r="57" spans="1:25" ht="15.95" customHeight="1" x14ac:dyDescent="0.25">
      <c r="A57" s="184"/>
      <c r="B57" s="4">
        <v>42928</v>
      </c>
      <c r="C57" s="5" t="s">
        <v>30</v>
      </c>
      <c r="D57" s="39">
        <f>SUM(I57:I$168)/SUM(G57:G$168)</f>
        <v>0.51359516616314205</v>
      </c>
      <c r="E57" s="5">
        <v>1</v>
      </c>
      <c r="F57" s="5">
        <v>4</v>
      </c>
      <c r="G57" s="5">
        <v>3</v>
      </c>
      <c r="H57" s="27">
        <v>2</v>
      </c>
      <c r="I57" s="5">
        <v>1</v>
      </c>
      <c r="J57" s="100">
        <f t="shared" si="2"/>
        <v>0</v>
      </c>
      <c r="K57" s="5">
        <v>1</v>
      </c>
      <c r="L57" s="5">
        <v>0</v>
      </c>
      <c r="M57" s="5">
        <v>0</v>
      </c>
      <c r="N57" s="5">
        <v>1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2</v>
      </c>
      <c r="W57" s="39">
        <f>SUM(I57:I$168, O57:O$168,S57:S$168)/SUM(F57:F$168)</f>
        <v>0.57102272727272729</v>
      </c>
      <c r="X57" s="39">
        <f>SUM(V57:V$168)/SUM(G57:G$168)</f>
        <v>0.6737160120845922</v>
      </c>
      <c r="Y57" s="41">
        <f t="shared" si="3"/>
        <v>1.2447387393573195</v>
      </c>
    </row>
    <row r="58" spans="1:25" ht="15.95" customHeight="1" x14ac:dyDescent="0.25">
      <c r="A58" s="184"/>
      <c r="B58" s="4">
        <v>42914</v>
      </c>
      <c r="C58" s="5" t="s">
        <v>23</v>
      </c>
      <c r="D58" s="39">
        <f>SUM(I58:I$168)/SUM(G58:G$168)</f>
        <v>0.5152439024390244</v>
      </c>
      <c r="E58" s="5">
        <v>1</v>
      </c>
      <c r="F58" s="5">
        <v>3</v>
      </c>
      <c r="G58" s="5">
        <v>3</v>
      </c>
      <c r="H58" s="27">
        <v>1</v>
      </c>
      <c r="I58" s="5">
        <v>1</v>
      </c>
      <c r="J58" s="100">
        <f t="shared" si="2"/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1</v>
      </c>
      <c r="W58" s="39">
        <f>SUM(I58:I$168, O58:O$168,S58:S$168)/SUM(F58:F$168)</f>
        <v>0.57183908045977017</v>
      </c>
      <c r="X58" s="39">
        <f>SUM(V58:V$168)/SUM(G58:G$168)</f>
        <v>0.67378048780487809</v>
      </c>
      <c r="Y58" s="41">
        <f t="shared" si="3"/>
        <v>1.2456195682646483</v>
      </c>
    </row>
    <row r="59" spans="1:25" ht="15.95" customHeight="1" x14ac:dyDescent="0.25">
      <c r="A59" s="184"/>
      <c r="B59" s="4">
        <v>42914</v>
      </c>
      <c r="C59" s="5" t="s">
        <v>23</v>
      </c>
      <c r="D59" s="39">
        <f>SUM(I59:I$168)/SUM(G59:G$168)</f>
        <v>0.51692307692307693</v>
      </c>
      <c r="E59" s="5">
        <v>1</v>
      </c>
      <c r="F59" s="5">
        <v>4</v>
      </c>
      <c r="G59" s="5">
        <v>3</v>
      </c>
      <c r="H59" s="27">
        <v>2</v>
      </c>
      <c r="I59" s="5">
        <v>0</v>
      </c>
      <c r="J59" s="100">
        <f t="shared" si="2"/>
        <v>0</v>
      </c>
      <c r="K59" s="5">
        <v>0</v>
      </c>
      <c r="L59" s="5">
        <v>0</v>
      </c>
      <c r="M59" s="5">
        <v>0</v>
      </c>
      <c r="N59" s="5">
        <v>1</v>
      </c>
      <c r="O59" s="5">
        <v>1</v>
      </c>
      <c r="P59" s="5">
        <v>0</v>
      </c>
      <c r="Q59" s="5">
        <v>0</v>
      </c>
      <c r="R59" s="5">
        <v>0</v>
      </c>
      <c r="S59" s="5">
        <v>1</v>
      </c>
      <c r="T59" s="5">
        <v>1</v>
      </c>
      <c r="U59" s="5">
        <v>1</v>
      </c>
      <c r="V59" s="5">
        <v>0</v>
      </c>
      <c r="W59" s="39">
        <f>SUM(I59:I$168, O59:O$168,S59:S$168)/SUM(F59:F$168)</f>
        <v>0.57391304347826089</v>
      </c>
      <c r="X59" s="39">
        <f>SUM(V59:V$168)/SUM(G59:G$168)</f>
        <v>0.67692307692307696</v>
      </c>
      <c r="Y59" s="41">
        <f t="shared" si="3"/>
        <v>1.2508361204013378</v>
      </c>
    </row>
    <row r="60" spans="1:25" ht="15.95" customHeight="1" x14ac:dyDescent="0.25">
      <c r="A60" s="184"/>
      <c r="B60" s="4">
        <v>42907</v>
      </c>
      <c r="C60" s="5" t="s">
        <v>29</v>
      </c>
      <c r="D60" s="39">
        <f>SUM(I60:I$168)/SUM(G60:G$168)</f>
        <v>0.52173913043478259</v>
      </c>
      <c r="E60" s="5">
        <v>1</v>
      </c>
      <c r="F60" s="5">
        <v>5</v>
      </c>
      <c r="G60" s="5">
        <v>3</v>
      </c>
      <c r="H60" s="27">
        <v>2</v>
      </c>
      <c r="I60" s="27">
        <v>1</v>
      </c>
      <c r="J60" s="100">
        <f t="shared" si="2"/>
        <v>1</v>
      </c>
      <c r="K60" s="5">
        <v>0</v>
      </c>
      <c r="L60" s="5">
        <v>0</v>
      </c>
      <c r="M60" s="5">
        <v>0</v>
      </c>
      <c r="N60" s="5">
        <v>0</v>
      </c>
      <c r="O60" s="5">
        <v>2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1</v>
      </c>
      <c r="W60" s="39">
        <f>SUM(I60:I$168, O60:O$168,S60:S$168)/SUM(F60:F$168)</f>
        <v>0.57478005865102644</v>
      </c>
      <c r="X60" s="39">
        <f>SUM(V60:V$168)/SUM(G60:G$168)</f>
        <v>0.68322981366459623</v>
      </c>
      <c r="Y60" s="41">
        <f t="shared" si="3"/>
        <v>1.2580098723156228</v>
      </c>
    </row>
    <row r="61" spans="1:25" ht="15.95" customHeight="1" x14ac:dyDescent="0.25">
      <c r="A61" s="184"/>
      <c r="B61" s="4">
        <v>42907</v>
      </c>
      <c r="C61" s="5" t="s">
        <v>29</v>
      </c>
      <c r="D61" s="39">
        <f>SUM(I61:I$168)/SUM(G61:G$168)</f>
        <v>0.52351097178683381</v>
      </c>
      <c r="E61" s="5">
        <v>1</v>
      </c>
      <c r="F61" s="5">
        <v>4</v>
      </c>
      <c r="G61" s="5">
        <v>3</v>
      </c>
      <c r="H61" s="27">
        <v>4</v>
      </c>
      <c r="I61" s="27">
        <v>2</v>
      </c>
      <c r="J61" s="100">
        <f t="shared" si="2"/>
        <v>2</v>
      </c>
      <c r="K61" s="5">
        <v>0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2</v>
      </c>
      <c r="W61" s="39">
        <f>SUM(I61:I$168, O61:O$168,S61:S$168)/SUM(F61:F$168)</f>
        <v>0.57440476190476186</v>
      </c>
      <c r="X61" s="39">
        <f>SUM(V61:V$168)/SUM(G61:G$168)</f>
        <v>0.68652037617554862</v>
      </c>
      <c r="Y61" s="41">
        <f t="shared" si="3"/>
        <v>1.2609251380803106</v>
      </c>
    </row>
    <row r="62" spans="1:25" ht="15.95" customHeight="1" x14ac:dyDescent="0.25">
      <c r="A62" s="184"/>
      <c r="B62" s="4">
        <v>42900</v>
      </c>
      <c r="C62" s="5" t="s">
        <v>25</v>
      </c>
      <c r="D62" s="39">
        <f>SUM(I62:I$168)/SUM(G62:G$168)</f>
        <v>0.52215189873417722</v>
      </c>
      <c r="E62" s="5">
        <v>1</v>
      </c>
      <c r="F62" s="5">
        <v>4</v>
      </c>
      <c r="G62" s="5">
        <v>4</v>
      </c>
      <c r="H62" s="27">
        <v>3</v>
      </c>
      <c r="I62" s="27">
        <v>3</v>
      </c>
      <c r="J62" s="100">
        <f t="shared" si="2"/>
        <v>2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4</v>
      </c>
      <c r="W62" s="39">
        <f>SUM(I62:I$168, O62:O$168,S62:S$168)/SUM(F62:F$168)</f>
        <v>0.57228915662650603</v>
      </c>
      <c r="X62" s="39">
        <f>SUM(V62:V$168)/SUM(G62:G$168)</f>
        <v>0.68670886075949367</v>
      </c>
      <c r="Y62" s="41">
        <f t="shared" si="3"/>
        <v>1.2589980173859998</v>
      </c>
    </row>
    <row r="63" spans="1:25" ht="15.95" customHeight="1" x14ac:dyDescent="0.25">
      <c r="A63" s="184"/>
      <c r="B63" s="4">
        <v>42900</v>
      </c>
      <c r="C63" s="5" t="s">
        <v>25</v>
      </c>
      <c r="D63" s="39">
        <f>SUM(I63:I$168)/SUM(G63:G$168)</f>
        <v>0.51923076923076927</v>
      </c>
      <c r="E63" s="5">
        <v>1</v>
      </c>
      <c r="F63" s="5">
        <v>3</v>
      </c>
      <c r="G63" s="5">
        <v>3</v>
      </c>
      <c r="H63" s="27">
        <v>1</v>
      </c>
      <c r="I63" s="27">
        <v>1</v>
      </c>
      <c r="J63" s="100">
        <f t="shared" si="2"/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1</v>
      </c>
      <c r="T63" s="5">
        <v>0</v>
      </c>
      <c r="U63" s="5">
        <v>0</v>
      </c>
      <c r="V63" s="5">
        <v>1</v>
      </c>
      <c r="W63" s="39">
        <f>SUM(I63:I$168, O63:O$168,S63:S$168)/SUM(F63:F$168)</f>
        <v>0.57012195121951215</v>
      </c>
      <c r="X63" s="39">
        <f>SUM(V63:V$168)/SUM(G63:G$168)</f>
        <v>0.68269230769230771</v>
      </c>
      <c r="Y63" s="41">
        <f t="shared" si="3"/>
        <v>1.2528142589118199</v>
      </c>
    </row>
    <row r="64" spans="1:25" ht="15.95" customHeight="1" x14ac:dyDescent="0.25">
      <c r="A64" s="184"/>
      <c r="B64" s="4">
        <v>42893</v>
      </c>
      <c r="C64" s="5" t="s">
        <v>32</v>
      </c>
      <c r="D64" s="39">
        <f>SUM(I64:I$168)/SUM(G64:G$168)</f>
        <v>0.52103559870550165</v>
      </c>
      <c r="E64" s="5">
        <v>1</v>
      </c>
      <c r="F64" s="5">
        <v>3</v>
      </c>
      <c r="G64" s="5">
        <v>2</v>
      </c>
      <c r="H64" s="27">
        <v>1</v>
      </c>
      <c r="I64" s="27">
        <v>1</v>
      </c>
      <c r="J64" s="100">
        <f t="shared" si="2"/>
        <v>1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1</v>
      </c>
      <c r="W64" s="39">
        <f>SUM(I64:I$168, O64:O$168,S64:S$168)/SUM(F64:F$168)</f>
        <v>0.56923076923076921</v>
      </c>
      <c r="X64" s="39">
        <f>SUM(V64:V$168)/SUM(G64:G$168)</f>
        <v>0.68608414239482196</v>
      </c>
      <c r="Y64" s="41">
        <f t="shared" si="3"/>
        <v>1.2553149116255913</v>
      </c>
    </row>
    <row r="65" spans="1:25" ht="15.95" customHeight="1" x14ac:dyDescent="0.25">
      <c r="A65" s="184"/>
      <c r="B65" s="4">
        <v>42893</v>
      </c>
      <c r="C65" s="5" t="s">
        <v>32</v>
      </c>
      <c r="D65" s="39">
        <f>SUM(I65:I$168)/SUM(G65:G$168)</f>
        <v>0.52117263843648209</v>
      </c>
      <c r="E65" s="5">
        <v>1</v>
      </c>
      <c r="F65" s="5">
        <v>3</v>
      </c>
      <c r="G65" s="5">
        <v>3</v>
      </c>
      <c r="H65" s="27">
        <v>2</v>
      </c>
      <c r="I65" s="27">
        <v>2</v>
      </c>
      <c r="J65" s="100">
        <f t="shared" si="2"/>
        <v>1</v>
      </c>
      <c r="K65" s="5">
        <v>1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3</v>
      </c>
      <c r="W65" s="39">
        <f>SUM(I65:I$168, O65:O$168,S65:S$168)/SUM(F65:F$168)</f>
        <v>0.56832298136645965</v>
      </c>
      <c r="X65" s="39">
        <f>SUM(V65:V$168)/SUM(G65:G$168)</f>
        <v>0.68729641693811072</v>
      </c>
      <c r="Y65" s="41">
        <f t="shared" si="3"/>
        <v>1.2556193983045705</v>
      </c>
    </row>
    <row r="66" spans="1:25" ht="15.95" customHeight="1" x14ac:dyDescent="0.25">
      <c r="A66" s="184"/>
      <c r="B66" s="4">
        <v>42886</v>
      </c>
      <c r="C66" s="5" t="s">
        <v>24</v>
      </c>
      <c r="D66" s="39">
        <f>SUM(I66:I$168)/SUM(G66:G$168)</f>
        <v>0.51973684210526316</v>
      </c>
      <c r="E66" s="5">
        <v>1</v>
      </c>
      <c r="F66" s="5">
        <v>3</v>
      </c>
      <c r="G66" s="5">
        <v>3</v>
      </c>
      <c r="H66" s="27">
        <v>1</v>
      </c>
      <c r="I66" s="27">
        <v>2</v>
      </c>
      <c r="J66" s="100">
        <f t="shared" si="2"/>
        <v>2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2</v>
      </c>
      <c r="W66" s="39">
        <f>SUM(I66:I$168, O66:O$168,S66:S$168)/SUM(F66:F$168)</f>
        <v>0.56739811912225702</v>
      </c>
      <c r="X66" s="39">
        <f>SUM(V66:V$168)/SUM(G66:G$168)</f>
        <v>0.68421052631578949</v>
      </c>
      <c r="Y66" s="41">
        <f t="shared" si="3"/>
        <v>1.2516086454380466</v>
      </c>
    </row>
    <row r="67" spans="1:25" ht="15.95" customHeight="1" x14ac:dyDescent="0.25">
      <c r="A67" s="184"/>
      <c r="B67" s="4">
        <v>42886</v>
      </c>
      <c r="C67" s="5" t="s">
        <v>24</v>
      </c>
      <c r="D67" s="39">
        <f>SUM(I67:I$168)/SUM(G67:G$168)</f>
        <v>0.51827242524916939</v>
      </c>
      <c r="E67" s="5">
        <v>1</v>
      </c>
      <c r="F67" s="5">
        <v>3</v>
      </c>
      <c r="G67" s="5">
        <v>2</v>
      </c>
      <c r="H67" s="5">
        <v>0</v>
      </c>
      <c r="I67" s="27">
        <v>1</v>
      </c>
      <c r="J67" s="100">
        <f t="shared" si="2"/>
        <v>1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3</v>
      </c>
      <c r="V67" s="5">
        <v>1</v>
      </c>
      <c r="W67" s="39">
        <f>SUM(I67:I$168, O67:O$168,S67:S$168)/SUM(F67:F$168)</f>
        <v>0.56645569620253167</v>
      </c>
      <c r="X67" s="39">
        <f>SUM(V67:V$168)/SUM(G67:G$168)</f>
        <v>0.68438538205980071</v>
      </c>
      <c r="Y67" s="41">
        <f t="shared" si="3"/>
        <v>1.2508410782623325</v>
      </c>
    </row>
    <row r="68" spans="1:25" ht="15.95" customHeight="1" x14ac:dyDescent="0.25">
      <c r="A68" s="184"/>
      <c r="B68" s="4">
        <v>42879</v>
      </c>
      <c r="C68" s="5" t="s">
        <v>30</v>
      </c>
      <c r="D68" s="39">
        <f>SUM(I68:I$168)/SUM(G68:G$168)</f>
        <v>0.51839464882943143</v>
      </c>
      <c r="E68" s="5">
        <v>1</v>
      </c>
      <c r="F68" s="5">
        <v>3</v>
      </c>
      <c r="G68" s="5">
        <v>2</v>
      </c>
      <c r="H68" s="5">
        <v>1</v>
      </c>
      <c r="I68" s="27">
        <v>1</v>
      </c>
      <c r="J68" s="100">
        <f t="shared" si="2"/>
        <v>0</v>
      </c>
      <c r="K68" s="5">
        <v>1</v>
      </c>
      <c r="L68" s="5">
        <v>0</v>
      </c>
      <c r="M68" s="5">
        <v>0</v>
      </c>
      <c r="N68" s="5">
        <v>3</v>
      </c>
      <c r="O68" s="5">
        <v>1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2</v>
      </c>
      <c r="W68" s="39">
        <f>SUM(I68:I$168, O68:O$168,S68:S$168)/SUM(F68:F$168)</f>
        <v>0.56869009584664532</v>
      </c>
      <c r="X68" s="39">
        <f>SUM(V68:V$168)/SUM(G68:G$168)</f>
        <v>0.68561872909698995</v>
      </c>
      <c r="Y68" s="41">
        <f t="shared" si="3"/>
        <v>1.2543088249436352</v>
      </c>
    </row>
    <row r="69" spans="1:25" ht="15.95" customHeight="1" x14ac:dyDescent="0.25">
      <c r="A69" s="184"/>
      <c r="B69" s="4">
        <v>42879</v>
      </c>
      <c r="C69" s="5" t="s">
        <v>30</v>
      </c>
      <c r="D69" s="39">
        <f>SUM(I69:I$168)/SUM(G69:G$168)</f>
        <v>0.51851851851851849</v>
      </c>
      <c r="E69" s="5">
        <v>1</v>
      </c>
      <c r="F69" s="5">
        <v>2</v>
      </c>
      <c r="G69" s="5">
        <v>2</v>
      </c>
      <c r="H69" s="5">
        <v>1</v>
      </c>
      <c r="I69" s="27">
        <v>2</v>
      </c>
      <c r="J69" s="100">
        <f t="shared" ref="J69:J133" si="4">SUM(I69)-SUM(K69:M69)</f>
        <v>2</v>
      </c>
      <c r="K69" s="5">
        <v>0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2</v>
      </c>
      <c r="W69" s="39">
        <f>SUM(I69:I$168, O69:O$168,S69:S$168)/SUM(F69:F$168)</f>
        <v>0.56774193548387097</v>
      </c>
      <c r="X69" s="39">
        <f>SUM(V69:V$168)/SUM(G69:G$168)</f>
        <v>0.6835016835016835</v>
      </c>
      <c r="Y69" s="41">
        <f t="shared" si="3"/>
        <v>1.2512436189855545</v>
      </c>
    </row>
    <row r="70" spans="1:25" ht="15.95" customHeight="1" x14ac:dyDescent="0.25">
      <c r="A70" s="184"/>
      <c r="B70" s="4">
        <v>42865</v>
      </c>
      <c r="C70" s="5" t="s">
        <v>23</v>
      </c>
      <c r="D70" s="39">
        <f>SUM(I70:I$168)/SUM(G70:G$168)</f>
        <v>0.51525423728813557</v>
      </c>
      <c r="E70" s="5">
        <v>1</v>
      </c>
      <c r="F70" s="5">
        <v>2</v>
      </c>
      <c r="G70" s="5">
        <v>1</v>
      </c>
      <c r="H70" s="5">
        <v>0</v>
      </c>
      <c r="I70" s="5">
        <v>0</v>
      </c>
      <c r="J70" s="100">
        <f t="shared" si="4"/>
        <v>0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39">
        <f>SUM(I70:I$168, O70:O$168,S70:S$168)/SUM(F70:F$168)</f>
        <v>0.56493506493506496</v>
      </c>
      <c r="X70" s="39">
        <f>SUM(V70:V$168)/SUM(G70:G$168)</f>
        <v>0.68135593220338986</v>
      </c>
      <c r="Y70" s="41">
        <f t="shared" si="3"/>
        <v>1.2462909971384548</v>
      </c>
    </row>
    <row r="71" spans="1:25" ht="15.95" customHeight="1" thickBot="1" x14ac:dyDescent="0.3">
      <c r="A71" s="188"/>
      <c r="B71" s="11">
        <v>42865</v>
      </c>
      <c r="C71" s="12" t="s">
        <v>23</v>
      </c>
      <c r="D71" s="105">
        <f>SUM(I71:I$168)/SUM(G71:G$168)</f>
        <v>0.51700680272108845</v>
      </c>
      <c r="E71" s="12">
        <v>1</v>
      </c>
      <c r="F71" s="12">
        <v>2</v>
      </c>
      <c r="G71" s="12">
        <v>2</v>
      </c>
      <c r="H71" s="12">
        <v>1</v>
      </c>
      <c r="I71" s="12">
        <v>2</v>
      </c>
      <c r="J71" s="104">
        <f t="shared" si="4"/>
        <v>1</v>
      </c>
      <c r="K71" s="12">
        <v>1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3</v>
      </c>
      <c r="W71" s="105">
        <f>SUM(I71:I$168, O71:O$168,S71:S$168)/SUM(F71:F$168)</f>
        <v>0.56862745098039214</v>
      </c>
      <c r="X71" s="105">
        <f>SUM(V71:V$168)/SUM(G71:G$168)</f>
        <v>0.68367346938775508</v>
      </c>
      <c r="Y71" s="106">
        <f t="shared" ref="Y71" si="5">SUM(X71+W71)</f>
        <v>1.2523009203681472</v>
      </c>
    </row>
    <row r="72" spans="1:25" ht="15.95" customHeight="1" x14ac:dyDescent="0.25">
      <c r="A72" s="186" t="s">
        <v>35</v>
      </c>
      <c r="B72" s="91">
        <v>42627</v>
      </c>
      <c r="C72" s="92" t="s">
        <v>34</v>
      </c>
      <c r="D72" s="93">
        <f>SUM(I72:I$168)/SUM(G72:G$168)</f>
        <v>0.51369863013698636</v>
      </c>
      <c r="E72" s="92">
        <v>1</v>
      </c>
      <c r="F72" s="92">
        <v>2</v>
      </c>
      <c r="G72" s="92">
        <v>2</v>
      </c>
      <c r="H72" s="92">
        <v>1</v>
      </c>
      <c r="I72" s="92">
        <v>2</v>
      </c>
      <c r="J72" s="92">
        <f t="shared" si="4"/>
        <v>2</v>
      </c>
      <c r="K72" s="92">
        <v>0</v>
      </c>
      <c r="L72" s="92">
        <v>0</v>
      </c>
      <c r="M72" s="92">
        <v>0</v>
      </c>
      <c r="N72" s="92">
        <v>1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92">
        <v>2</v>
      </c>
      <c r="W72" s="93">
        <f>SUM(I72:I$168, O72:O$168,S72:S$168)/SUM(F72:F$168)</f>
        <v>0.56578947368421051</v>
      </c>
      <c r="X72" s="93">
        <f>SUM(V72:V$168)/SUM(G72:G$168)</f>
        <v>0.67808219178082196</v>
      </c>
      <c r="Y72" s="94">
        <f t="shared" si="3"/>
        <v>1.2438716654650324</v>
      </c>
    </row>
    <row r="73" spans="1:25" ht="15.95" customHeight="1" x14ac:dyDescent="0.25">
      <c r="A73" s="179"/>
      <c r="B73" s="14">
        <v>42627</v>
      </c>
      <c r="C73" s="15" t="s">
        <v>34</v>
      </c>
      <c r="D73" s="45">
        <f>SUM(I73:I$168)/SUM(G73:G$168)</f>
        <v>0.51034482758620692</v>
      </c>
      <c r="E73" s="15">
        <v>1</v>
      </c>
      <c r="F73" s="15">
        <v>5</v>
      </c>
      <c r="G73" s="15">
        <v>5</v>
      </c>
      <c r="H73" s="15">
        <v>0</v>
      </c>
      <c r="I73" s="15">
        <v>2</v>
      </c>
      <c r="J73" s="15">
        <f t="shared" si="4"/>
        <v>2</v>
      </c>
      <c r="K73" s="15">
        <v>0</v>
      </c>
      <c r="L73" s="15">
        <v>0</v>
      </c>
      <c r="M73" s="15">
        <v>0</v>
      </c>
      <c r="N73" s="15">
        <v>2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1</v>
      </c>
      <c r="U73" s="15">
        <v>0</v>
      </c>
      <c r="V73" s="15">
        <v>2</v>
      </c>
      <c r="W73" s="45">
        <f>SUM(I73:I$168, O73:O$168,S73:S$168)/SUM(F73:F$168)</f>
        <v>0.5629139072847682</v>
      </c>
      <c r="X73" s="45">
        <f>SUM(V73:V$168)/SUM(G73:G$168)</f>
        <v>0.67586206896551726</v>
      </c>
      <c r="Y73" s="46">
        <f t="shared" si="3"/>
        <v>1.2387759762502855</v>
      </c>
    </row>
    <row r="74" spans="1:25" ht="15.95" customHeight="1" x14ac:dyDescent="0.25">
      <c r="A74" s="179"/>
      <c r="B74" s="14">
        <v>42620</v>
      </c>
      <c r="C74" s="15" t="s">
        <v>25</v>
      </c>
      <c r="D74" s="45">
        <f>SUM(I74:I$168)/SUM(G74:G$168)</f>
        <v>0.512280701754386</v>
      </c>
      <c r="E74" s="15">
        <v>1</v>
      </c>
      <c r="F74" s="15">
        <v>2</v>
      </c>
      <c r="G74" s="15">
        <v>2</v>
      </c>
      <c r="H74" s="15">
        <v>0</v>
      </c>
      <c r="I74" s="15">
        <v>1</v>
      </c>
      <c r="J74" s="15">
        <f t="shared" si="4"/>
        <v>1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1</v>
      </c>
      <c r="U74" s="15">
        <v>0</v>
      </c>
      <c r="V74" s="15">
        <v>1</v>
      </c>
      <c r="W74" s="45">
        <f>SUM(I74:I$168, O74:O$168,S74:S$168)/SUM(F74:F$168)</f>
        <v>0.56565656565656564</v>
      </c>
      <c r="X74" s="45">
        <f>SUM(V74:V$168)/SUM(G74:G$168)</f>
        <v>0.68070175438596492</v>
      </c>
      <c r="Y74" s="46">
        <f t="shared" si="3"/>
        <v>1.2463583200425306</v>
      </c>
    </row>
    <row r="75" spans="1:25" ht="15.95" customHeight="1" x14ac:dyDescent="0.25">
      <c r="A75" s="179"/>
      <c r="B75" s="14">
        <v>42620</v>
      </c>
      <c r="C75" s="15" t="s">
        <v>25</v>
      </c>
      <c r="D75" s="45">
        <f>SUM(I75:I$168)/SUM(G75:G$168)</f>
        <v>0.51236749116607772</v>
      </c>
      <c r="E75" s="15">
        <v>1</v>
      </c>
      <c r="F75" s="15">
        <v>4</v>
      </c>
      <c r="G75" s="15">
        <v>3</v>
      </c>
      <c r="H75" s="15">
        <v>0</v>
      </c>
      <c r="I75" s="15">
        <v>1</v>
      </c>
      <c r="J75" s="15">
        <f t="shared" si="4"/>
        <v>1</v>
      </c>
      <c r="K75" s="15">
        <v>0</v>
      </c>
      <c r="L75" s="15">
        <v>0</v>
      </c>
      <c r="M75" s="15">
        <v>0</v>
      </c>
      <c r="N75" s="15">
        <v>2</v>
      </c>
      <c r="O75" s="15">
        <v>0</v>
      </c>
      <c r="P75" s="15">
        <v>0</v>
      </c>
      <c r="Q75" s="15">
        <v>1</v>
      </c>
      <c r="R75" s="15">
        <v>0</v>
      </c>
      <c r="S75" s="15">
        <v>1</v>
      </c>
      <c r="T75" s="15">
        <v>0</v>
      </c>
      <c r="U75" s="15">
        <v>0</v>
      </c>
      <c r="V75" s="15">
        <v>1</v>
      </c>
      <c r="W75" s="45">
        <f>SUM(I75:I$168, O75:O$168,S75:S$168)/SUM(F75:F$168)</f>
        <v>0.56610169491525419</v>
      </c>
      <c r="X75" s="45">
        <f>SUM(V75:V$168)/SUM(G75:G$168)</f>
        <v>0.6819787985865724</v>
      </c>
      <c r="Y75" s="46">
        <f t="shared" si="3"/>
        <v>1.2480804935018266</v>
      </c>
    </row>
    <row r="76" spans="1:25" ht="15.95" customHeight="1" x14ac:dyDescent="0.25">
      <c r="A76" s="179"/>
      <c r="B76" s="14">
        <v>42620</v>
      </c>
      <c r="C76" s="15" t="s">
        <v>25</v>
      </c>
      <c r="D76" s="45">
        <f>SUM(I76:I$168)/SUM(G76:G$168)</f>
        <v>0.51428571428571423</v>
      </c>
      <c r="E76" s="15">
        <v>1</v>
      </c>
      <c r="F76" s="15">
        <v>3</v>
      </c>
      <c r="G76" s="15">
        <v>3</v>
      </c>
      <c r="H76" s="15">
        <v>0</v>
      </c>
      <c r="I76" s="15">
        <v>0</v>
      </c>
      <c r="J76" s="15">
        <f t="shared" si="4"/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45">
        <f>SUM(I76:I$168, O76:O$168,S76:S$168)/SUM(F76:F$168)</f>
        <v>0.5670103092783505</v>
      </c>
      <c r="X76" s="45">
        <f>SUM(V76:V$168)/SUM(G76:G$168)</f>
        <v>0.68571428571428572</v>
      </c>
      <c r="Y76" s="46">
        <f t="shared" si="3"/>
        <v>1.2527245949926362</v>
      </c>
    </row>
    <row r="77" spans="1:25" ht="15.95" customHeight="1" x14ac:dyDescent="0.25">
      <c r="A77" s="179"/>
      <c r="B77" s="14">
        <v>42613</v>
      </c>
      <c r="C77" s="15" t="s">
        <v>25</v>
      </c>
      <c r="D77" s="45">
        <f>SUM(I77:I$168)/SUM(G77:G$168)</f>
        <v>0.51985559566786999</v>
      </c>
      <c r="E77" s="15">
        <v>1</v>
      </c>
      <c r="F77" s="15">
        <v>5</v>
      </c>
      <c r="G77" s="15">
        <v>5</v>
      </c>
      <c r="H77" s="15">
        <v>0</v>
      </c>
      <c r="I77" s="15">
        <v>4</v>
      </c>
      <c r="J77" s="15">
        <f t="shared" si="4"/>
        <v>4</v>
      </c>
      <c r="K77" s="15">
        <v>0</v>
      </c>
      <c r="L77" s="15">
        <v>0</v>
      </c>
      <c r="M77" s="15">
        <v>0</v>
      </c>
      <c r="N77" s="15">
        <v>3</v>
      </c>
      <c r="O77" s="15">
        <v>0</v>
      </c>
      <c r="P77" s="15">
        <v>0</v>
      </c>
      <c r="Q77" s="15">
        <v>0</v>
      </c>
      <c r="R77" s="15">
        <v>1</v>
      </c>
      <c r="S77" s="15">
        <v>0</v>
      </c>
      <c r="T77" s="15">
        <v>0</v>
      </c>
      <c r="U77" s="15">
        <v>0</v>
      </c>
      <c r="V77" s="15">
        <v>4</v>
      </c>
      <c r="W77" s="45">
        <f>SUM(I77:I$168, O77:O$168,S77:S$168)/SUM(F77:F$168)</f>
        <v>0.57291666666666663</v>
      </c>
      <c r="X77" s="45">
        <f>SUM(V77:V$168)/SUM(G77:G$168)</f>
        <v>0.69314079422382668</v>
      </c>
      <c r="Y77" s="46">
        <f t="shared" si="3"/>
        <v>1.2660574608904933</v>
      </c>
    </row>
    <row r="78" spans="1:25" ht="15.95" customHeight="1" thickBot="1" x14ac:dyDescent="0.3">
      <c r="A78" s="180"/>
      <c r="B78" s="86">
        <v>42613</v>
      </c>
      <c r="C78" s="87" t="s">
        <v>25</v>
      </c>
      <c r="D78" s="89">
        <f>SUM(I78:I$168)/SUM(G78:G$168)</f>
        <v>0.51470588235294112</v>
      </c>
      <c r="E78" s="87">
        <v>1</v>
      </c>
      <c r="F78" s="87">
        <v>3</v>
      </c>
      <c r="G78" s="87">
        <v>3</v>
      </c>
      <c r="H78" s="87">
        <v>1</v>
      </c>
      <c r="I78" s="87">
        <v>0</v>
      </c>
      <c r="J78" s="87">
        <f t="shared" si="4"/>
        <v>0</v>
      </c>
      <c r="K78" s="87">
        <v>0</v>
      </c>
      <c r="L78" s="87">
        <v>0</v>
      </c>
      <c r="M78" s="87">
        <v>0</v>
      </c>
      <c r="N78" s="87">
        <v>0</v>
      </c>
      <c r="O78" s="87">
        <v>0</v>
      </c>
      <c r="P78" s="87">
        <v>0</v>
      </c>
      <c r="Q78" s="87">
        <v>0</v>
      </c>
      <c r="R78" s="87">
        <v>0</v>
      </c>
      <c r="S78" s="87">
        <v>0</v>
      </c>
      <c r="T78" s="87">
        <v>1</v>
      </c>
      <c r="U78" s="87">
        <v>1</v>
      </c>
      <c r="V78" s="87">
        <v>0</v>
      </c>
      <c r="W78" s="89">
        <f>SUM(I78:I$168, O78:O$168,S78:S$168)/SUM(F78:F$168)</f>
        <v>0.56890459363957602</v>
      </c>
      <c r="X78" s="89">
        <f>SUM(V78:V$168)/SUM(G78:G$168)</f>
        <v>0.69117647058823528</v>
      </c>
      <c r="Y78" s="90">
        <f t="shared" si="3"/>
        <v>1.2600810642278113</v>
      </c>
    </row>
    <row r="79" spans="1:25" ht="15.95" customHeight="1" x14ac:dyDescent="0.25">
      <c r="A79" s="183" t="s">
        <v>40</v>
      </c>
      <c r="B79" s="9">
        <v>42599</v>
      </c>
      <c r="C79" s="10" t="s">
        <v>36</v>
      </c>
      <c r="D79" s="1">
        <f>SUM(I79:I$168)/SUM(G79:G$168)</f>
        <v>0.5204460966542751</v>
      </c>
      <c r="E79" s="10">
        <v>1</v>
      </c>
      <c r="F79" s="10">
        <v>3</v>
      </c>
      <c r="G79" s="10">
        <v>3</v>
      </c>
      <c r="H79" s="10">
        <v>0</v>
      </c>
      <c r="I79" s="10">
        <v>2</v>
      </c>
      <c r="J79" s="96">
        <f t="shared" si="4"/>
        <v>2</v>
      </c>
      <c r="K79" s="10">
        <v>0</v>
      </c>
      <c r="L79" s="10">
        <v>0</v>
      </c>
      <c r="M79" s="10">
        <v>0</v>
      </c>
      <c r="N79" s="10">
        <v>2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2</v>
      </c>
      <c r="W79" s="1">
        <f>SUM(I79:I$168, O79:O$168,S79:S$168)/SUM(F79:F$168)</f>
        <v>0.57499999999999996</v>
      </c>
      <c r="X79" s="1">
        <f>SUM(V79:V$168)/SUM(G79:G$168)</f>
        <v>0.6988847583643123</v>
      </c>
      <c r="Y79" s="2">
        <f t="shared" si="3"/>
        <v>1.2738847583643123</v>
      </c>
    </row>
    <row r="80" spans="1:25" ht="15.95" customHeight="1" x14ac:dyDescent="0.25">
      <c r="A80" s="184"/>
      <c r="B80" s="4">
        <v>42599</v>
      </c>
      <c r="C80" s="5" t="s">
        <v>36</v>
      </c>
      <c r="D80" s="39">
        <f>SUM(I80:I$168)/SUM(G80:G$168)</f>
        <v>0.51879699248120303</v>
      </c>
      <c r="E80" s="5">
        <v>1</v>
      </c>
      <c r="F80" s="5">
        <v>2</v>
      </c>
      <c r="G80" s="5">
        <v>2</v>
      </c>
      <c r="H80" s="5">
        <v>0</v>
      </c>
      <c r="I80" s="5">
        <v>1</v>
      </c>
      <c r="J80" s="100">
        <f t="shared" si="4"/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1</v>
      </c>
      <c r="W80" s="39">
        <f>SUM(I80:I$168, O80:O$168,S80:S$168)/SUM(F80:F$168)</f>
        <v>0.57400722021660655</v>
      </c>
      <c r="X80" s="39">
        <f>SUM(V80:V$168)/SUM(G80:G$168)</f>
        <v>0.6992481203007519</v>
      </c>
      <c r="Y80" s="41">
        <f t="shared" si="3"/>
        <v>1.2732553405173586</v>
      </c>
    </row>
    <row r="81" spans="1:25" ht="15.95" customHeight="1" x14ac:dyDescent="0.25">
      <c r="A81" s="184"/>
      <c r="B81" s="4">
        <v>42578</v>
      </c>
      <c r="C81" s="5" t="s">
        <v>25</v>
      </c>
      <c r="D81" s="39">
        <f>SUM(I81:I$168)/SUM(G81:G$168)</f>
        <v>0.51893939393939392</v>
      </c>
      <c r="E81" s="5">
        <v>1</v>
      </c>
      <c r="F81" s="5">
        <v>3</v>
      </c>
      <c r="G81" s="5">
        <v>3</v>
      </c>
      <c r="H81" s="5">
        <v>1</v>
      </c>
      <c r="I81" s="5">
        <v>3</v>
      </c>
      <c r="J81" s="100">
        <f t="shared" si="4"/>
        <v>3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3</v>
      </c>
      <c r="W81" s="39">
        <f>SUM(I81:I$168, O81:O$168,S81:S$168)/SUM(F81:F$168)</f>
        <v>0.57454545454545458</v>
      </c>
      <c r="X81" s="39">
        <f>SUM(V81:V$168)/SUM(G81:G$168)</f>
        <v>0.7007575757575758</v>
      </c>
      <c r="Y81" s="41">
        <f t="shared" si="3"/>
        <v>1.2753030303030304</v>
      </c>
    </row>
    <row r="82" spans="1:25" ht="15.95" customHeight="1" x14ac:dyDescent="0.25">
      <c r="A82" s="184"/>
      <c r="B82" s="4">
        <v>42578</v>
      </c>
      <c r="C82" s="5" t="s">
        <v>25</v>
      </c>
      <c r="D82" s="39">
        <f>SUM(I82:I$168)/SUM(G82:G$168)</f>
        <v>0.51340996168582376</v>
      </c>
      <c r="E82" s="5">
        <v>1</v>
      </c>
      <c r="F82" s="5">
        <v>2</v>
      </c>
      <c r="G82" s="5">
        <v>2</v>
      </c>
      <c r="H82" s="5">
        <v>0</v>
      </c>
      <c r="I82" s="5">
        <v>1</v>
      </c>
      <c r="J82" s="100">
        <f t="shared" si="4"/>
        <v>1</v>
      </c>
      <c r="K82" s="5">
        <v>0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1</v>
      </c>
      <c r="W82" s="39">
        <f>SUM(I82:I$168, O82:O$168,S82:S$168)/SUM(F82:F$168)</f>
        <v>0.56985294117647056</v>
      </c>
      <c r="X82" s="39">
        <f>SUM(V82:V$168)/SUM(G82:G$168)</f>
        <v>0.69731800766283525</v>
      </c>
      <c r="Y82" s="41">
        <f t="shared" si="3"/>
        <v>1.2671709488393059</v>
      </c>
    </row>
    <row r="83" spans="1:25" ht="15.95" customHeight="1" x14ac:dyDescent="0.25">
      <c r="A83" s="184"/>
      <c r="B83" s="4">
        <v>42571</v>
      </c>
      <c r="C83" s="5" t="s">
        <v>23</v>
      </c>
      <c r="D83" s="39">
        <f>SUM(I83:I$168)/SUM(G83:G$168)</f>
        <v>0.51351351351351349</v>
      </c>
      <c r="E83" s="5">
        <v>1</v>
      </c>
      <c r="F83" s="5">
        <v>3</v>
      </c>
      <c r="G83" s="5">
        <v>3</v>
      </c>
      <c r="H83" s="5">
        <v>2</v>
      </c>
      <c r="I83" s="5">
        <v>0</v>
      </c>
      <c r="J83" s="100">
        <f t="shared" si="4"/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</v>
      </c>
      <c r="T83" s="5">
        <v>1</v>
      </c>
      <c r="U83" s="5">
        <v>0</v>
      </c>
      <c r="V83" s="5">
        <v>0</v>
      </c>
      <c r="W83" s="39">
        <f>SUM(I83:I$168, O83:O$168,S83:S$168)/SUM(F83:F$168)</f>
        <v>0.57037037037037042</v>
      </c>
      <c r="X83" s="39">
        <f>SUM(V83:V$168)/SUM(G83:G$168)</f>
        <v>0.69884169884169889</v>
      </c>
      <c r="Y83" s="41">
        <f t="shared" si="3"/>
        <v>1.2692120692120694</v>
      </c>
    </row>
    <row r="84" spans="1:25" ht="15.95" customHeight="1" x14ac:dyDescent="0.25">
      <c r="A84" s="184"/>
      <c r="B84" s="4">
        <v>42571</v>
      </c>
      <c r="C84" s="5" t="s">
        <v>23</v>
      </c>
      <c r="D84" s="39">
        <f>SUM(I84:I$168)/SUM(G84:G$168)</f>
        <v>0.51953125</v>
      </c>
      <c r="E84" s="5">
        <v>1</v>
      </c>
      <c r="F84" s="5">
        <v>2</v>
      </c>
      <c r="G84" s="5">
        <v>2</v>
      </c>
      <c r="H84" s="5">
        <v>0</v>
      </c>
      <c r="I84" s="5">
        <v>0</v>
      </c>
      <c r="J84" s="100">
        <f t="shared" si="4"/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39">
        <f>SUM(I84:I$168, O84:O$168,S84:S$168)/SUM(F84:F$168)</f>
        <v>0.5730337078651685</v>
      </c>
      <c r="X84" s="39">
        <f>SUM(V84:V$168)/SUM(G84:G$168)</f>
        <v>0.70703125</v>
      </c>
      <c r="Y84" s="41">
        <f t="shared" si="3"/>
        <v>1.2800649578651684</v>
      </c>
    </row>
    <row r="85" spans="1:25" ht="15.95" customHeight="1" x14ac:dyDescent="0.25">
      <c r="A85" s="184"/>
      <c r="B85" s="4">
        <v>42564</v>
      </c>
      <c r="C85" s="5" t="s">
        <v>29</v>
      </c>
      <c r="D85" s="39">
        <f>SUM(I85:I$168)/SUM(G85:G$168)</f>
        <v>0.52362204724409445</v>
      </c>
      <c r="E85" s="5">
        <v>1</v>
      </c>
      <c r="F85" s="5">
        <v>3</v>
      </c>
      <c r="G85" s="5">
        <v>2</v>
      </c>
      <c r="H85" s="5">
        <v>1</v>
      </c>
      <c r="I85" s="5">
        <v>1</v>
      </c>
      <c r="J85" s="100">
        <f t="shared" si="4"/>
        <v>1</v>
      </c>
      <c r="K85" s="5">
        <v>0</v>
      </c>
      <c r="L85" s="5">
        <v>0</v>
      </c>
      <c r="M85" s="5">
        <v>0</v>
      </c>
      <c r="N85" s="5">
        <v>0</v>
      </c>
      <c r="O85" s="5">
        <v>1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1</v>
      </c>
      <c r="W85" s="39">
        <f>SUM(I85:I$168, O85:O$168,S85:S$168)/SUM(F85:F$168)</f>
        <v>0.57735849056603772</v>
      </c>
      <c r="X85" s="39">
        <f>SUM(V85:V$168)/SUM(G85:G$168)</f>
        <v>0.71259842519685035</v>
      </c>
      <c r="Y85" s="41">
        <f t="shared" si="3"/>
        <v>1.2899569157628881</v>
      </c>
    </row>
    <row r="86" spans="1:25" ht="15.95" customHeight="1" x14ac:dyDescent="0.25">
      <c r="A86" s="184"/>
      <c r="B86" s="4">
        <v>42564</v>
      </c>
      <c r="C86" s="5" t="s">
        <v>29</v>
      </c>
      <c r="D86" s="39">
        <f>SUM(I86:I$168)/SUM(G86:G$168)</f>
        <v>0.52380952380952384</v>
      </c>
      <c r="E86" s="5">
        <v>1</v>
      </c>
      <c r="F86" s="5">
        <v>4</v>
      </c>
      <c r="G86" s="5">
        <v>4</v>
      </c>
      <c r="H86" s="5">
        <v>2</v>
      </c>
      <c r="I86" s="5">
        <v>3</v>
      </c>
      <c r="J86" s="100">
        <f t="shared" si="4"/>
        <v>3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0</v>
      </c>
      <c r="V86" s="5">
        <v>3</v>
      </c>
      <c r="W86" s="39">
        <f>SUM(I86:I$168, O86:O$168,S86:S$168)/SUM(F86:F$168)</f>
        <v>0.57633587786259544</v>
      </c>
      <c r="X86" s="39">
        <f>SUM(V86:V$168)/SUM(G86:G$168)</f>
        <v>0.7142857142857143</v>
      </c>
      <c r="Y86" s="41">
        <f t="shared" si="3"/>
        <v>1.2906215921483097</v>
      </c>
    </row>
    <row r="87" spans="1:25" ht="15.95" customHeight="1" x14ac:dyDescent="0.25">
      <c r="A87" s="184"/>
      <c r="B87" s="4">
        <v>42543</v>
      </c>
      <c r="C87" s="5" t="s">
        <v>34</v>
      </c>
      <c r="D87" s="39">
        <f>SUM(I87:I$168)/SUM(G87:G$168)</f>
        <v>0.52016129032258063</v>
      </c>
      <c r="E87" s="5">
        <v>1</v>
      </c>
      <c r="F87" s="5">
        <v>3</v>
      </c>
      <c r="G87" s="5">
        <v>3</v>
      </c>
      <c r="H87" s="5">
        <v>1</v>
      </c>
      <c r="I87" s="5">
        <v>1</v>
      </c>
      <c r="J87" s="100">
        <f t="shared" si="4"/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1</v>
      </c>
      <c r="W87" s="39">
        <f>SUM(I87:I$168, O87:O$168,S87:S$168)/SUM(F87:F$168)</f>
        <v>0.5736434108527132</v>
      </c>
      <c r="X87" s="39">
        <f>SUM(V87:V$168)/SUM(G87:G$168)</f>
        <v>0.71370967741935487</v>
      </c>
      <c r="Y87" s="41">
        <f t="shared" si="3"/>
        <v>1.2873530882720681</v>
      </c>
    </row>
    <row r="88" spans="1:25" ht="15.95" customHeight="1" x14ac:dyDescent="0.25">
      <c r="A88" s="184"/>
      <c r="B88" s="4">
        <v>42543</v>
      </c>
      <c r="C88" s="5" t="s">
        <v>34</v>
      </c>
      <c r="D88" s="39">
        <f>SUM(I88:I$168)/SUM(G88:G$168)</f>
        <v>0.52244897959183678</v>
      </c>
      <c r="E88" s="5">
        <v>1</v>
      </c>
      <c r="F88" s="5">
        <v>3</v>
      </c>
      <c r="G88" s="5">
        <v>3</v>
      </c>
      <c r="H88" s="5">
        <v>1</v>
      </c>
      <c r="I88" s="5">
        <v>1</v>
      </c>
      <c r="J88" s="100">
        <f t="shared" si="4"/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1</v>
      </c>
      <c r="S88" s="5">
        <v>0</v>
      </c>
      <c r="T88" s="5">
        <v>0</v>
      </c>
      <c r="U88" s="5">
        <v>2</v>
      </c>
      <c r="V88" s="5">
        <v>1</v>
      </c>
      <c r="W88" s="39">
        <f>SUM(I88:I$168, O88:O$168,S88:S$168)/SUM(F88:F$168)</f>
        <v>0.57647058823529407</v>
      </c>
      <c r="X88" s="39">
        <f>SUM(V88:V$168)/SUM(G88:G$168)</f>
        <v>0.71836734693877546</v>
      </c>
      <c r="Y88" s="41">
        <f t="shared" si="3"/>
        <v>1.2948379351740695</v>
      </c>
    </row>
    <row r="89" spans="1:25" ht="15.95" customHeight="1" x14ac:dyDescent="0.25">
      <c r="A89" s="184"/>
      <c r="B89" s="4">
        <v>42536</v>
      </c>
      <c r="C89" s="5" t="s">
        <v>39</v>
      </c>
      <c r="D89" s="39">
        <f>SUM(I89:I$168)/SUM(G89:G$168)</f>
        <v>0.52479338842975209</v>
      </c>
      <c r="E89" s="5">
        <v>1</v>
      </c>
      <c r="F89" s="5">
        <v>3</v>
      </c>
      <c r="G89" s="5">
        <v>3</v>
      </c>
      <c r="H89" s="5">
        <v>1</v>
      </c>
      <c r="I89" s="5">
        <v>3</v>
      </c>
      <c r="J89" s="100">
        <f t="shared" si="4"/>
        <v>3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3</v>
      </c>
      <c r="W89" s="39">
        <f>SUM(I89:I$168, O89:O$168,S89:S$168)/SUM(F89:F$168)</f>
        <v>0.57936507936507942</v>
      </c>
      <c r="X89" s="39">
        <f>SUM(V89:V$168)/SUM(G89:G$168)</f>
        <v>0.72314049586776863</v>
      </c>
      <c r="Y89" s="41">
        <f t="shared" ref="Y89:Y152" si="6">SUM(X89+W89)</f>
        <v>1.302505575232848</v>
      </c>
    </row>
    <row r="90" spans="1:25" ht="15.95" customHeight="1" x14ac:dyDescent="0.25">
      <c r="A90" s="184"/>
      <c r="B90" s="4">
        <v>42536</v>
      </c>
      <c r="C90" s="5" t="s">
        <v>39</v>
      </c>
      <c r="D90" s="39">
        <f>SUM(I90:I$168)/SUM(G90:G$168)</f>
        <v>0.51882845188284521</v>
      </c>
      <c r="E90" s="5">
        <v>1</v>
      </c>
      <c r="F90" s="5">
        <v>3</v>
      </c>
      <c r="G90" s="5">
        <v>3</v>
      </c>
      <c r="H90" s="5">
        <v>1</v>
      </c>
      <c r="I90" s="5">
        <v>2</v>
      </c>
      <c r="J90" s="100">
        <f t="shared" si="4"/>
        <v>0</v>
      </c>
      <c r="K90" s="5">
        <v>2</v>
      </c>
      <c r="L90" s="5">
        <v>0</v>
      </c>
      <c r="M90" s="5">
        <v>0</v>
      </c>
      <c r="N90" s="5">
        <v>2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4</v>
      </c>
      <c r="W90" s="39">
        <f>SUM(I90:I$168, O90:O$168,S90:S$168)/SUM(F90:F$168)</f>
        <v>0.57429718875502012</v>
      </c>
      <c r="X90" s="39">
        <f>SUM(V90:V$168)/SUM(G90:G$168)</f>
        <v>0.71966527196652719</v>
      </c>
      <c r="Y90" s="41">
        <f t="shared" si="6"/>
        <v>1.2939624607215472</v>
      </c>
    </row>
    <row r="91" spans="1:25" ht="15.95" customHeight="1" x14ac:dyDescent="0.25">
      <c r="A91" s="184"/>
      <c r="B91" s="4">
        <v>42515</v>
      </c>
      <c r="C91" s="5" t="s">
        <v>25</v>
      </c>
      <c r="D91" s="39">
        <f>SUM(I91:I$168)/SUM(G91:G$168)</f>
        <v>0.51694915254237284</v>
      </c>
      <c r="E91" s="5">
        <v>1</v>
      </c>
      <c r="F91" s="5">
        <v>3</v>
      </c>
      <c r="G91" s="5">
        <v>3</v>
      </c>
      <c r="H91" s="5">
        <v>1</v>
      </c>
      <c r="I91" s="5">
        <v>0</v>
      </c>
      <c r="J91" s="100">
        <f t="shared" si="4"/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</v>
      </c>
      <c r="T91" s="5">
        <v>1</v>
      </c>
      <c r="U91" s="5">
        <v>5</v>
      </c>
      <c r="V91" s="5">
        <v>0</v>
      </c>
      <c r="W91" s="39">
        <f>SUM(I91:I$168, O91:O$168,S91:S$168)/SUM(F91:F$168)</f>
        <v>0.57317073170731703</v>
      </c>
      <c r="X91" s="39">
        <f>SUM(V91:V$168)/SUM(G91:G$168)</f>
        <v>0.71186440677966101</v>
      </c>
      <c r="Y91" s="41">
        <f t="shared" si="6"/>
        <v>1.285035138486978</v>
      </c>
    </row>
    <row r="92" spans="1:25" ht="15.95" customHeight="1" x14ac:dyDescent="0.25">
      <c r="A92" s="184"/>
      <c r="B92" s="4">
        <v>42515</v>
      </c>
      <c r="C92" s="5" t="s">
        <v>25</v>
      </c>
      <c r="D92" s="39">
        <f>SUM(I92:I$168)/SUM(G92:G$168)</f>
        <v>0.52360515021459231</v>
      </c>
      <c r="E92" s="5">
        <v>1</v>
      </c>
      <c r="F92" s="5">
        <v>3</v>
      </c>
      <c r="G92" s="5">
        <v>2</v>
      </c>
      <c r="H92" s="5">
        <v>0</v>
      </c>
      <c r="I92" s="5">
        <v>0</v>
      </c>
      <c r="J92" s="100">
        <f t="shared" si="4"/>
        <v>0</v>
      </c>
      <c r="K92" s="5">
        <v>0</v>
      </c>
      <c r="L92" s="5">
        <v>0</v>
      </c>
      <c r="M92" s="5">
        <v>0</v>
      </c>
      <c r="N92" s="5">
        <v>0</v>
      </c>
      <c r="O92" s="5">
        <v>1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0</v>
      </c>
      <c r="V92" s="5">
        <v>0</v>
      </c>
      <c r="W92" s="39">
        <f>SUM(I92:I$168, O92:O$168,S92:S$168)/SUM(F92:F$168)</f>
        <v>0.5761316872427984</v>
      </c>
      <c r="X92" s="39">
        <f>SUM(V92:V$168)/SUM(G92:G$168)</f>
        <v>0.72103004291845496</v>
      </c>
      <c r="Y92" s="41">
        <f t="shared" si="6"/>
        <v>1.2971617301612532</v>
      </c>
    </row>
    <row r="93" spans="1:25" ht="15.95" customHeight="1" x14ac:dyDescent="0.25">
      <c r="A93" s="184"/>
      <c r="B93" s="4">
        <v>42501</v>
      </c>
      <c r="C93" s="5" t="s">
        <v>29</v>
      </c>
      <c r="D93" s="39">
        <f>SUM(I93:I$168)/SUM(G93:G$168)</f>
        <v>0.52813852813852813</v>
      </c>
      <c r="E93" s="5">
        <v>1</v>
      </c>
      <c r="F93" s="5">
        <v>3</v>
      </c>
      <c r="G93" s="5">
        <v>3</v>
      </c>
      <c r="H93" s="5">
        <v>0</v>
      </c>
      <c r="I93" s="5">
        <v>0</v>
      </c>
      <c r="J93" s="100">
        <f t="shared" si="4"/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1</v>
      </c>
      <c r="T93" s="5">
        <v>0</v>
      </c>
      <c r="U93" s="5">
        <v>0</v>
      </c>
      <c r="V93" s="5">
        <v>0</v>
      </c>
      <c r="W93" s="39">
        <f>SUM(I93:I$168, O93:O$168,S93:S$168)/SUM(F93:F$168)</f>
        <v>0.57916666666666672</v>
      </c>
      <c r="X93" s="39">
        <f>SUM(V93:V$168)/SUM(G93:G$168)</f>
        <v>0.72727272727272729</v>
      </c>
      <c r="Y93" s="41">
        <f t="shared" si="6"/>
        <v>1.3064393939393941</v>
      </c>
    </row>
    <row r="94" spans="1:25" ht="15.95" customHeight="1" thickBot="1" x14ac:dyDescent="0.3">
      <c r="A94" s="188"/>
      <c r="B94" s="11">
        <v>42501</v>
      </c>
      <c r="C94" s="12" t="s">
        <v>29</v>
      </c>
      <c r="D94" s="40">
        <f>SUM(I94:I$168)/SUM(G94:G$168)</f>
        <v>0.53508771929824561</v>
      </c>
      <c r="E94" s="12">
        <v>1</v>
      </c>
      <c r="F94" s="12">
        <v>3</v>
      </c>
      <c r="G94" s="12">
        <v>3</v>
      </c>
      <c r="H94" s="12">
        <v>3</v>
      </c>
      <c r="I94" s="28">
        <v>2</v>
      </c>
      <c r="J94" s="104">
        <f t="shared" si="4"/>
        <v>1</v>
      </c>
      <c r="K94" s="12">
        <v>1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1</v>
      </c>
      <c r="T94" s="12">
        <v>0</v>
      </c>
      <c r="U94" s="12">
        <v>0</v>
      </c>
      <c r="V94" s="12">
        <v>3</v>
      </c>
      <c r="W94" s="40">
        <f>SUM(I94:I$168, O94:O$168,S94:S$168)/SUM(F94:F$168)</f>
        <v>0.58227848101265822</v>
      </c>
      <c r="X94" s="40">
        <f>SUM(V94:V$168)/SUM(G94:G$168)</f>
        <v>0.73684210526315785</v>
      </c>
      <c r="Y94" s="42">
        <f t="shared" si="6"/>
        <v>1.3191205862758162</v>
      </c>
    </row>
    <row r="95" spans="1:25" ht="15.95" customHeight="1" x14ac:dyDescent="0.25">
      <c r="A95" s="178" t="s">
        <v>42</v>
      </c>
      <c r="B95" s="18">
        <v>42248</v>
      </c>
      <c r="C95" s="19" t="s">
        <v>41</v>
      </c>
      <c r="D95" s="43">
        <f>SUM(I95:I$168)/SUM(G95:G$168)</f>
        <v>0.53333333333333333</v>
      </c>
      <c r="E95" s="19">
        <v>1</v>
      </c>
      <c r="F95" s="19">
        <v>3</v>
      </c>
      <c r="G95" s="19">
        <v>3</v>
      </c>
      <c r="H95" s="19">
        <v>0</v>
      </c>
      <c r="I95" s="30">
        <v>1</v>
      </c>
      <c r="J95" s="19">
        <f t="shared" si="4"/>
        <v>1</v>
      </c>
      <c r="K95" s="19">
        <v>0</v>
      </c>
      <c r="L95" s="19">
        <v>0</v>
      </c>
      <c r="M95" s="19">
        <v>0</v>
      </c>
      <c r="N95" s="19">
        <v>1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1</v>
      </c>
      <c r="U95" s="19">
        <v>3</v>
      </c>
      <c r="V95" s="19">
        <v>1</v>
      </c>
      <c r="W95" s="43">
        <f>SUM(I95:I$168, O95:O$168,S95:S$168)/SUM(F95:F$168)</f>
        <v>0.57692307692307687</v>
      </c>
      <c r="X95" s="43">
        <f>SUM(V95:V$168)/SUM(G95:G$168)</f>
        <v>0.73333333333333328</v>
      </c>
      <c r="Y95" s="44">
        <f t="shared" si="6"/>
        <v>1.31025641025641</v>
      </c>
    </row>
    <row r="96" spans="1:25" ht="15.95" customHeight="1" x14ac:dyDescent="0.25">
      <c r="A96" s="179"/>
      <c r="B96" s="14">
        <v>42234</v>
      </c>
      <c r="C96" s="15" t="s">
        <v>41</v>
      </c>
      <c r="D96" s="45">
        <f>SUM(I96:I$168)/SUM(G96:G$168)</f>
        <v>0.536036036036036</v>
      </c>
      <c r="E96" s="15">
        <v>1</v>
      </c>
      <c r="F96" s="15">
        <v>2</v>
      </c>
      <c r="G96" s="15">
        <v>2</v>
      </c>
      <c r="H96" s="15">
        <v>1</v>
      </c>
      <c r="I96" s="27">
        <v>1</v>
      </c>
      <c r="J96" s="15">
        <f t="shared" si="4"/>
        <v>1</v>
      </c>
      <c r="K96" s="15">
        <v>0</v>
      </c>
      <c r="L96" s="15">
        <v>0</v>
      </c>
      <c r="M96" s="15">
        <v>0</v>
      </c>
      <c r="N96" s="15">
        <v>1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1</v>
      </c>
      <c r="U96" s="15">
        <v>0</v>
      </c>
      <c r="V96" s="15">
        <v>1</v>
      </c>
      <c r="W96" s="45">
        <f>SUM(I96:I$168, O96:O$168,S96:S$168)/SUM(F96:F$168)</f>
        <v>0.58008658008658009</v>
      </c>
      <c r="X96" s="45">
        <f>SUM(V96:V$168)/SUM(G96:G$168)</f>
        <v>0.73873873873873874</v>
      </c>
      <c r="Y96" s="46">
        <f t="shared" si="6"/>
        <v>1.3188253188253189</v>
      </c>
    </row>
    <row r="97" spans="1:25" ht="15.95" customHeight="1" thickBot="1" x14ac:dyDescent="0.3">
      <c r="A97" s="180"/>
      <c r="B97" s="86">
        <v>42234</v>
      </c>
      <c r="C97" s="87" t="s">
        <v>41</v>
      </c>
      <c r="D97" s="89">
        <f>SUM(I97:I$168)/SUM(G97:G$168)</f>
        <v>0.53636363636363638</v>
      </c>
      <c r="E97" s="87">
        <v>1</v>
      </c>
      <c r="F97" s="87">
        <v>4</v>
      </c>
      <c r="G97" s="87">
        <v>4</v>
      </c>
      <c r="H97" s="87">
        <v>1</v>
      </c>
      <c r="I97" s="28">
        <v>1</v>
      </c>
      <c r="J97" s="87">
        <f t="shared" si="4"/>
        <v>1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87">
        <v>1</v>
      </c>
      <c r="T97" s="87">
        <v>0</v>
      </c>
      <c r="U97" s="87">
        <v>0</v>
      </c>
      <c r="V97" s="87">
        <v>1</v>
      </c>
      <c r="W97" s="89">
        <f>SUM(I97:I$168, O97:O$168,S97:S$168)/SUM(F97:F$168)</f>
        <v>0.58078602620087338</v>
      </c>
      <c r="X97" s="89">
        <f>SUM(V97:V$168)/SUM(G97:G$168)</f>
        <v>0.74090909090909096</v>
      </c>
      <c r="Y97" s="90">
        <f t="shared" si="6"/>
        <v>1.3216951171099645</v>
      </c>
    </row>
    <row r="98" spans="1:25" ht="15.95" customHeight="1" x14ac:dyDescent="0.25">
      <c r="A98" s="183" t="s">
        <v>49</v>
      </c>
      <c r="B98" s="9">
        <v>42227</v>
      </c>
      <c r="C98" s="10" t="s">
        <v>43</v>
      </c>
      <c r="D98" s="1">
        <f>SUM(I98:I$168)/SUM(G98:G$168)</f>
        <v>0.54166666666666663</v>
      </c>
      <c r="E98" s="10">
        <v>1</v>
      </c>
      <c r="F98" s="10">
        <v>4</v>
      </c>
      <c r="G98" s="10">
        <v>4</v>
      </c>
      <c r="H98" s="10">
        <v>2</v>
      </c>
      <c r="I98" s="30">
        <v>1</v>
      </c>
      <c r="J98" s="96">
        <f t="shared" si="4"/>
        <v>0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1</v>
      </c>
      <c r="U98" s="10">
        <v>0</v>
      </c>
      <c r="V98" s="10">
        <v>2</v>
      </c>
      <c r="W98" s="1">
        <f>SUM(I98:I$168, O98:O$168,S98:S$168)/SUM(F98:F$168)</f>
        <v>0.5822222222222222</v>
      </c>
      <c r="X98" s="1">
        <f>SUM(V98:V$168)/SUM(G98:G$168)</f>
        <v>0.75</v>
      </c>
      <c r="Y98" s="2">
        <f t="shared" si="6"/>
        <v>1.3322222222222222</v>
      </c>
    </row>
    <row r="99" spans="1:25" ht="15.95" customHeight="1" x14ac:dyDescent="0.25">
      <c r="A99" s="184"/>
      <c r="B99" s="4">
        <v>42227</v>
      </c>
      <c r="C99" s="5" t="s">
        <v>43</v>
      </c>
      <c r="D99" s="39">
        <f>SUM(I99:I$168)/SUM(G99:G$168)</f>
        <v>0.54716981132075471</v>
      </c>
      <c r="E99" s="5">
        <v>1</v>
      </c>
      <c r="F99" s="5">
        <v>2</v>
      </c>
      <c r="G99" s="5">
        <v>2</v>
      </c>
      <c r="H99" s="5">
        <v>0</v>
      </c>
      <c r="I99" s="27">
        <v>1</v>
      </c>
      <c r="J99" s="100">
        <f t="shared" si="4"/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1</v>
      </c>
      <c r="W99" s="39">
        <f>SUM(I99:I$168, O99:O$168,S99:S$168)/SUM(F99:F$168)</f>
        <v>0.58823529411764708</v>
      </c>
      <c r="X99" s="39">
        <f>SUM(V99:V$168)/SUM(G99:G$168)</f>
        <v>0.75471698113207553</v>
      </c>
      <c r="Y99" s="41">
        <f t="shared" si="6"/>
        <v>1.3429522752497225</v>
      </c>
    </row>
    <row r="100" spans="1:25" ht="15.95" customHeight="1" x14ac:dyDescent="0.25">
      <c r="A100" s="184"/>
      <c r="B100" s="4">
        <v>42213</v>
      </c>
      <c r="C100" s="5" t="s">
        <v>41</v>
      </c>
      <c r="D100" s="39">
        <f>SUM(I100:I$168)/SUM(G100:G$168)</f>
        <v>0.54761904761904767</v>
      </c>
      <c r="E100" s="5">
        <v>1</v>
      </c>
      <c r="F100" s="5">
        <v>3</v>
      </c>
      <c r="G100" s="5">
        <v>3</v>
      </c>
      <c r="H100" s="5">
        <v>0</v>
      </c>
      <c r="I100" s="27">
        <v>2</v>
      </c>
      <c r="J100" s="100">
        <f t="shared" si="4"/>
        <v>2</v>
      </c>
      <c r="K100" s="5">
        <v>0</v>
      </c>
      <c r="L100" s="5">
        <v>0</v>
      </c>
      <c r="M100" s="5">
        <v>0</v>
      </c>
      <c r="N100" s="5">
        <v>1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2</v>
      </c>
      <c r="W100" s="39">
        <f>SUM(I100:I$168, O100:O$168,S100:S$168)/SUM(F100:F$168)</f>
        <v>0.58904109589041098</v>
      </c>
      <c r="X100" s="39">
        <f>SUM(V100:V$168)/SUM(G100:G$168)</f>
        <v>0.75714285714285712</v>
      </c>
      <c r="Y100" s="41">
        <f t="shared" si="6"/>
        <v>1.3461839530332682</v>
      </c>
    </row>
    <row r="101" spans="1:25" ht="15.95" customHeight="1" x14ac:dyDescent="0.25">
      <c r="A101" s="184"/>
      <c r="B101" s="4">
        <v>42199</v>
      </c>
      <c r="C101" s="5" t="s">
        <v>46</v>
      </c>
      <c r="D101" s="39">
        <f>SUM(I101:I$168)/SUM(G101:G$168)</f>
        <v>0.54589371980676327</v>
      </c>
      <c r="E101" s="5">
        <v>1</v>
      </c>
      <c r="F101" s="5">
        <v>3</v>
      </c>
      <c r="G101" s="5">
        <v>3</v>
      </c>
      <c r="H101" s="5">
        <v>2</v>
      </c>
      <c r="I101" s="27">
        <v>3</v>
      </c>
      <c r="J101" s="100">
        <f t="shared" si="4"/>
        <v>3</v>
      </c>
      <c r="K101" s="5">
        <v>0</v>
      </c>
      <c r="L101" s="5">
        <v>0</v>
      </c>
      <c r="M101" s="5">
        <v>0</v>
      </c>
      <c r="N101" s="5">
        <v>3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3</v>
      </c>
      <c r="W101" s="39">
        <f>SUM(I101:I$168, O101:O$168,S101:S$168)/SUM(F101:F$168)</f>
        <v>0.58796296296296291</v>
      </c>
      <c r="X101" s="39">
        <f>SUM(V101:V$168)/SUM(G101:G$168)</f>
        <v>0.75845410628019327</v>
      </c>
      <c r="Y101" s="41">
        <f t="shared" si="6"/>
        <v>1.3464170692431563</v>
      </c>
    </row>
    <row r="102" spans="1:25" ht="15.95" customHeight="1" x14ac:dyDescent="0.25">
      <c r="A102" s="184"/>
      <c r="B102" s="4">
        <v>42199</v>
      </c>
      <c r="C102" s="5" t="s">
        <v>46</v>
      </c>
      <c r="D102" s="39">
        <f>SUM(I102:I$168)/SUM(G102:G$168)</f>
        <v>0.53921568627450978</v>
      </c>
      <c r="E102" s="5">
        <v>1</v>
      </c>
      <c r="F102" s="5">
        <v>3</v>
      </c>
      <c r="G102" s="5">
        <v>3</v>
      </c>
      <c r="H102" s="5">
        <v>2</v>
      </c>
      <c r="I102" s="27">
        <v>2</v>
      </c>
      <c r="J102" s="100">
        <f t="shared" si="4"/>
        <v>2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2</v>
      </c>
      <c r="W102" s="39">
        <f>SUM(I102:I$168, O102:O$168,S102:S$168)/SUM(F102:F$168)</f>
        <v>0.5821596244131455</v>
      </c>
      <c r="X102" s="39">
        <f>SUM(V102:V$168)/SUM(G102:G$168)</f>
        <v>0.75490196078431371</v>
      </c>
      <c r="Y102" s="41">
        <f t="shared" si="6"/>
        <v>1.3370615851974592</v>
      </c>
    </row>
    <row r="103" spans="1:25" ht="15.95" customHeight="1" x14ac:dyDescent="0.25">
      <c r="A103" s="184"/>
      <c r="B103" s="4">
        <v>42192</v>
      </c>
      <c r="C103" s="5" t="s">
        <v>47</v>
      </c>
      <c r="D103" s="39">
        <f>SUM(I103:I$168)/SUM(G103:G$168)</f>
        <v>0.53731343283582089</v>
      </c>
      <c r="E103" s="5">
        <v>1</v>
      </c>
      <c r="F103" s="5">
        <v>2</v>
      </c>
      <c r="G103" s="5">
        <v>2</v>
      </c>
      <c r="H103" s="5">
        <v>0</v>
      </c>
      <c r="I103" s="27">
        <v>1</v>
      </c>
      <c r="J103" s="100">
        <f t="shared" si="4"/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1</v>
      </c>
      <c r="W103" s="39">
        <f>SUM(I103:I$168, O103:O$168,S103:S$168)/SUM(F103:F$168)</f>
        <v>0.580952380952381</v>
      </c>
      <c r="X103" s="39">
        <f>SUM(V103:V$168)/SUM(G103:G$168)</f>
        <v>0.75621890547263682</v>
      </c>
      <c r="Y103" s="41">
        <f t="shared" si="6"/>
        <v>1.3371712864250178</v>
      </c>
    </row>
    <row r="104" spans="1:25" ht="15.95" customHeight="1" x14ac:dyDescent="0.25">
      <c r="A104" s="184"/>
      <c r="B104" s="4">
        <v>42171</v>
      </c>
      <c r="C104" s="5" t="s">
        <v>45</v>
      </c>
      <c r="D104" s="39">
        <f>SUM(I104:I$168)/SUM(G104:G$168)</f>
        <v>0.53768844221105527</v>
      </c>
      <c r="E104" s="5">
        <v>1</v>
      </c>
      <c r="F104" s="5">
        <v>3</v>
      </c>
      <c r="G104" s="5">
        <v>3</v>
      </c>
      <c r="H104" s="5">
        <v>1</v>
      </c>
      <c r="I104" s="27">
        <v>1</v>
      </c>
      <c r="J104" s="100">
        <f t="shared" si="4"/>
        <v>1</v>
      </c>
      <c r="K104" s="5">
        <v>0</v>
      </c>
      <c r="L104" s="5">
        <v>0</v>
      </c>
      <c r="M104" s="5">
        <v>0</v>
      </c>
      <c r="N104" s="5">
        <v>1</v>
      </c>
      <c r="O104" s="5">
        <v>0</v>
      </c>
      <c r="P104" s="5">
        <v>0</v>
      </c>
      <c r="Q104" s="5">
        <v>0</v>
      </c>
      <c r="R104" s="5">
        <v>0</v>
      </c>
      <c r="S104" s="5">
        <v>1</v>
      </c>
      <c r="T104" s="5">
        <v>0</v>
      </c>
      <c r="U104" s="5">
        <v>0</v>
      </c>
      <c r="V104" s="5">
        <v>1</v>
      </c>
      <c r="W104" s="39">
        <f>SUM(I104:I$168, O104:O$168,S104:S$168)/SUM(F104:F$168)</f>
        <v>0.58173076923076927</v>
      </c>
      <c r="X104" s="39">
        <f>SUM(V104:V$168)/SUM(G104:G$168)</f>
        <v>0.75879396984924619</v>
      </c>
      <c r="Y104" s="41">
        <f t="shared" si="6"/>
        <v>1.3405247390800155</v>
      </c>
    </row>
    <row r="105" spans="1:25" ht="15.95" customHeight="1" x14ac:dyDescent="0.25">
      <c r="A105" s="184"/>
      <c r="B105" s="4">
        <v>42171</v>
      </c>
      <c r="C105" s="5" t="s">
        <v>45</v>
      </c>
      <c r="D105" s="39">
        <f>SUM(I105:I$168)/SUM(G105:G$168)</f>
        <v>0.54081632653061229</v>
      </c>
      <c r="E105" s="5">
        <v>1</v>
      </c>
      <c r="F105" s="5">
        <v>3</v>
      </c>
      <c r="G105" s="5">
        <v>3</v>
      </c>
      <c r="H105" s="5">
        <v>0</v>
      </c>
      <c r="I105" s="5">
        <v>0</v>
      </c>
      <c r="J105" s="100">
        <f t="shared" si="4"/>
        <v>0</v>
      </c>
      <c r="K105" s="5">
        <v>0</v>
      </c>
      <c r="L105" s="5">
        <v>0</v>
      </c>
      <c r="M105" s="5">
        <v>0</v>
      </c>
      <c r="N105" s="5">
        <v>2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1</v>
      </c>
      <c r="U105" s="5">
        <v>2</v>
      </c>
      <c r="V105" s="5">
        <v>0</v>
      </c>
      <c r="W105" s="39">
        <f>SUM(I105:I$168, O105:O$168,S105:S$168)/SUM(F105:F$168)</f>
        <v>0.58048780487804874</v>
      </c>
      <c r="X105" s="39">
        <f>SUM(V105:V$168)/SUM(G105:G$168)</f>
        <v>0.76530612244897955</v>
      </c>
      <c r="Y105" s="41">
        <f t="shared" si="6"/>
        <v>1.3457939273270283</v>
      </c>
    </row>
    <row r="106" spans="1:25" ht="15.95" customHeight="1" x14ac:dyDescent="0.25">
      <c r="A106" s="184"/>
      <c r="B106" s="4">
        <v>42150</v>
      </c>
      <c r="C106" s="5" t="s">
        <v>46</v>
      </c>
      <c r="D106" s="39">
        <f>SUM(I106:I$168)/SUM(G106:G$168)</f>
        <v>0.54922279792746109</v>
      </c>
      <c r="E106" s="5">
        <v>1</v>
      </c>
      <c r="F106" s="5">
        <v>4</v>
      </c>
      <c r="G106" s="5">
        <v>4</v>
      </c>
      <c r="H106" s="5">
        <v>2</v>
      </c>
      <c r="I106" s="27">
        <v>1</v>
      </c>
      <c r="J106" s="100">
        <f t="shared" si="4"/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</v>
      </c>
      <c r="T106" s="5">
        <v>0</v>
      </c>
      <c r="U106" s="5">
        <v>0</v>
      </c>
      <c r="V106" s="5">
        <v>1</v>
      </c>
      <c r="W106" s="39">
        <f>SUM(I106:I$168, O106:O$168,S106:S$168)/SUM(F106:F$168)</f>
        <v>0.58910891089108908</v>
      </c>
      <c r="X106" s="39">
        <f>SUM(V106:V$168)/SUM(G106:G$168)</f>
        <v>0.77720207253886009</v>
      </c>
      <c r="Y106" s="41">
        <f t="shared" si="6"/>
        <v>1.3663109834299492</v>
      </c>
    </row>
    <row r="107" spans="1:25" ht="15.95" customHeight="1" x14ac:dyDescent="0.25">
      <c r="A107" s="184"/>
      <c r="B107" s="4">
        <v>42150</v>
      </c>
      <c r="C107" s="5" t="s">
        <v>46</v>
      </c>
      <c r="D107" s="39">
        <f>SUM(I107:I$168)/SUM(G107:G$168)</f>
        <v>0.55555555555555558</v>
      </c>
      <c r="E107" s="5">
        <v>1</v>
      </c>
      <c r="F107" s="5">
        <v>3</v>
      </c>
      <c r="G107" s="5">
        <v>3</v>
      </c>
      <c r="H107" s="5">
        <v>0</v>
      </c>
      <c r="I107" s="27">
        <v>2</v>
      </c>
      <c r="J107" s="100">
        <f t="shared" si="4"/>
        <v>1</v>
      </c>
      <c r="K107" s="5">
        <v>1</v>
      </c>
      <c r="L107" s="5">
        <v>0</v>
      </c>
      <c r="M107" s="5">
        <v>0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3</v>
      </c>
      <c r="W107" s="39">
        <f>SUM(I107:I$168, O107:O$168,S107:S$168)/SUM(F107:F$168)</f>
        <v>0.59090909090909094</v>
      </c>
      <c r="X107" s="39">
        <f>SUM(V107:V$168)/SUM(G107:G$168)</f>
        <v>0.78835978835978837</v>
      </c>
      <c r="Y107" s="41">
        <f t="shared" si="6"/>
        <v>1.3792688792688792</v>
      </c>
    </row>
    <row r="108" spans="1:25" ht="15.95" customHeight="1" x14ac:dyDescent="0.25">
      <c r="A108" s="184"/>
      <c r="B108" s="4">
        <v>42143</v>
      </c>
      <c r="C108" s="5" t="s">
        <v>47</v>
      </c>
      <c r="D108" s="39">
        <f>SUM(I108:I$168)/SUM(G108:G$168)</f>
        <v>0.55376344086021501</v>
      </c>
      <c r="E108" s="5">
        <v>1</v>
      </c>
      <c r="F108" s="5">
        <v>2</v>
      </c>
      <c r="G108" s="5">
        <v>2</v>
      </c>
      <c r="H108" s="5">
        <v>1</v>
      </c>
      <c r="I108" s="27">
        <v>2</v>
      </c>
      <c r="J108" s="100">
        <f t="shared" si="4"/>
        <v>2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2</v>
      </c>
      <c r="W108" s="39">
        <f>SUM(I108:I$168, O108:O$168,S108:S$168)/SUM(F108:F$168)</f>
        <v>0.58974358974358976</v>
      </c>
      <c r="X108" s="39">
        <f>SUM(V108:V$168)/SUM(G108:G$168)</f>
        <v>0.78494623655913975</v>
      </c>
      <c r="Y108" s="41">
        <f t="shared" si="6"/>
        <v>1.3746898263027294</v>
      </c>
    </row>
    <row r="109" spans="1:25" ht="15.95" customHeight="1" thickBot="1" x14ac:dyDescent="0.3">
      <c r="A109" s="188"/>
      <c r="B109" s="11">
        <v>42143</v>
      </c>
      <c r="C109" s="12" t="s">
        <v>47</v>
      </c>
      <c r="D109" s="40">
        <f>SUM(I109:I$168)/SUM(G109:G$168)</f>
        <v>0.54891304347826086</v>
      </c>
      <c r="E109" s="12">
        <v>1</v>
      </c>
      <c r="F109" s="12">
        <v>3</v>
      </c>
      <c r="G109" s="12">
        <v>3</v>
      </c>
      <c r="H109" s="12">
        <v>1</v>
      </c>
      <c r="I109" s="28">
        <v>2</v>
      </c>
      <c r="J109" s="104">
        <f t="shared" si="4"/>
        <v>1</v>
      </c>
      <c r="K109" s="12">
        <v>1</v>
      </c>
      <c r="L109" s="12">
        <v>0</v>
      </c>
      <c r="M109" s="12">
        <v>0</v>
      </c>
      <c r="N109" s="12">
        <v>3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3</v>
      </c>
      <c r="W109" s="40">
        <f>SUM(I109:I$168, O109:O$168,S109:S$168)/SUM(F109:F$168)</f>
        <v>0.58549222797927458</v>
      </c>
      <c r="X109" s="40">
        <f>SUM(V109:V$168)/SUM(G109:G$168)</f>
        <v>0.78260869565217395</v>
      </c>
      <c r="Y109" s="42">
        <f t="shared" si="6"/>
        <v>1.3681009236314485</v>
      </c>
    </row>
    <row r="110" spans="1:25" ht="15.95" customHeight="1" x14ac:dyDescent="0.25">
      <c r="A110" s="183" t="s">
        <v>48</v>
      </c>
      <c r="B110" s="9">
        <v>41863</v>
      </c>
      <c r="C110" s="10" t="s">
        <v>43</v>
      </c>
      <c r="D110" s="1">
        <f>SUM(I110:I$168)/SUM(G110:G$168)</f>
        <v>0.54696132596685088</v>
      </c>
      <c r="E110" s="10">
        <v>1</v>
      </c>
      <c r="F110" s="10">
        <v>3</v>
      </c>
      <c r="G110" s="10">
        <v>3</v>
      </c>
      <c r="H110" s="10">
        <v>1</v>
      </c>
      <c r="I110" s="30">
        <v>2</v>
      </c>
      <c r="J110" s="96">
        <f t="shared" si="4"/>
        <v>2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2</v>
      </c>
      <c r="W110" s="1">
        <f>SUM(I110:I$168, O110:O$168,S110:S$168)/SUM(F110:F$168)</f>
        <v>0.58421052631578951</v>
      </c>
      <c r="X110" s="1">
        <f>SUM(V110:V$168)/SUM(G110:G$168)</f>
        <v>0.77900552486187846</v>
      </c>
      <c r="Y110" s="2">
        <f t="shared" si="6"/>
        <v>1.3632160511776679</v>
      </c>
    </row>
    <row r="111" spans="1:25" ht="15.95" customHeight="1" x14ac:dyDescent="0.25">
      <c r="A111" s="184"/>
      <c r="B111" s="4">
        <v>41863</v>
      </c>
      <c r="C111" s="5" t="s">
        <v>43</v>
      </c>
      <c r="D111" s="39">
        <f>SUM(I111:I$168)/SUM(G111:G$168)</f>
        <v>0.5449438202247191</v>
      </c>
      <c r="E111" s="5">
        <v>1</v>
      </c>
      <c r="F111" s="5">
        <v>2</v>
      </c>
      <c r="G111" s="5">
        <v>2</v>
      </c>
      <c r="H111" s="5">
        <v>0</v>
      </c>
      <c r="I111" s="27">
        <v>1</v>
      </c>
      <c r="J111" s="100">
        <f t="shared" si="4"/>
        <v>0</v>
      </c>
      <c r="K111" s="5">
        <v>0</v>
      </c>
      <c r="L111" s="5">
        <v>1</v>
      </c>
      <c r="M111" s="5">
        <v>0</v>
      </c>
      <c r="N111" s="5">
        <v>1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3</v>
      </c>
      <c r="W111" s="39">
        <f>SUM(I111:I$168, O111:O$168,S111:S$168)/SUM(F111:F$168)</f>
        <v>0.58288770053475936</v>
      </c>
      <c r="X111" s="39">
        <f>SUM(V111:V$168)/SUM(G111:G$168)</f>
        <v>0.7808988764044944</v>
      </c>
      <c r="Y111" s="41">
        <f t="shared" si="6"/>
        <v>1.3637865769392539</v>
      </c>
    </row>
    <row r="112" spans="1:25" ht="15.95" customHeight="1" x14ac:dyDescent="0.25">
      <c r="A112" s="184"/>
      <c r="B112" s="4">
        <v>41856</v>
      </c>
      <c r="C112" s="5" t="s">
        <v>44</v>
      </c>
      <c r="D112" s="39">
        <f>SUM(I112:I$168)/SUM(G112:G$168)</f>
        <v>0.54545454545454541</v>
      </c>
      <c r="E112" s="5">
        <v>1</v>
      </c>
      <c r="F112" s="5">
        <v>3</v>
      </c>
      <c r="G112" s="5">
        <v>3</v>
      </c>
      <c r="H112" s="5">
        <v>2</v>
      </c>
      <c r="I112" s="27">
        <v>2</v>
      </c>
      <c r="J112" s="100">
        <f t="shared" si="4"/>
        <v>1</v>
      </c>
      <c r="K112" s="5">
        <v>1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3</v>
      </c>
      <c r="W112" s="39">
        <f>SUM(I112:I$168, O112:O$168,S112:S$168)/SUM(F112:F$168)</f>
        <v>0.58378378378378382</v>
      </c>
      <c r="X112" s="39">
        <f>SUM(V112:V$168)/SUM(G112:G$168)</f>
        <v>0.77272727272727271</v>
      </c>
      <c r="Y112" s="41">
        <f t="shared" si="6"/>
        <v>1.3565110565110565</v>
      </c>
    </row>
    <row r="113" spans="1:25" ht="15.95" customHeight="1" x14ac:dyDescent="0.25">
      <c r="A113" s="184"/>
      <c r="B113" s="4">
        <v>41856</v>
      </c>
      <c r="C113" s="5" t="s">
        <v>44</v>
      </c>
      <c r="D113" s="39">
        <f>SUM(I113:I$168)/SUM(G113:G$168)</f>
        <v>0.54335260115606931</v>
      </c>
      <c r="E113" s="5">
        <v>1</v>
      </c>
      <c r="F113" s="5">
        <v>3</v>
      </c>
      <c r="G113" s="5">
        <v>3</v>
      </c>
      <c r="H113" s="5">
        <v>1</v>
      </c>
      <c r="I113" s="27">
        <v>3</v>
      </c>
      <c r="J113" s="100">
        <f t="shared" si="4"/>
        <v>2</v>
      </c>
      <c r="K113" s="5">
        <v>1</v>
      </c>
      <c r="L113" s="5">
        <v>0</v>
      </c>
      <c r="M113" s="5">
        <v>0</v>
      </c>
      <c r="N113" s="5">
        <v>1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4</v>
      </c>
      <c r="W113" s="39">
        <f>SUM(I113:I$168, O113:O$168,S113:S$168)/SUM(F113:F$168)</f>
        <v>0.58241758241758246</v>
      </c>
      <c r="X113" s="39">
        <f>SUM(V113:V$168)/SUM(G113:G$168)</f>
        <v>0.76878612716763006</v>
      </c>
      <c r="Y113" s="41">
        <f t="shared" si="6"/>
        <v>1.3512037095852125</v>
      </c>
    </row>
    <row r="114" spans="1:25" ht="15.95" customHeight="1" x14ac:dyDescent="0.25">
      <c r="A114" s="184"/>
      <c r="B114" s="4">
        <v>41814</v>
      </c>
      <c r="C114" s="5" t="s">
        <v>50</v>
      </c>
      <c r="D114" s="39">
        <f>SUM(I114:I$168)/SUM(G114:G$168)</f>
        <v>0.53529411764705881</v>
      </c>
      <c r="E114" s="5">
        <v>1</v>
      </c>
      <c r="F114" s="5">
        <v>3</v>
      </c>
      <c r="G114" s="5">
        <v>3</v>
      </c>
      <c r="H114" s="5">
        <v>0</v>
      </c>
      <c r="I114" s="27">
        <v>1</v>
      </c>
      <c r="J114" s="100">
        <f t="shared" si="4"/>
        <v>1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1</v>
      </c>
      <c r="W114" s="39">
        <f>SUM(I114:I$168, O114:O$168,S114:S$168)/SUM(F114:F$168)</f>
        <v>0.57541899441340782</v>
      </c>
      <c r="X114" s="39">
        <f>SUM(V114:V$168)/SUM(G114:G$168)</f>
        <v>0.75882352941176467</v>
      </c>
      <c r="Y114" s="41">
        <f t="shared" si="6"/>
        <v>1.3342425238251725</v>
      </c>
    </row>
    <row r="115" spans="1:25" ht="15.95" customHeight="1" x14ac:dyDescent="0.25">
      <c r="A115" s="184"/>
      <c r="B115" s="4">
        <v>41814</v>
      </c>
      <c r="C115" s="5" t="s">
        <v>50</v>
      </c>
      <c r="D115" s="39">
        <f>SUM(I115:I$168)/SUM(G115:G$168)</f>
        <v>0.53892215568862278</v>
      </c>
      <c r="E115" s="5">
        <v>1</v>
      </c>
      <c r="F115" s="5">
        <v>4</v>
      </c>
      <c r="G115" s="5">
        <v>4</v>
      </c>
      <c r="H115" s="5">
        <v>2</v>
      </c>
      <c r="I115" s="27">
        <v>4</v>
      </c>
      <c r="J115" s="100">
        <f t="shared" si="4"/>
        <v>3</v>
      </c>
      <c r="K115" s="5">
        <v>1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5</v>
      </c>
      <c r="W115" s="39">
        <f>SUM(I115:I$168, O115:O$168,S115:S$168)/SUM(F115:F$168)</f>
        <v>0.57954545454545459</v>
      </c>
      <c r="X115" s="39">
        <f>SUM(V115:V$168)/SUM(G115:G$168)</f>
        <v>0.76646706586826352</v>
      </c>
      <c r="Y115" s="41">
        <f t="shared" si="6"/>
        <v>1.3460125204137181</v>
      </c>
    </row>
    <row r="116" spans="1:25" ht="15.95" customHeight="1" x14ac:dyDescent="0.25">
      <c r="A116" s="184"/>
      <c r="B116" s="4">
        <v>41800</v>
      </c>
      <c r="C116" s="5" t="s">
        <v>43</v>
      </c>
      <c r="D116" s="39">
        <f>SUM(I116:I$168)/SUM(G116:G$168)</f>
        <v>0.52760736196319014</v>
      </c>
      <c r="E116" s="5">
        <v>1</v>
      </c>
      <c r="F116" s="5">
        <v>5</v>
      </c>
      <c r="G116" s="5">
        <v>5</v>
      </c>
      <c r="H116" s="5">
        <v>2</v>
      </c>
      <c r="I116" s="27">
        <v>3</v>
      </c>
      <c r="J116" s="100">
        <f t="shared" si="4"/>
        <v>2</v>
      </c>
      <c r="K116" s="5">
        <v>1</v>
      </c>
      <c r="L116" s="5">
        <v>0</v>
      </c>
      <c r="M116" s="5">
        <v>0</v>
      </c>
      <c r="N116" s="5">
        <v>3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4</v>
      </c>
      <c r="W116" s="39">
        <f>SUM(I116:I$168, O116:O$168,S116:S$168)/SUM(F116:F$168)</f>
        <v>0.56976744186046513</v>
      </c>
      <c r="X116" s="39">
        <f>SUM(V116:V$168)/SUM(G116:G$168)</f>
        <v>0.754601226993865</v>
      </c>
      <c r="Y116" s="41">
        <f t="shared" si="6"/>
        <v>1.3243686688543301</v>
      </c>
    </row>
    <row r="117" spans="1:25" ht="15.95" customHeight="1" x14ac:dyDescent="0.25">
      <c r="A117" s="184"/>
      <c r="B117" s="4">
        <v>41800</v>
      </c>
      <c r="C117" s="5" t="s">
        <v>43</v>
      </c>
      <c r="D117" s="39">
        <f>SUM(I117:I$168)/SUM(G117:G$168)</f>
        <v>0.52531645569620256</v>
      </c>
      <c r="E117" s="5">
        <v>1</v>
      </c>
      <c r="F117" s="5">
        <v>4</v>
      </c>
      <c r="G117" s="5">
        <v>4</v>
      </c>
      <c r="H117" s="5">
        <v>4</v>
      </c>
      <c r="I117" s="27">
        <v>4</v>
      </c>
      <c r="J117" s="100">
        <f t="shared" si="4"/>
        <v>0</v>
      </c>
      <c r="K117" s="5">
        <v>3</v>
      </c>
      <c r="L117" s="5">
        <v>1</v>
      </c>
      <c r="M117" s="5">
        <v>0</v>
      </c>
      <c r="N117" s="5">
        <v>1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9</v>
      </c>
      <c r="W117" s="39">
        <f>SUM(I117:I$168, O117:O$168,S117:S$168)/SUM(F117:F$168)</f>
        <v>0.56886227544910184</v>
      </c>
      <c r="X117" s="39">
        <f>SUM(V117:V$168)/SUM(G117:G$168)</f>
        <v>0.75316455696202533</v>
      </c>
      <c r="Y117" s="41">
        <f t="shared" si="6"/>
        <v>1.3220268324111273</v>
      </c>
    </row>
    <row r="118" spans="1:25" ht="15.95" customHeight="1" x14ac:dyDescent="0.25">
      <c r="A118" s="184"/>
      <c r="B118" s="4">
        <v>41793</v>
      </c>
      <c r="C118" s="5" t="s">
        <v>44</v>
      </c>
      <c r="D118" s="39">
        <f>SUM(I118:I$168)/SUM(G118:G$168)</f>
        <v>0.51298701298701299</v>
      </c>
      <c r="E118" s="5">
        <v>1</v>
      </c>
      <c r="F118" s="5">
        <v>3</v>
      </c>
      <c r="G118" s="5">
        <v>3</v>
      </c>
      <c r="H118" s="5">
        <v>3</v>
      </c>
      <c r="I118" s="27">
        <v>1</v>
      </c>
      <c r="J118" s="100">
        <f t="shared" si="4"/>
        <v>0</v>
      </c>
      <c r="K118" s="5">
        <v>1</v>
      </c>
      <c r="L118" s="5">
        <v>0</v>
      </c>
      <c r="M118" s="5">
        <v>0</v>
      </c>
      <c r="N118" s="5">
        <v>2</v>
      </c>
      <c r="O118" s="5">
        <v>0</v>
      </c>
      <c r="P118" s="5">
        <v>0</v>
      </c>
      <c r="Q118" s="5">
        <v>0</v>
      </c>
      <c r="R118" s="5">
        <v>0</v>
      </c>
      <c r="S118" s="5">
        <v>1</v>
      </c>
      <c r="T118" s="5">
        <v>1</v>
      </c>
      <c r="U118" s="5">
        <v>0</v>
      </c>
      <c r="V118" s="5">
        <v>2</v>
      </c>
      <c r="W118" s="39">
        <f>SUM(I118:I$168, O118:O$168,S118:S$168)/SUM(F118:F$168)</f>
        <v>0.55828220858895705</v>
      </c>
      <c r="X118" s="39">
        <f>SUM(V118:V$168)/SUM(G118:G$168)</f>
        <v>0.7142857142857143</v>
      </c>
      <c r="Y118" s="41">
        <f t="shared" si="6"/>
        <v>1.2725679228746714</v>
      </c>
    </row>
    <row r="119" spans="1:25" ht="15.95" customHeight="1" x14ac:dyDescent="0.25">
      <c r="A119" s="184"/>
      <c r="B119" s="4">
        <v>41793</v>
      </c>
      <c r="C119" s="5" t="s">
        <v>44</v>
      </c>
      <c r="D119" s="39">
        <f>SUM(I119:I$168)/SUM(G119:G$168)</f>
        <v>0.51655629139072845</v>
      </c>
      <c r="E119" s="5">
        <v>1</v>
      </c>
      <c r="F119" s="5">
        <v>1</v>
      </c>
      <c r="G119" s="5">
        <v>1</v>
      </c>
      <c r="H119" s="5">
        <v>1</v>
      </c>
      <c r="I119" s="27">
        <v>1</v>
      </c>
      <c r="J119" s="100">
        <f t="shared" si="4"/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1</v>
      </c>
      <c r="W119" s="39">
        <f>SUM(I119:I$168, O119:O$168,S119:S$168)/SUM(F119:F$168)</f>
        <v>0.55625000000000002</v>
      </c>
      <c r="X119" s="39">
        <f>SUM(V119:V$168)/SUM(G119:G$168)</f>
        <v>0.71523178807947019</v>
      </c>
      <c r="Y119" s="41">
        <f t="shared" si="6"/>
        <v>1.2714817880794702</v>
      </c>
    </row>
    <row r="120" spans="1:25" ht="15.95" customHeight="1" x14ac:dyDescent="0.25">
      <c r="A120" s="184"/>
      <c r="B120" s="4">
        <v>41779</v>
      </c>
      <c r="C120" s="5" t="s">
        <v>45</v>
      </c>
      <c r="D120" s="39">
        <f>SUM(I120:I$168)/SUM(G120:G$168)</f>
        <v>0.51333333333333331</v>
      </c>
      <c r="E120" s="5">
        <v>1</v>
      </c>
      <c r="F120" s="5">
        <v>3</v>
      </c>
      <c r="G120" s="5">
        <v>3</v>
      </c>
      <c r="H120" s="5">
        <v>1</v>
      </c>
      <c r="I120" s="5">
        <v>0</v>
      </c>
      <c r="J120" s="100">
        <f t="shared" si="4"/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</v>
      </c>
      <c r="U120" s="5">
        <v>2</v>
      </c>
      <c r="V120" s="5">
        <v>0</v>
      </c>
      <c r="W120" s="39">
        <f>SUM(I120:I$168, O120:O$168,S120:S$168)/SUM(F120:F$168)</f>
        <v>0.55345911949685533</v>
      </c>
      <c r="X120" s="39">
        <f>SUM(V120:V$168)/SUM(G120:G$168)</f>
        <v>0.71333333333333337</v>
      </c>
      <c r="Y120" s="41">
        <f t="shared" si="6"/>
        <v>1.2667924528301886</v>
      </c>
    </row>
    <row r="121" spans="1:25" ht="15.95" customHeight="1" x14ac:dyDescent="0.25">
      <c r="A121" s="184"/>
      <c r="B121" s="4">
        <v>41779</v>
      </c>
      <c r="C121" s="5" t="s">
        <v>45</v>
      </c>
      <c r="D121" s="39">
        <f>SUM(I121:I$168)/SUM(G121:G$168)</f>
        <v>0.52380952380952384</v>
      </c>
      <c r="E121" s="5">
        <v>1</v>
      </c>
      <c r="F121" s="5">
        <v>2</v>
      </c>
      <c r="G121" s="5">
        <v>1</v>
      </c>
      <c r="H121" s="5">
        <v>0</v>
      </c>
      <c r="I121" s="5">
        <v>0</v>
      </c>
      <c r="J121" s="100">
        <f t="shared" si="4"/>
        <v>0</v>
      </c>
      <c r="K121" s="5">
        <v>0</v>
      </c>
      <c r="L121" s="5">
        <v>0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39">
        <f>SUM(I121:I$168, O121:O$168,S121:S$168)/SUM(F121:F$168)</f>
        <v>0.5641025641025641</v>
      </c>
      <c r="X121" s="39">
        <f>SUM(V121:V$168)/SUM(G121:G$168)</f>
        <v>0.72789115646258506</v>
      </c>
      <c r="Y121" s="41">
        <f t="shared" si="6"/>
        <v>1.2919937205651491</v>
      </c>
    </row>
    <row r="122" spans="1:25" ht="15.95" customHeight="1" x14ac:dyDescent="0.25">
      <c r="A122" s="184"/>
      <c r="B122" s="4">
        <v>41772</v>
      </c>
      <c r="C122" s="5" t="s">
        <v>46</v>
      </c>
      <c r="D122" s="39">
        <f>SUM(I122:I$168)/SUM(G122:G$168)</f>
        <v>0.5273972602739726</v>
      </c>
      <c r="E122" s="5">
        <v>1</v>
      </c>
      <c r="F122" s="5">
        <v>2</v>
      </c>
      <c r="G122" s="5">
        <v>1</v>
      </c>
      <c r="H122" s="5">
        <v>0</v>
      </c>
      <c r="I122" s="5">
        <v>0</v>
      </c>
      <c r="J122" s="100">
        <f t="shared" si="4"/>
        <v>0</v>
      </c>
      <c r="K122" s="5">
        <v>0</v>
      </c>
      <c r="L122" s="5">
        <v>0</v>
      </c>
      <c r="M122" s="5">
        <v>0</v>
      </c>
      <c r="N122" s="5">
        <v>0</v>
      </c>
      <c r="O122" s="5">
        <v>1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39">
        <f>SUM(I122:I$168, O122:O$168,S122:S$168)/SUM(F122:F$168)</f>
        <v>0.56493506493506496</v>
      </c>
      <c r="X122" s="39">
        <f>SUM(V122:V$168)/SUM(G122:G$168)</f>
        <v>0.73287671232876717</v>
      </c>
      <c r="Y122" s="41">
        <f t="shared" si="6"/>
        <v>1.2978117772638322</v>
      </c>
    </row>
    <row r="123" spans="1:25" ht="15.95" customHeight="1" thickBot="1" x14ac:dyDescent="0.3">
      <c r="A123" s="188"/>
      <c r="B123" s="11">
        <v>41772</v>
      </c>
      <c r="C123" s="12" t="s">
        <v>46</v>
      </c>
      <c r="D123" s="40">
        <f>SUM(I123:I$168)/SUM(G123:G$168)</f>
        <v>0.53103448275862064</v>
      </c>
      <c r="E123" s="12">
        <v>1</v>
      </c>
      <c r="F123" s="12">
        <v>4</v>
      </c>
      <c r="G123" s="12">
        <v>4</v>
      </c>
      <c r="H123" s="12">
        <v>2</v>
      </c>
      <c r="I123" s="12">
        <v>2</v>
      </c>
      <c r="J123" s="104">
        <f t="shared" si="4"/>
        <v>0</v>
      </c>
      <c r="K123" s="12">
        <v>1</v>
      </c>
      <c r="L123" s="12">
        <v>1</v>
      </c>
      <c r="M123" s="12">
        <v>0</v>
      </c>
      <c r="N123" s="12">
        <v>3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1</v>
      </c>
      <c r="V123" s="12">
        <v>5</v>
      </c>
      <c r="W123" s="40">
        <f>SUM(I123:I$168, O123:O$168,S123:S$168)/SUM(F123:F$168)</f>
        <v>0.56578947368421051</v>
      </c>
      <c r="X123" s="40">
        <f>SUM(V123:V$168)/SUM(G123:G$168)</f>
        <v>0.73793103448275865</v>
      </c>
      <c r="Y123" s="42">
        <f t="shared" si="6"/>
        <v>1.3037205081669692</v>
      </c>
    </row>
    <row r="124" spans="1:25" ht="15.95" customHeight="1" x14ac:dyDescent="0.25">
      <c r="A124" s="183" t="s">
        <v>52</v>
      </c>
      <c r="B124" s="9">
        <v>41478</v>
      </c>
      <c r="C124" s="10" t="s">
        <v>50</v>
      </c>
      <c r="D124" s="1">
        <f>SUM(I124:I$168)/SUM(G124:G$168)</f>
        <v>0.53191489361702127</v>
      </c>
      <c r="E124" s="10">
        <v>1</v>
      </c>
      <c r="F124" s="10">
        <v>3</v>
      </c>
      <c r="G124" s="10">
        <v>3</v>
      </c>
      <c r="H124" s="10">
        <v>1</v>
      </c>
      <c r="I124" s="10">
        <v>3</v>
      </c>
      <c r="J124" s="96">
        <f t="shared" si="4"/>
        <v>3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3</v>
      </c>
      <c r="W124" s="1">
        <f>SUM(I124:I$168, O124:O$168,S124:S$168)/SUM(F124:F$168)</f>
        <v>0.56756756756756754</v>
      </c>
      <c r="X124" s="1">
        <f>SUM(V124:V$168)/SUM(G124:G$168)</f>
        <v>0.72340425531914898</v>
      </c>
      <c r="Y124" s="2">
        <f t="shared" si="6"/>
        <v>1.2909718228867164</v>
      </c>
    </row>
    <row r="125" spans="1:25" ht="15.95" customHeight="1" x14ac:dyDescent="0.25">
      <c r="A125" s="184"/>
      <c r="B125" s="4">
        <v>41478</v>
      </c>
      <c r="C125" s="5" t="s">
        <v>50</v>
      </c>
      <c r="D125" s="39">
        <f>SUM(I125:I$168)/SUM(G125:G$168)</f>
        <v>0.52173913043478259</v>
      </c>
      <c r="E125" s="5">
        <v>1</v>
      </c>
      <c r="F125" s="5">
        <v>3</v>
      </c>
      <c r="G125" s="5">
        <v>1</v>
      </c>
      <c r="H125" s="5">
        <v>1</v>
      </c>
      <c r="I125" s="5">
        <v>0</v>
      </c>
      <c r="J125" s="100">
        <f t="shared" si="4"/>
        <v>0</v>
      </c>
      <c r="K125" s="5">
        <v>0</v>
      </c>
      <c r="L125" s="5">
        <v>0</v>
      </c>
      <c r="M125" s="5">
        <v>0</v>
      </c>
      <c r="N125" s="5">
        <v>0</v>
      </c>
      <c r="O125" s="5">
        <v>2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39">
        <f>SUM(I125:I$168, O125:O$168,S125:S$168)/SUM(F125:F$168)</f>
        <v>0.55862068965517242</v>
      </c>
      <c r="X125" s="39">
        <f>SUM(V125:V$168)/SUM(G125:G$168)</f>
        <v>0.71739130434782605</v>
      </c>
      <c r="Y125" s="41">
        <f t="shared" si="6"/>
        <v>1.2760119940029986</v>
      </c>
    </row>
    <row r="126" spans="1:25" ht="15.95" customHeight="1" x14ac:dyDescent="0.25">
      <c r="A126" s="184"/>
      <c r="B126" s="4">
        <v>41471</v>
      </c>
      <c r="C126" s="5" t="s">
        <v>68</v>
      </c>
      <c r="D126" s="39">
        <f>SUM(I126:I$168)/SUM(G126:G$168)</f>
        <v>0.52554744525547448</v>
      </c>
      <c r="E126" s="5">
        <v>1</v>
      </c>
      <c r="F126" s="5">
        <v>4</v>
      </c>
      <c r="G126" s="5">
        <v>4</v>
      </c>
      <c r="H126" s="5">
        <v>0</v>
      </c>
      <c r="I126" s="5">
        <v>0</v>
      </c>
      <c r="J126" s="100">
        <f t="shared" si="4"/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39">
        <f>SUM(I126:I$168, O126:O$168,S126:S$168)/SUM(F126:F$168)</f>
        <v>0.55633802816901412</v>
      </c>
      <c r="X126" s="39">
        <f>SUM(V126:V$168)/SUM(G126:G$168)</f>
        <v>0.72262773722627738</v>
      </c>
      <c r="Y126" s="41">
        <f t="shared" si="6"/>
        <v>1.2789657653952915</v>
      </c>
    </row>
    <row r="127" spans="1:25" ht="15.95" customHeight="1" x14ac:dyDescent="0.25">
      <c r="A127" s="184"/>
      <c r="B127" s="4">
        <v>41471</v>
      </c>
      <c r="C127" s="5" t="s">
        <v>68</v>
      </c>
      <c r="D127" s="39">
        <f>SUM(I127:I$168)/SUM(G127:G$168)</f>
        <v>0.54135338345864659</v>
      </c>
      <c r="E127" s="5">
        <v>1</v>
      </c>
      <c r="F127" s="5">
        <v>4</v>
      </c>
      <c r="G127" s="5">
        <v>3</v>
      </c>
      <c r="H127" s="5">
        <v>2</v>
      </c>
      <c r="I127" s="5">
        <v>1</v>
      </c>
      <c r="J127" s="100">
        <f t="shared" si="4"/>
        <v>1</v>
      </c>
      <c r="K127" s="5">
        <v>0</v>
      </c>
      <c r="L127" s="5">
        <v>0</v>
      </c>
      <c r="M127" s="5">
        <v>0</v>
      </c>
      <c r="N127" s="5">
        <v>1</v>
      </c>
      <c r="O127" s="5">
        <v>1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1</v>
      </c>
      <c r="W127" s="39">
        <f>SUM(I127:I$168, O127:O$168,S127:S$168)/SUM(F127:F$168)</f>
        <v>0.57246376811594202</v>
      </c>
      <c r="X127" s="39">
        <f>SUM(V127:V$168)/SUM(G127:G$168)</f>
        <v>0.74436090225563911</v>
      </c>
      <c r="Y127" s="41">
        <f t="shared" si="6"/>
        <v>1.3168246703715811</v>
      </c>
    </row>
    <row r="128" spans="1:25" ht="15.95" customHeight="1" x14ac:dyDescent="0.25">
      <c r="A128" s="184"/>
      <c r="B128" s="4">
        <v>41464</v>
      </c>
      <c r="C128" s="5" t="s">
        <v>69</v>
      </c>
      <c r="D128" s="39">
        <f>SUM(I128:I$168)/SUM(G128:G$168)</f>
        <v>0.5461538461538461</v>
      </c>
      <c r="E128" s="5">
        <v>1</v>
      </c>
      <c r="F128" s="5">
        <v>4</v>
      </c>
      <c r="G128" s="5">
        <v>4</v>
      </c>
      <c r="H128" s="5">
        <v>3</v>
      </c>
      <c r="I128" s="5">
        <v>3</v>
      </c>
      <c r="J128" s="100">
        <f t="shared" si="4"/>
        <v>3</v>
      </c>
      <c r="K128" s="5">
        <v>0</v>
      </c>
      <c r="L128" s="5">
        <v>0</v>
      </c>
      <c r="M128" s="5">
        <v>0</v>
      </c>
      <c r="N128" s="5">
        <v>1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3</v>
      </c>
      <c r="W128" s="39">
        <f>SUM(I128:I$168, O128:O$168,S128:S$168)/SUM(F128:F$168)</f>
        <v>0.57462686567164178</v>
      </c>
      <c r="X128" s="39">
        <f>SUM(V128:V$168)/SUM(G128:G$168)</f>
        <v>0.75384615384615383</v>
      </c>
      <c r="Y128" s="41">
        <f t="shared" si="6"/>
        <v>1.3284730195177956</v>
      </c>
    </row>
    <row r="129" spans="1:25" ht="15.95" customHeight="1" x14ac:dyDescent="0.25">
      <c r="A129" s="184"/>
      <c r="B129" s="4">
        <v>41464</v>
      </c>
      <c r="C129" s="5" t="s">
        <v>69</v>
      </c>
      <c r="D129" s="39">
        <f>SUM(I129:I$168)/SUM(G129:G$168)</f>
        <v>0.53968253968253965</v>
      </c>
      <c r="E129" s="5">
        <v>1</v>
      </c>
      <c r="F129" s="5">
        <v>4</v>
      </c>
      <c r="G129" s="5">
        <v>4</v>
      </c>
      <c r="H129" s="5">
        <v>0</v>
      </c>
      <c r="I129" s="5">
        <v>1</v>
      </c>
      <c r="J129" s="100">
        <f t="shared" si="4"/>
        <v>1</v>
      </c>
      <c r="K129" s="5">
        <v>0</v>
      </c>
      <c r="L129" s="5">
        <v>0</v>
      </c>
      <c r="M129" s="5">
        <v>0</v>
      </c>
      <c r="N129" s="5">
        <v>1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</v>
      </c>
      <c r="U129" s="5">
        <v>0</v>
      </c>
      <c r="V129" s="5">
        <v>1</v>
      </c>
      <c r="W129" s="39">
        <f>SUM(I129:I$168, O129:O$168,S129:S$168)/SUM(F129:F$168)</f>
        <v>0.56923076923076921</v>
      </c>
      <c r="X129" s="39">
        <f>SUM(V129:V$168)/SUM(G129:G$168)</f>
        <v>0.75396825396825395</v>
      </c>
      <c r="Y129" s="41">
        <f t="shared" si="6"/>
        <v>1.3231990231990232</v>
      </c>
    </row>
    <row r="130" spans="1:25" ht="15.95" customHeight="1" x14ac:dyDescent="0.25">
      <c r="A130" s="184"/>
      <c r="B130" s="4">
        <v>41457</v>
      </c>
      <c r="C130" s="5" t="s">
        <v>45</v>
      </c>
      <c r="D130" s="39">
        <f>SUM(I130:I$168)/SUM(G130:G$168)</f>
        <v>0.54918032786885251</v>
      </c>
      <c r="E130" s="5">
        <v>1</v>
      </c>
      <c r="F130" s="5">
        <v>3</v>
      </c>
      <c r="G130" s="5">
        <v>3</v>
      </c>
      <c r="H130" s="5">
        <v>0</v>
      </c>
      <c r="I130" s="5">
        <v>1</v>
      </c>
      <c r="J130" s="100">
        <f t="shared" si="4"/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1</v>
      </c>
      <c r="W130" s="39">
        <f>SUM(I130:I$168, O130:O$168,S130:S$168)/SUM(F130:F$168)</f>
        <v>0.57936507936507942</v>
      </c>
      <c r="X130" s="39">
        <f>SUM(V130:V$168)/SUM(G130:G$168)</f>
        <v>0.77049180327868849</v>
      </c>
      <c r="Y130" s="41">
        <f t="shared" si="6"/>
        <v>1.3498568826437678</v>
      </c>
    </row>
    <row r="131" spans="1:25" ht="15.95" customHeight="1" x14ac:dyDescent="0.25">
      <c r="A131" s="184"/>
      <c r="B131" s="4">
        <v>41457</v>
      </c>
      <c r="C131" s="5" t="s">
        <v>45</v>
      </c>
      <c r="D131" s="39">
        <f>SUM(I131:I$168)/SUM(G131:G$168)</f>
        <v>0.55462184873949583</v>
      </c>
      <c r="E131" s="5">
        <v>1</v>
      </c>
      <c r="F131" s="5">
        <v>2</v>
      </c>
      <c r="G131" s="5">
        <v>2</v>
      </c>
      <c r="H131" s="5">
        <v>0</v>
      </c>
      <c r="I131" s="5">
        <v>0</v>
      </c>
      <c r="J131" s="100">
        <f t="shared" si="4"/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39">
        <f>SUM(I131:I$168, O131:O$168,S131:S$168)/SUM(F131:F$168)</f>
        <v>0.58536585365853655</v>
      </c>
      <c r="X131" s="39">
        <f>SUM(V131:V$168)/SUM(G131:G$168)</f>
        <v>0.78151260504201681</v>
      </c>
      <c r="Y131" s="41">
        <f t="shared" si="6"/>
        <v>1.3668784587005534</v>
      </c>
    </row>
    <row r="132" spans="1:25" ht="15.95" customHeight="1" x14ac:dyDescent="0.25">
      <c r="A132" s="184"/>
      <c r="B132" s="4">
        <v>41450</v>
      </c>
      <c r="C132" s="5" t="s">
        <v>46</v>
      </c>
      <c r="D132" s="39">
        <f>SUM(I132:I$168)/SUM(G132:G$168)</f>
        <v>0.5641025641025641</v>
      </c>
      <c r="E132" s="5">
        <v>1</v>
      </c>
      <c r="F132" s="5">
        <v>3</v>
      </c>
      <c r="G132" s="5">
        <v>3</v>
      </c>
      <c r="H132" s="5">
        <v>0</v>
      </c>
      <c r="I132" s="5">
        <v>2</v>
      </c>
      <c r="J132" s="100">
        <f t="shared" si="4"/>
        <v>2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2</v>
      </c>
      <c r="W132" s="39">
        <f>SUM(I132:I$168, O132:O$168,S132:S$168)/SUM(F132:F$168)</f>
        <v>0.5950413223140496</v>
      </c>
      <c r="X132" s="39">
        <f>SUM(V132:V$168)/SUM(G132:G$168)</f>
        <v>0.79487179487179482</v>
      </c>
      <c r="Y132" s="41">
        <f t="shared" si="6"/>
        <v>1.3899131171858445</v>
      </c>
    </row>
    <row r="133" spans="1:25" ht="15.95" customHeight="1" x14ac:dyDescent="0.25">
      <c r="A133" s="184"/>
      <c r="B133" s="4">
        <v>41450</v>
      </c>
      <c r="C133" s="5" t="s">
        <v>46</v>
      </c>
      <c r="D133" s="39">
        <f>SUM(I133:I$168)/SUM(G133:G$168)</f>
        <v>0.56140350877192979</v>
      </c>
      <c r="E133" s="5">
        <v>1</v>
      </c>
      <c r="F133" s="5">
        <v>2</v>
      </c>
      <c r="G133" s="5">
        <v>2</v>
      </c>
      <c r="H133" s="5">
        <v>0</v>
      </c>
      <c r="I133" s="5">
        <v>0</v>
      </c>
      <c r="J133" s="100">
        <f t="shared" si="4"/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3</v>
      </c>
      <c r="V133" s="5">
        <v>0</v>
      </c>
      <c r="W133" s="39">
        <f>SUM(I133:I$168, O133:O$168,S133:S$168)/SUM(F133:F$168)</f>
        <v>0.59322033898305082</v>
      </c>
      <c r="X133" s="39">
        <f>SUM(V133:V$168)/SUM(G133:G$168)</f>
        <v>0.79824561403508776</v>
      </c>
      <c r="Y133" s="41">
        <f t="shared" si="6"/>
        <v>1.3914659530181386</v>
      </c>
    </row>
    <row r="134" spans="1:25" ht="15.95" customHeight="1" x14ac:dyDescent="0.25">
      <c r="A134" s="184"/>
      <c r="B134" s="4">
        <v>41443</v>
      </c>
      <c r="C134" s="5" t="s">
        <v>50</v>
      </c>
      <c r="D134" s="39">
        <f>SUM(I134:I$168)/SUM(G134:G$168)</f>
        <v>0.5714285714285714</v>
      </c>
      <c r="E134" s="5">
        <v>1</v>
      </c>
      <c r="F134" s="5">
        <v>4</v>
      </c>
      <c r="G134" s="5">
        <v>3</v>
      </c>
      <c r="H134" s="27">
        <v>2</v>
      </c>
      <c r="I134" s="27">
        <v>1</v>
      </c>
      <c r="J134" s="100">
        <f t="shared" ref="J134:J168" si="7">SUM(I134)-SUM(K134:M134)</f>
        <v>1</v>
      </c>
      <c r="K134" s="5">
        <v>0</v>
      </c>
      <c r="L134" s="5">
        <v>0</v>
      </c>
      <c r="M134" s="5">
        <v>0</v>
      </c>
      <c r="N134" s="5">
        <v>1</v>
      </c>
      <c r="O134" s="5">
        <v>0</v>
      </c>
      <c r="P134" s="5">
        <v>0</v>
      </c>
      <c r="Q134" s="5">
        <v>1</v>
      </c>
      <c r="R134" s="5">
        <v>0</v>
      </c>
      <c r="S134" s="5">
        <v>1</v>
      </c>
      <c r="T134" s="5">
        <v>0</v>
      </c>
      <c r="U134" s="5">
        <v>0</v>
      </c>
      <c r="V134" s="5">
        <v>1</v>
      </c>
      <c r="W134" s="39">
        <f>SUM(I134:I$168, O134:O$168,S134:S$168)/SUM(F134:F$168)</f>
        <v>0.60344827586206895</v>
      </c>
      <c r="X134" s="39">
        <f>SUM(V134:V$168)/SUM(G134:G$168)</f>
        <v>0.8125</v>
      </c>
      <c r="Y134" s="41">
        <f t="shared" si="6"/>
        <v>1.415948275862069</v>
      </c>
    </row>
    <row r="135" spans="1:25" ht="15.95" customHeight="1" x14ac:dyDescent="0.25">
      <c r="A135" s="184"/>
      <c r="B135" s="4">
        <v>41443</v>
      </c>
      <c r="C135" s="5" t="s">
        <v>50</v>
      </c>
      <c r="D135" s="39">
        <f>SUM(I135:I$168)/SUM(G135:G$168)</f>
        <v>0.57798165137614677</v>
      </c>
      <c r="E135" s="5">
        <v>1</v>
      </c>
      <c r="F135" s="5">
        <v>3</v>
      </c>
      <c r="G135" s="5">
        <v>3</v>
      </c>
      <c r="H135" s="27">
        <v>1</v>
      </c>
      <c r="I135" s="27">
        <v>2</v>
      </c>
      <c r="J135" s="100">
        <f t="shared" si="7"/>
        <v>2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2</v>
      </c>
      <c r="W135" s="39">
        <f>SUM(I135:I$168, O135:O$168,S135:S$168)/SUM(F135:F$168)</f>
        <v>0.6071428571428571</v>
      </c>
      <c r="X135" s="39">
        <f>SUM(V135:V$168)/SUM(G135:G$168)</f>
        <v>0.82568807339449546</v>
      </c>
      <c r="Y135" s="41">
        <f t="shared" si="6"/>
        <v>1.4328309305373526</v>
      </c>
    </row>
    <row r="136" spans="1:25" ht="15.95" customHeight="1" x14ac:dyDescent="0.25">
      <c r="A136" s="184"/>
      <c r="B136" s="4">
        <v>41436</v>
      </c>
      <c r="C136" s="5" t="s">
        <v>68</v>
      </c>
      <c r="D136" s="39">
        <f>SUM(I136:I$168)/SUM(G136:G$168)</f>
        <v>0.57547169811320753</v>
      </c>
      <c r="E136" s="5">
        <v>1</v>
      </c>
      <c r="F136" s="5">
        <v>4</v>
      </c>
      <c r="G136" s="5">
        <v>4</v>
      </c>
      <c r="H136" s="27">
        <v>2</v>
      </c>
      <c r="I136" s="27">
        <v>3</v>
      </c>
      <c r="J136" s="100">
        <f t="shared" si="7"/>
        <v>3</v>
      </c>
      <c r="K136" s="5">
        <v>0</v>
      </c>
      <c r="L136" s="5">
        <v>0</v>
      </c>
      <c r="M136" s="5">
        <v>0</v>
      </c>
      <c r="N136" s="5">
        <v>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2</v>
      </c>
      <c r="V136" s="5">
        <v>3</v>
      </c>
      <c r="W136" s="39">
        <f>SUM(I136:I$168, O136:O$168,S136:S$168)/SUM(F136:F$168)</f>
        <v>0.60550458715596334</v>
      </c>
      <c r="X136" s="39">
        <f>SUM(V136:V$168)/SUM(G136:G$168)</f>
        <v>0.83018867924528306</v>
      </c>
      <c r="Y136" s="41">
        <f t="shared" si="6"/>
        <v>1.4356932664012465</v>
      </c>
    </row>
    <row r="137" spans="1:25" ht="15.95" customHeight="1" x14ac:dyDescent="0.25">
      <c r="A137" s="184"/>
      <c r="B137" s="4">
        <v>41436</v>
      </c>
      <c r="C137" s="5" t="s">
        <v>68</v>
      </c>
      <c r="D137" s="39">
        <f>SUM(I137:I$168)/SUM(G137:G$168)</f>
        <v>0.56862745098039214</v>
      </c>
      <c r="E137" s="5">
        <v>1</v>
      </c>
      <c r="F137" s="5">
        <v>3</v>
      </c>
      <c r="G137" s="5">
        <v>3</v>
      </c>
      <c r="H137" s="27">
        <v>1</v>
      </c>
      <c r="I137" s="27">
        <v>1</v>
      </c>
      <c r="J137" s="100">
        <f t="shared" si="7"/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1</v>
      </c>
      <c r="W137" s="39">
        <f>SUM(I137:I$168, O137:O$168,S137:S$168)/SUM(F137:F$168)</f>
        <v>0.6</v>
      </c>
      <c r="X137" s="39">
        <f>SUM(V137:V$168)/SUM(G137:G$168)</f>
        <v>0.83333333333333337</v>
      </c>
      <c r="Y137" s="41">
        <f t="shared" si="6"/>
        <v>1.4333333333333333</v>
      </c>
    </row>
    <row r="138" spans="1:25" ht="15.95" customHeight="1" x14ac:dyDescent="0.25">
      <c r="A138" s="184"/>
      <c r="B138" s="4">
        <v>41429</v>
      </c>
      <c r="C138" s="5" t="s">
        <v>43</v>
      </c>
      <c r="D138" s="39">
        <f>SUM(I138:I$168)/SUM(G138:G$168)</f>
        <v>0.5757575757575758</v>
      </c>
      <c r="E138" s="5">
        <v>1</v>
      </c>
      <c r="F138" s="5">
        <v>4</v>
      </c>
      <c r="G138" s="5">
        <v>4</v>
      </c>
      <c r="H138" s="27">
        <v>1</v>
      </c>
      <c r="I138" s="27">
        <v>3</v>
      </c>
      <c r="J138" s="100">
        <f t="shared" si="7"/>
        <v>3</v>
      </c>
      <c r="K138" s="5">
        <v>0</v>
      </c>
      <c r="L138" s="5">
        <v>0</v>
      </c>
      <c r="M138" s="5">
        <v>0</v>
      </c>
      <c r="N138" s="5">
        <v>3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3</v>
      </c>
      <c r="W138" s="39">
        <f>SUM(I138:I$168, O138:O$168,S138:S$168)/SUM(F138:F$168)</f>
        <v>0.60784313725490191</v>
      </c>
      <c r="X138" s="39">
        <f>SUM(V138:V$168)/SUM(G138:G$168)</f>
        <v>0.84848484848484851</v>
      </c>
      <c r="Y138" s="41">
        <f t="shared" si="6"/>
        <v>1.4563279857397504</v>
      </c>
    </row>
    <row r="139" spans="1:25" ht="15.95" customHeight="1" x14ac:dyDescent="0.25">
      <c r="A139" s="184"/>
      <c r="B139" s="4">
        <v>41429</v>
      </c>
      <c r="C139" s="5" t="s">
        <v>43</v>
      </c>
      <c r="D139" s="39">
        <f>SUM(I139:I$168)/SUM(G139:G$168)</f>
        <v>0.56842105263157894</v>
      </c>
      <c r="E139" s="5">
        <v>1</v>
      </c>
      <c r="F139" s="5">
        <v>4</v>
      </c>
      <c r="G139" s="5">
        <v>4</v>
      </c>
      <c r="H139" s="27">
        <v>3</v>
      </c>
      <c r="I139" s="27">
        <v>2</v>
      </c>
      <c r="J139" s="100">
        <f t="shared" si="7"/>
        <v>0</v>
      </c>
      <c r="K139" s="5">
        <v>2</v>
      </c>
      <c r="L139" s="5">
        <v>0</v>
      </c>
      <c r="M139" s="5">
        <v>0</v>
      </c>
      <c r="N139" s="5">
        <v>1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</v>
      </c>
      <c r="U139" s="5">
        <v>1</v>
      </c>
      <c r="V139" s="5">
        <v>4</v>
      </c>
      <c r="W139" s="39">
        <f>SUM(I139:I$168, O139:O$168,S139:S$168)/SUM(F139:F$168)</f>
        <v>0.60204081632653061</v>
      </c>
      <c r="X139" s="39">
        <f>SUM(V139:V$168)/SUM(G139:G$168)</f>
        <v>0.85263157894736841</v>
      </c>
      <c r="Y139" s="41">
        <f t="shared" si="6"/>
        <v>1.4546723952738989</v>
      </c>
    </row>
    <row r="140" spans="1:25" ht="15.95" customHeight="1" x14ac:dyDescent="0.25">
      <c r="A140" s="184"/>
      <c r="B140" s="4">
        <v>41422</v>
      </c>
      <c r="C140" s="5" t="s">
        <v>44</v>
      </c>
      <c r="D140" s="39">
        <f>SUM(I140:I$168)/SUM(G140:G$168)</f>
        <v>0.5714285714285714</v>
      </c>
      <c r="E140" s="5">
        <v>1</v>
      </c>
      <c r="F140" s="5">
        <v>3</v>
      </c>
      <c r="G140" s="5">
        <v>3</v>
      </c>
      <c r="H140" s="27">
        <v>1</v>
      </c>
      <c r="I140" s="27">
        <v>2</v>
      </c>
      <c r="J140" s="100">
        <f t="shared" si="7"/>
        <v>2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2</v>
      </c>
      <c r="W140" s="39">
        <f>SUM(I140:I$168, O140:O$168,S140:S$168)/SUM(F140:F$168)</f>
        <v>0.6063829787234043</v>
      </c>
      <c r="X140" s="39">
        <f>SUM(V140:V$168)/SUM(G140:G$168)</f>
        <v>0.84615384615384615</v>
      </c>
      <c r="Y140" s="41">
        <f t="shared" si="6"/>
        <v>1.4525368248772503</v>
      </c>
    </row>
    <row r="141" spans="1:25" ht="15.95" customHeight="1" x14ac:dyDescent="0.25">
      <c r="A141" s="184"/>
      <c r="B141" s="4">
        <v>41422</v>
      </c>
      <c r="C141" s="5" t="s">
        <v>44</v>
      </c>
      <c r="D141" s="39">
        <f>SUM(I141:I$168)/SUM(G141:G$168)</f>
        <v>0.56818181818181823</v>
      </c>
      <c r="E141" s="5">
        <v>1</v>
      </c>
      <c r="F141" s="5">
        <v>4</v>
      </c>
      <c r="G141" s="5">
        <v>4</v>
      </c>
      <c r="H141" s="27">
        <v>2</v>
      </c>
      <c r="I141" s="27">
        <v>3</v>
      </c>
      <c r="J141" s="100">
        <f t="shared" si="7"/>
        <v>1</v>
      </c>
      <c r="K141" s="5">
        <v>1</v>
      </c>
      <c r="L141" s="5">
        <v>1</v>
      </c>
      <c r="M141" s="5">
        <v>0</v>
      </c>
      <c r="N141" s="5">
        <v>4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1</v>
      </c>
      <c r="U141" s="5">
        <v>0</v>
      </c>
      <c r="V141" s="5">
        <v>6</v>
      </c>
      <c r="W141" s="39">
        <f>SUM(I141:I$168, O141:O$168,S141:S$168)/SUM(F141:F$168)</f>
        <v>0.60439560439560436</v>
      </c>
      <c r="X141" s="39">
        <f>SUM(V141:V$168)/SUM(G141:G$168)</f>
        <v>0.85227272727272729</v>
      </c>
      <c r="Y141" s="41">
        <f t="shared" si="6"/>
        <v>1.4566683316683315</v>
      </c>
    </row>
    <row r="142" spans="1:25" ht="15.95" customHeight="1" x14ac:dyDescent="0.25">
      <c r="A142" s="184"/>
      <c r="B142" s="4">
        <v>41415</v>
      </c>
      <c r="C142" s="5" t="s">
        <v>69</v>
      </c>
      <c r="D142" s="39">
        <f>SUM(I142:I$168)/SUM(G142:G$168)</f>
        <v>0.55952380952380953</v>
      </c>
      <c r="E142" s="5">
        <v>1</v>
      </c>
      <c r="F142" s="5">
        <v>4</v>
      </c>
      <c r="G142" s="5">
        <v>4</v>
      </c>
      <c r="H142" s="27">
        <v>3</v>
      </c>
      <c r="I142" s="27">
        <v>3</v>
      </c>
      <c r="J142" s="100">
        <f t="shared" si="7"/>
        <v>2</v>
      </c>
      <c r="K142" s="5">
        <v>1</v>
      </c>
      <c r="L142" s="5">
        <v>0</v>
      </c>
      <c r="M142" s="5">
        <v>0</v>
      </c>
      <c r="N142" s="5">
        <v>1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4</v>
      </c>
      <c r="W142" s="39">
        <f>SUM(I142:I$168, O142:O$168,S142:S$168)/SUM(F142:F$168)</f>
        <v>0.5977011494252874</v>
      </c>
      <c r="X142" s="39">
        <f>SUM(V142:V$168)/SUM(G142:G$168)</f>
        <v>0.8214285714285714</v>
      </c>
      <c r="Y142" s="41">
        <f t="shared" si="6"/>
        <v>1.4191297208538587</v>
      </c>
    </row>
    <row r="143" spans="1:25" ht="15.95" customHeight="1" x14ac:dyDescent="0.25">
      <c r="A143" s="184"/>
      <c r="B143" s="4">
        <v>41415</v>
      </c>
      <c r="C143" s="5" t="s">
        <v>69</v>
      </c>
      <c r="D143" s="39">
        <f>SUM(I143:I$168)/SUM(G143:G$168)</f>
        <v>0.55000000000000004</v>
      </c>
      <c r="E143" s="5">
        <v>1</v>
      </c>
      <c r="F143" s="5">
        <v>4</v>
      </c>
      <c r="G143" s="5">
        <v>4</v>
      </c>
      <c r="H143" s="27">
        <v>1</v>
      </c>
      <c r="I143" s="27">
        <v>2</v>
      </c>
      <c r="J143" s="100">
        <f t="shared" si="7"/>
        <v>1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</v>
      </c>
      <c r="V143" s="5">
        <v>4</v>
      </c>
      <c r="W143" s="39">
        <f>SUM(I143:I$168, O143:O$168,S143:S$168)/SUM(F143:F$168)</f>
        <v>0.59036144578313254</v>
      </c>
      <c r="X143" s="39">
        <f>SUM(V143:V$168)/SUM(G143:G$168)</f>
        <v>0.8125</v>
      </c>
      <c r="Y143" s="41">
        <f t="shared" si="6"/>
        <v>1.4028614457831325</v>
      </c>
    </row>
    <row r="144" spans="1:25" ht="15.95" customHeight="1" x14ac:dyDescent="0.25">
      <c r="A144" s="184"/>
      <c r="B144" s="4">
        <v>41401</v>
      </c>
      <c r="C144" s="5" t="s">
        <v>46</v>
      </c>
      <c r="D144" s="39">
        <f>SUM(I144:I$168)/SUM(G144:G$168)</f>
        <v>0.55263157894736847</v>
      </c>
      <c r="E144" s="5">
        <v>1</v>
      </c>
      <c r="F144" s="5">
        <v>3</v>
      </c>
      <c r="G144" s="5">
        <v>2</v>
      </c>
      <c r="H144" s="27">
        <v>1</v>
      </c>
      <c r="I144" s="27">
        <v>1</v>
      </c>
      <c r="J144" s="100">
        <f t="shared" si="7"/>
        <v>0</v>
      </c>
      <c r="K144" s="5">
        <v>1</v>
      </c>
      <c r="L144" s="5">
        <v>0</v>
      </c>
      <c r="M144" s="5">
        <v>0</v>
      </c>
      <c r="N144" s="5">
        <v>3</v>
      </c>
      <c r="O144" s="5">
        <v>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</v>
      </c>
      <c r="V144" s="5">
        <v>2</v>
      </c>
      <c r="W144" s="39">
        <f>SUM(I144:I$168, O144:O$168,S144:S$168)/SUM(F144:F$168)</f>
        <v>0.59493670886075944</v>
      </c>
      <c r="X144" s="39">
        <f>SUM(V144:V$168)/SUM(G144:G$168)</f>
        <v>0.80263157894736847</v>
      </c>
      <c r="Y144" s="41">
        <f t="shared" si="6"/>
        <v>1.3975682878081279</v>
      </c>
    </row>
    <row r="145" spans="1:25" ht="15.95" customHeight="1" thickBot="1" x14ac:dyDescent="0.3">
      <c r="A145" s="188"/>
      <c r="B145" s="11">
        <v>41401</v>
      </c>
      <c r="C145" s="12" t="s">
        <v>46</v>
      </c>
      <c r="D145" s="40">
        <f>SUM(I145:I$168)/SUM(G145:G$168)</f>
        <v>0.55405405405405406</v>
      </c>
      <c r="E145" s="12">
        <v>1</v>
      </c>
      <c r="F145" s="12">
        <v>4</v>
      </c>
      <c r="G145" s="12">
        <v>4</v>
      </c>
      <c r="H145" s="28">
        <v>1</v>
      </c>
      <c r="I145" s="28">
        <v>1</v>
      </c>
      <c r="J145" s="104">
        <f t="shared" si="7"/>
        <v>0</v>
      </c>
      <c r="K145" s="12">
        <v>1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2</v>
      </c>
      <c r="V145" s="12">
        <v>2</v>
      </c>
      <c r="W145" s="40">
        <f>SUM(I145:I$168, O145:O$168,S145:S$168)/SUM(F145:F$168)</f>
        <v>0.59210526315789469</v>
      </c>
      <c r="X145" s="40">
        <f>SUM(V145:V$168)/SUM(G145:G$168)</f>
        <v>0.79729729729729726</v>
      </c>
      <c r="Y145" s="42">
        <f t="shared" si="6"/>
        <v>1.3894025604551921</v>
      </c>
    </row>
    <row r="146" spans="1:25" ht="15.95" customHeight="1" x14ac:dyDescent="0.25">
      <c r="A146" s="178" t="s">
        <v>55</v>
      </c>
      <c r="B146" s="18">
        <v>41172</v>
      </c>
      <c r="C146" s="19" t="s">
        <v>53</v>
      </c>
      <c r="D146" s="43">
        <f>SUM(I146:I$168)/SUM(G146:G$168)</f>
        <v>0.5714285714285714</v>
      </c>
      <c r="E146" s="19">
        <v>1</v>
      </c>
      <c r="F146" s="19">
        <v>3</v>
      </c>
      <c r="G146" s="19">
        <v>3</v>
      </c>
      <c r="H146" s="30">
        <v>1</v>
      </c>
      <c r="I146" s="19">
        <v>0</v>
      </c>
      <c r="J146" s="19">
        <f t="shared" si="7"/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1</v>
      </c>
      <c r="T146" s="19">
        <v>0</v>
      </c>
      <c r="U146" s="19">
        <v>0</v>
      </c>
      <c r="V146" s="19">
        <v>0</v>
      </c>
      <c r="W146" s="43">
        <f>SUM(I146:I$168, O146:O$168,S146:S$168)/SUM(F146:F$168)</f>
        <v>0.61111111111111116</v>
      </c>
      <c r="X146" s="43">
        <f>SUM(V146:V$168)/SUM(G146:G$168)</f>
        <v>0.81428571428571428</v>
      </c>
      <c r="Y146" s="44">
        <f t="shared" si="6"/>
        <v>1.4253968253968254</v>
      </c>
    </row>
    <row r="147" spans="1:25" ht="15.95" customHeight="1" x14ac:dyDescent="0.25">
      <c r="A147" s="179"/>
      <c r="B147" s="14">
        <v>41172</v>
      </c>
      <c r="C147" s="15" t="s">
        <v>53</v>
      </c>
      <c r="D147" s="45">
        <f>SUM(I147:I$168)/SUM(G147:G$168)</f>
        <v>0.59701492537313428</v>
      </c>
      <c r="E147" s="15">
        <v>1</v>
      </c>
      <c r="F147" s="15">
        <v>3</v>
      </c>
      <c r="G147" s="15">
        <v>3</v>
      </c>
      <c r="H147" s="27">
        <v>2</v>
      </c>
      <c r="I147" s="15">
        <v>2</v>
      </c>
      <c r="J147" s="15">
        <f t="shared" si="7"/>
        <v>1</v>
      </c>
      <c r="K147" s="15">
        <v>1</v>
      </c>
      <c r="L147" s="15">
        <v>0</v>
      </c>
      <c r="M147" s="15">
        <v>0</v>
      </c>
      <c r="N147" s="15">
        <v>1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3</v>
      </c>
      <c r="W147" s="45">
        <f>SUM(I147:I$168, O147:O$168,S147:S$168)/SUM(F147:F$168)</f>
        <v>0.62318840579710144</v>
      </c>
      <c r="X147" s="45">
        <f>SUM(V147:V$168)/SUM(G147:G$168)</f>
        <v>0.85074626865671643</v>
      </c>
      <c r="Y147" s="46">
        <f t="shared" si="6"/>
        <v>1.473934674453818</v>
      </c>
    </row>
    <row r="148" spans="1:25" ht="15.95" customHeight="1" x14ac:dyDescent="0.25">
      <c r="A148" s="179"/>
      <c r="B148" s="14">
        <v>41165</v>
      </c>
      <c r="C148" s="15" t="s">
        <v>53</v>
      </c>
      <c r="D148" s="45">
        <f>SUM(I148:I$168)/SUM(G148:G$168)</f>
        <v>0.59375</v>
      </c>
      <c r="E148" s="15">
        <v>1</v>
      </c>
      <c r="F148" s="15">
        <v>3</v>
      </c>
      <c r="G148" s="15">
        <v>3</v>
      </c>
      <c r="H148" s="27">
        <v>2</v>
      </c>
      <c r="I148" s="15">
        <v>2</v>
      </c>
      <c r="J148" s="15">
        <f t="shared" si="7"/>
        <v>0</v>
      </c>
      <c r="K148" s="15">
        <v>2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2</v>
      </c>
      <c r="V148" s="15">
        <v>4</v>
      </c>
      <c r="W148" s="45">
        <f>SUM(I148:I$168, O148:O$168,S148:S$168)/SUM(F148:F$168)</f>
        <v>0.62121212121212122</v>
      </c>
      <c r="X148" s="45">
        <f>SUM(V148:V$168)/SUM(G148:G$168)</f>
        <v>0.84375</v>
      </c>
      <c r="Y148" s="46">
        <f t="shared" si="6"/>
        <v>1.4649621212121211</v>
      </c>
    </row>
    <row r="149" spans="1:25" ht="15.95" customHeight="1" x14ac:dyDescent="0.25">
      <c r="A149" s="179"/>
      <c r="B149" s="14">
        <v>41165</v>
      </c>
      <c r="C149" s="15" t="s">
        <v>53</v>
      </c>
      <c r="D149" s="45">
        <f>SUM(I149:I$168)/SUM(G149:G$168)</f>
        <v>0.5901639344262295</v>
      </c>
      <c r="E149" s="15">
        <v>1</v>
      </c>
      <c r="F149" s="15">
        <v>3</v>
      </c>
      <c r="G149" s="15">
        <v>3</v>
      </c>
      <c r="H149" s="27">
        <v>1</v>
      </c>
      <c r="I149" s="15">
        <v>2</v>
      </c>
      <c r="J149" s="15">
        <f t="shared" si="7"/>
        <v>1</v>
      </c>
      <c r="K149" s="15">
        <v>1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3</v>
      </c>
      <c r="W149" s="45">
        <f>SUM(I149:I$168, O149:O$168,S149:S$168)/SUM(F149:F$168)</f>
        <v>0.61904761904761907</v>
      </c>
      <c r="X149" s="45">
        <f>SUM(V149:V$168)/SUM(G149:G$168)</f>
        <v>0.81967213114754101</v>
      </c>
      <c r="Y149" s="46">
        <f t="shared" si="6"/>
        <v>1.4387197501951601</v>
      </c>
    </row>
    <row r="150" spans="1:25" ht="15.95" customHeight="1" x14ac:dyDescent="0.25">
      <c r="A150" s="179"/>
      <c r="B150" s="14">
        <v>41151</v>
      </c>
      <c r="C150" s="15" t="s">
        <v>54</v>
      </c>
      <c r="D150" s="45">
        <f>SUM(I150:I$168)/SUM(G150:G$168)</f>
        <v>0.58620689655172409</v>
      </c>
      <c r="E150" s="15">
        <v>1</v>
      </c>
      <c r="F150" s="15">
        <v>3</v>
      </c>
      <c r="G150" s="15">
        <v>3</v>
      </c>
      <c r="H150" s="27">
        <v>2</v>
      </c>
      <c r="I150" s="15">
        <v>2</v>
      </c>
      <c r="J150" s="15">
        <f t="shared" si="7"/>
        <v>1</v>
      </c>
      <c r="K150" s="15">
        <v>1</v>
      </c>
      <c r="L150" s="15">
        <v>0</v>
      </c>
      <c r="M150" s="15">
        <v>0</v>
      </c>
      <c r="N150" s="15">
        <v>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3</v>
      </c>
      <c r="W150" s="45">
        <f>SUM(I150:I$168, O150:O$168,S150:S$168)/SUM(F150:F$168)</f>
        <v>0.6166666666666667</v>
      </c>
      <c r="X150" s="45">
        <f>SUM(V150:V$168)/SUM(G150:G$168)</f>
        <v>0.81034482758620685</v>
      </c>
      <c r="Y150" s="46">
        <f t="shared" si="6"/>
        <v>1.4270114942528735</v>
      </c>
    </row>
    <row r="151" spans="1:25" ht="15.95" customHeight="1" x14ac:dyDescent="0.25">
      <c r="A151" s="179"/>
      <c r="B151" s="14">
        <v>41151</v>
      </c>
      <c r="C151" s="15" t="s">
        <v>54</v>
      </c>
      <c r="D151" s="45">
        <f>SUM(I151:I$168)/SUM(G151:G$168)</f>
        <v>0.58181818181818179</v>
      </c>
      <c r="E151" s="15">
        <v>1</v>
      </c>
      <c r="F151" s="15">
        <v>3</v>
      </c>
      <c r="G151" s="15">
        <v>3</v>
      </c>
      <c r="H151" s="27">
        <v>2</v>
      </c>
      <c r="I151" s="15">
        <v>2</v>
      </c>
      <c r="J151" s="15">
        <f t="shared" si="7"/>
        <v>1</v>
      </c>
      <c r="K151" s="15">
        <v>0</v>
      </c>
      <c r="L151" s="15">
        <v>1</v>
      </c>
      <c r="M151" s="15">
        <v>0</v>
      </c>
      <c r="N151" s="15">
        <v>1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1</v>
      </c>
      <c r="V151" s="15">
        <v>4</v>
      </c>
      <c r="W151" s="45">
        <f>SUM(I151:I$168, O151:O$168,S151:S$168)/SUM(F151:F$168)</f>
        <v>0.61403508771929827</v>
      </c>
      <c r="X151" s="45">
        <f>SUM(V151:V$168)/SUM(G151:G$168)</f>
        <v>0.8</v>
      </c>
      <c r="Y151" s="46">
        <f t="shared" si="6"/>
        <v>1.4140350877192982</v>
      </c>
    </row>
    <row r="152" spans="1:25" ht="15.95" customHeight="1" thickBot="1" x14ac:dyDescent="0.3">
      <c r="A152" s="180"/>
      <c r="B152" s="86">
        <v>41144</v>
      </c>
      <c r="C152" s="87" t="s">
        <v>54</v>
      </c>
      <c r="D152" s="89">
        <f>SUM(I152:I$168)/SUM(G152:G$168)</f>
        <v>0.57692307692307687</v>
      </c>
      <c r="E152" s="87">
        <v>1</v>
      </c>
      <c r="F152" s="87">
        <v>4</v>
      </c>
      <c r="G152" s="87">
        <v>3</v>
      </c>
      <c r="H152" s="28">
        <v>3</v>
      </c>
      <c r="I152" s="87">
        <v>3</v>
      </c>
      <c r="J152" s="87">
        <f t="shared" si="7"/>
        <v>3</v>
      </c>
      <c r="K152" s="87">
        <v>0</v>
      </c>
      <c r="L152" s="87">
        <v>0</v>
      </c>
      <c r="M152" s="87">
        <v>0</v>
      </c>
      <c r="N152" s="87">
        <v>0</v>
      </c>
      <c r="O152" s="87">
        <v>1</v>
      </c>
      <c r="P152" s="87">
        <v>0</v>
      </c>
      <c r="Q152" s="87">
        <v>0</v>
      </c>
      <c r="R152" s="87">
        <v>0</v>
      </c>
      <c r="S152" s="87">
        <v>0</v>
      </c>
      <c r="T152" s="87">
        <v>0</v>
      </c>
      <c r="U152" s="87">
        <v>0</v>
      </c>
      <c r="V152" s="87">
        <v>3</v>
      </c>
      <c r="W152" s="89">
        <f>SUM(I152:I$168, O152:O$168,S152:S$168)/SUM(F152:F$168)</f>
        <v>0.61111111111111116</v>
      </c>
      <c r="X152" s="89">
        <f>SUM(V152:V$168)/SUM(G152:G$168)</f>
        <v>0.76923076923076927</v>
      </c>
      <c r="Y152" s="90">
        <f t="shared" si="6"/>
        <v>1.3803418803418803</v>
      </c>
    </row>
    <row r="153" spans="1:25" ht="15.95" customHeight="1" x14ac:dyDescent="0.25">
      <c r="A153" s="183" t="s">
        <v>59</v>
      </c>
      <c r="B153" s="9">
        <v>41137</v>
      </c>
      <c r="C153" s="10" t="s">
        <v>54</v>
      </c>
      <c r="D153" s="1">
        <f>SUM(I153:I$168)/SUM(G153:G$168)</f>
        <v>0.55102040816326525</v>
      </c>
      <c r="E153" s="10">
        <v>1</v>
      </c>
      <c r="F153" s="10">
        <v>3</v>
      </c>
      <c r="G153" s="10">
        <v>3</v>
      </c>
      <c r="H153" s="30">
        <v>2</v>
      </c>
      <c r="I153" s="10">
        <v>2</v>
      </c>
      <c r="J153" s="96">
        <f t="shared" si="7"/>
        <v>2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2</v>
      </c>
      <c r="V153" s="10">
        <v>2</v>
      </c>
      <c r="W153" s="1">
        <f>SUM(I153:I$168, O153:O$168,S153:S$168)/SUM(F153:F$168)</f>
        <v>0.57999999999999996</v>
      </c>
      <c r="X153" s="1">
        <f>SUM(V153:V$168)/SUM(G153:G$168)</f>
        <v>0.75510204081632648</v>
      </c>
      <c r="Y153" s="2">
        <f t="shared" ref="Y153:Y167" si="8">SUM(X153+W153)</f>
        <v>1.3351020408163263</v>
      </c>
    </row>
    <row r="154" spans="1:25" ht="15.95" customHeight="1" x14ac:dyDescent="0.25">
      <c r="A154" s="184"/>
      <c r="B154" s="4">
        <v>41137</v>
      </c>
      <c r="C154" s="5" t="s">
        <v>54</v>
      </c>
      <c r="D154" s="39">
        <f>SUM(I154:I$168)/SUM(G154:G$168)</f>
        <v>0.54347826086956519</v>
      </c>
      <c r="E154" s="5">
        <v>1</v>
      </c>
      <c r="F154" s="5">
        <v>3</v>
      </c>
      <c r="G154" s="5">
        <v>3</v>
      </c>
      <c r="H154" s="27">
        <v>1</v>
      </c>
      <c r="I154" s="5">
        <v>0</v>
      </c>
      <c r="J154" s="100">
        <f t="shared" si="7"/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1</v>
      </c>
      <c r="Q154" s="5">
        <v>0</v>
      </c>
      <c r="R154" s="5">
        <v>0</v>
      </c>
      <c r="S154" s="5">
        <v>0</v>
      </c>
      <c r="T154" s="5">
        <v>1</v>
      </c>
      <c r="U154" s="5">
        <v>1</v>
      </c>
      <c r="V154" s="5">
        <v>0</v>
      </c>
      <c r="W154" s="39">
        <f>SUM(I154:I$168, O154:O$168,S154:S$168)/SUM(F154:F$168)</f>
        <v>0.57446808510638303</v>
      </c>
      <c r="X154" s="39">
        <f>SUM(V154:V$168)/SUM(G154:G$168)</f>
        <v>0.76086956521739135</v>
      </c>
      <c r="Y154" s="41">
        <f t="shared" si="8"/>
        <v>1.3353376503237744</v>
      </c>
    </row>
    <row r="155" spans="1:25" ht="15.95" customHeight="1" x14ac:dyDescent="0.25">
      <c r="A155" s="184"/>
      <c r="B155" s="4">
        <v>41109</v>
      </c>
      <c r="C155" s="5" t="s">
        <v>58</v>
      </c>
      <c r="D155" s="39">
        <f>SUM(I155:I$168)/SUM(G155:G$168)</f>
        <v>0.58139534883720934</v>
      </c>
      <c r="E155" s="5">
        <v>1</v>
      </c>
      <c r="F155" s="5">
        <v>3</v>
      </c>
      <c r="G155" s="5">
        <v>3</v>
      </c>
      <c r="H155" s="5">
        <v>0</v>
      </c>
      <c r="I155" s="27">
        <v>1</v>
      </c>
      <c r="J155" s="100">
        <f t="shared" si="7"/>
        <v>1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1</v>
      </c>
      <c r="W155" s="39">
        <f>SUM(I155:I$168, O155:O$168,S155:S$168)/SUM(F155:F$168)</f>
        <v>0.61363636363636365</v>
      </c>
      <c r="X155" s="39">
        <f>SUM(V155:V$168)/SUM(G155:G$168)</f>
        <v>0.81395348837209303</v>
      </c>
      <c r="Y155" s="41">
        <f t="shared" si="8"/>
        <v>1.4275898520084567</v>
      </c>
    </row>
    <row r="156" spans="1:25" ht="15.95" customHeight="1" x14ac:dyDescent="0.25">
      <c r="A156" s="184"/>
      <c r="B156" s="4">
        <v>41102</v>
      </c>
      <c r="C156" s="5" t="s">
        <v>56</v>
      </c>
      <c r="D156" s="39">
        <f>SUM(I156:I$168)/SUM(G156:G$168)</f>
        <v>0.6</v>
      </c>
      <c r="E156" s="5">
        <v>1</v>
      </c>
      <c r="F156" s="5">
        <v>3</v>
      </c>
      <c r="G156" s="5">
        <v>3</v>
      </c>
      <c r="H156" s="5">
        <v>3</v>
      </c>
      <c r="I156" s="27">
        <v>2</v>
      </c>
      <c r="J156" s="100">
        <f t="shared" si="7"/>
        <v>0</v>
      </c>
      <c r="K156" s="5">
        <v>1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1</v>
      </c>
      <c r="T156" s="5">
        <v>0</v>
      </c>
      <c r="U156" s="5">
        <v>0</v>
      </c>
      <c r="V156" s="5">
        <v>5</v>
      </c>
      <c r="W156" s="39">
        <f>SUM(I156:I$168, O156:O$168,S156:S$168)/SUM(F156:F$168)</f>
        <v>0.63414634146341464</v>
      </c>
      <c r="X156" s="39">
        <f>SUM(V156:V$168)/SUM(G156:G$168)</f>
        <v>0.85</v>
      </c>
      <c r="Y156" s="41">
        <f t="shared" si="8"/>
        <v>1.4841463414634146</v>
      </c>
    </row>
    <row r="157" spans="1:25" ht="15.95" customHeight="1" x14ac:dyDescent="0.25">
      <c r="A157" s="184"/>
      <c r="B157" s="4">
        <v>41088</v>
      </c>
      <c r="C157" s="5" t="s">
        <v>54</v>
      </c>
      <c r="D157" s="39">
        <f>SUM(I157:I$168)/SUM(G157:G$168)</f>
        <v>0.59459459459459463</v>
      </c>
      <c r="E157" s="5">
        <v>1</v>
      </c>
      <c r="F157" s="5">
        <v>3</v>
      </c>
      <c r="G157" s="5">
        <v>3</v>
      </c>
      <c r="H157" s="5">
        <v>2</v>
      </c>
      <c r="I157" s="27">
        <v>2</v>
      </c>
      <c r="J157" s="100">
        <f t="shared" si="7"/>
        <v>1</v>
      </c>
      <c r="K157" s="5">
        <v>0</v>
      </c>
      <c r="L157" s="5">
        <v>1</v>
      </c>
      <c r="M157" s="5">
        <v>0</v>
      </c>
      <c r="N157" s="5">
        <v>1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4</v>
      </c>
      <c r="W157" s="39">
        <f>SUM(I157:I$168, O157:O$168,S157:S$168)/SUM(F157:F$168)</f>
        <v>0.60526315789473684</v>
      </c>
      <c r="X157" s="39">
        <f>SUM(V157:V$168)/SUM(G157:G$168)</f>
        <v>0.78378378378378377</v>
      </c>
      <c r="Y157" s="41">
        <f t="shared" si="8"/>
        <v>1.3890469416785205</v>
      </c>
    </row>
    <row r="158" spans="1:25" ht="15.95" customHeight="1" x14ac:dyDescent="0.25">
      <c r="A158" s="184"/>
      <c r="B158" s="4">
        <v>41088</v>
      </c>
      <c r="C158" s="5" t="s">
        <v>54</v>
      </c>
      <c r="D158" s="39">
        <f>SUM(I158:I$168)/SUM(G158:G$168)</f>
        <v>0.58823529411764708</v>
      </c>
      <c r="E158" s="5">
        <v>1</v>
      </c>
      <c r="F158" s="5">
        <v>4</v>
      </c>
      <c r="G158" s="5">
        <v>4</v>
      </c>
      <c r="H158" s="5">
        <v>3</v>
      </c>
      <c r="I158" s="27">
        <v>3</v>
      </c>
      <c r="J158" s="100">
        <f t="shared" si="7"/>
        <v>3</v>
      </c>
      <c r="K158" s="5">
        <v>0</v>
      </c>
      <c r="L158" s="5">
        <v>0</v>
      </c>
      <c r="M158" s="5">
        <v>0</v>
      </c>
      <c r="N158" s="5">
        <v>1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1</v>
      </c>
      <c r="U158" s="5">
        <v>0</v>
      </c>
      <c r="V158" s="5">
        <v>3</v>
      </c>
      <c r="W158" s="39">
        <f>SUM(I158:I$168, O158:O$168,S158:S$168)/SUM(F158:F$168)</f>
        <v>0.6</v>
      </c>
      <c r="X158" s="39">
        <f>SUM(V158:V$168)/SUM(G158:G$168)</f>
        <v>0.73529411764705888</v>
      </c>
      <c r="Y158" s="41">
        <f t="shared" si="8"/>
        <v>1.335294117647059</v>
      </c>
    </row>
    <row r="159" spans="1:25" ht="15.95" customHeight="1" x14ac:dyDescent="0.25">
      <c r="A159" s="184"/>
      <c r="B159" s="4">
        <v>41081</v>
      </c>
      <c r="C159" s="5" t="s">
        <v>53</v>
      </c>
      <c r="D159" s="39">
        <f>SUM(I159:I$168)/SUM(G159:G$168)</f>
        <v>0.56666666666666665</v>
      </c>
      <c r="E159" s="5">
        <v>1</v>
      </c>
      <c r="F159" s="5">
        <v>3</v>
      </c>
      <c r="G159" s="5">
        <v>3</v>
      </c>
      <c r="H159" s="5">
        <v>2</v>
      </c>
      <c r="I159" s="27">
        <v>2</v>
      </c>
      <c r="J159" s="100">
        <f t="shared" si="7"/>
        <v>2</v>
      </c>
      <c r="K159" s="5">
        <v>0</v>
      </c>
      <c r="L159" s="5">
        <v>0</v>
      </c>
      <c r="M159" s="5">
        <v>0</v>
      </c>
      <c r="N159" s="5">
        <v>1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2</v>
      </c>
      <c r="W159" s="39">
        <f>SUM(I159:I$168, O159:O$168,S159:S$168)/SUM(F159:F$168)</f>
        <v>0.58064516129032262</v>
      </c>
      <c r="X159" s="39">
        <f>SUM(V159:V$168)/SUM(G159:G$168)</f>
        <v>0.73333333333333328</v>
      </c>
      <c r="Y159" s="41">
        <f t="shared" si="8"/>
        <v>1.3139784946236559</v>
      </c>
    </row>
    <row r="160" spans="1:25" ht="15.95" customHeight="1" x14ac:dyDescent="0.25">
      <c r="A160" s="184"/>
      <c r="B160" s="4">
        <v>41081</v>
      </c>
      <c r="C160" s="5" t="s">
        <v>53</v>
      </c>
      <c r="D160" s="39">
        <f>SUM(I160:I$168)/SUM(G160:G$168)</f>
        <v>0.55555555555555558</v>
      </c>
      <c r="E160" s="5">
        <v>1</v>
      </c>
      <c r="F160" s="5">
        <v>3</v>
      </c>
      <c r="G160" s="5">
        <v>3</v>
      </c>
      <c r="H160" s="5">
        <v>1</v>
      </c>
      <c r="I160" s="27">
        <v>1</v>
      </c>
      <c r="J160" s="100">
        <f t="shared" si="7"/>
        <v>0</v>
      </c>
      <c r="K160" s="5">
        <v>1</v>
      </c>
      <c r="L160" s="5">
        <v>0</v>
      </c>
      <c r="M160" s="5">
        <v>0</v>
      </c>
      <c r="N160" s="5">
        <v>1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</v>
      </c>
      <c r="V160" s="5">
        <v>2</v>
      </c>
      <c r="W160" s="39">
        <f>SUM(I160:I$168, O160:O$168,S160:S$168)/SUM(F160:F$168)</f>
        <v>0.5714285714285714</v>
      </c>
      <c r="X160" s="39">
        <f>SUM(V160:V$168)/SUM(G160:G$168)</f>
        <v>0.7407407407407407</v>
      </c>
      <c r="Y160" s="41">
        <f t="shared" si="8"/>
        <v>1.3121693121693121</v>
      </c>
    </row>
    <row r="161" spans="1:25" ht="15.95" customHeight="1" x14ac:dyDescent="0.25">
      <c r="A161" s="184"/>
      <c r="B161" s="4">
        <v>41074</v>
      </c>
      <c r="C161" s="5" t="s">
        <v>58</v>
      </c>
      <c r="D161" s="39">
        <f>SUM(I161:I$168)/SUM(G161:G$168)</f>
        <v>0.58333333333333337</v>
      </c>
      <c r="E161" s="5">
        <v>1</v>
      </c>
      <c r="F161" s="5">
        <v>3</v>
      </c>
      <c r="G161" s="5">
        <v>3</v>
      </c>
      <c r="H161" s="5">
        <v>2</v>
      </c>
      <c r="I161" s="27">
        <v>1</v>
      </c>
      <c r="J161" s="100">
        <f t="shared" si="7"/>
        <v>1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1</v>
      </c>
      <c r="T161" s="5">
        <v>0</v>
      </c>
      <c r="U161" s="5">
        <v>0</v>
      </c>
      <c r="V161" s="5">
        <v>1</v>
      </c>
      <c r="W161" s="39">
        <f>SUM(I161:I$168, O161:O$168,S161:S$168)/SUM(F161:F$168)</f>
        <v>0.6</v>
      </c>
      <c r="X161" s="39">
        <f>SUM(V161:V$168)/SUM(G161:G$168)</f>
        <v>0.75</v>
      </c>
      <c r="Y161" s="41">
        <f t="shared" si="8"/>
        <v>1.35</v>
      </c>
    </row>
    <row r="162" spans="1:25" ht="15.95" customHeight="1" x14ac:dyDescent="0.25">
      <c r="A162" s="184"/>
      <c r="B162" s="4">
        <v>41067</v>
      </c>
      <c r="C162" s="5" t="s">
        <v>56</v>
      </c>
      <c r="D162" s="39">
        <f>SUM(I162:I$168)/SUM(G162:G$168)</f>
        <v>0.61904761904761907</v>
      </c>
      <c r="E162" s="5">
        <v>1</v>
      </c>
      <c r="F162" s="5">
        <v>5</v>
      </c>
      <c r="G162" s="5">
        <v>5</v>
      </c>
      <c r="H162" s="5">
        <v>2</v>
      </c>
      <c r="I162" s="27">
        <v>3</v>
      </c>
      <c r="J162" s="100">
        <f t="shared" si="7"/>
        <v>2</v>
      </c>
      <c r="K162" s="5">
        <v>1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4</v>
      </c>
      <c r="W162" s="39">
        <f>SUM(I162:I$168, O162:O$168,S162:S$168)/SUM(F162:F$168)</f>
        <v>0.59090909090909094</v>
      </c>
      <c r="X162" s="39">
        <f>SUM(V162:V$168)/SUM(G162:G$168)</f>
        <v>0.80952380952380953</v>
      </c>
      <c r="Y162" s="41">
        <f t="shared" si="8"/>
        <v>1.4004329004329006</v>
      </c>
    </row>
    <row r="163" spans="1:25" ht="15.95" customHeight="1" x14ac:dyDescent="0.25">
      <c r="A163" s="184"/>
      <c r="B163" s="4">
        <v>41053</v>
      </c>
      <c r="C163" s="5" t="s">
        <v>57</v>
      </c>
      <c r="D163" s="39">
        <f>SUM(I163:I$168)/SUM(G163:G$168)</f>
        <v>0.625</v>
      </c>
      <c r="E163" s="5">
        <v>1</v>
      </c>
      <c r="F163" s="5">
        <v>3</v>
      </c>
      <c r="G163" s="5">
        <v>2</v>
      </c>
      <c r="H163" s="5">
        <v>1</v>
      </c>
      <c r="I163" s="27">
        <v>1</v>
      </c>
      <c r="J163" s="100">
        <f t="shared" si="7"/>
        <v>1</v>
      </c>
      <c r="K163" s="5">
        <v>0</v>
      </c>
      <c r="L163" s="5">
        <v>0</v>
      </c>
      <c r="M163" s="5">
        <v>0</v>
      </c>
      <c r="N163" s="5">
        <v>3</v>
      </c>
      <c r="O163" s="5">
        <v>0</v>
      </c>
      <c r="P163" s="5">
        <v>0</v>
      </c>
      <c r="Q163" s="5">
        <v>1</v>
      </c>
      <c r="R163" s="5">
        <v>0</v>
      </c>
      <c r="S163" s="5">
        <v>0</v>
      </c>
      <c r="T163" s="5">
        <v>0</v>
      </c>
      <c r="U163" s="5">
        <v>2</v>
      </c>
      <c r="V163" s="5">
        <v>1</v>
      </c>
      <c r="W163" s="39">
        <f>SUM(I163:I$168, O163:O$168,S163:S$168)/SUM(F163:F$168)</f>
        <v>0.58823529411764708</v>
      </c>
      <c r="X163" s="39">
        <f>SUM(V163:V$168)/SUM(G163:G$168)</f>
        <v>0.8125</v>
      </c>
      <c r="Y163" s="41">
        <f t="shared" si="8"/>
        <v>1.4007352941176472</v>
      </c>
    </row>
    <row r="164" spans="1:25" ht="15.95" customHeight="1" x14ac:dyDescent="0.25">
      <c r="A164" s="184"/>
      <c r="B164" s="4">
        <v>41053</v>
      </c>
      <c r="C164" s="5" t="s">
        <v>57</v>
      </c>
      <c r="D164" s="39">
        <f>SUM(I164:I$168)/SUM(G164:G$168)</f>
        <v>0.6428571428571429</v>
      </c>
      <c r="E164" s="5">
        <v>1</v>
      </c>
      <c r="F164" s="5">
        <v>3</v>
      </c>
      <c r="G164" s="5">
        <v>3</v>
      </c>
      <c r="H164" s="5">
        <v>0</v>
      </c>
      <c r="I164" s="27">
        <v>1</v>
      </c>
      <c r="J164" s="100">
        <f t="shared" si="7"/>
        <v>1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2</v>
      </c>
      <c r="V164" s="5">
        <v>1</v>
      </c>
      <c r="W164" s="39">
        <f>SUM(I164:I$168, O164:O$168,S164:S$168)/SUM(F164:F$168)</f>
        <v>0.6428571428571429</v>
      </c>
      <c r="X164" s="39">
        <f>SUM(V164:V$168)/SUM(G164:G$168)</f>
        <v>0.8571428571428571</v>
      </c>
      <c r="Y164" s="41">
        <f t="shared" si="8"/>
        <v>1.5</v>
      </c>
    </row>
    <row r="165" spans="1:25" ht="15.95" customHeight="1" x14ac:dyDescent="0.25">
      <c r="A165" s="184"/>
      <c r="B165" s="4">
        <v>41046</v>
      </c>
      <c r="C165" s="5" t="s">
        <v>58</v>
      </c>
      <c r="D165" s="39">
        <f>SUM(I165:I$168)/SUM(G165:G$168)</f>
        <v>0.72727272727272729</v>
      </c>
      <c r="E165" s="5">
        <v>1</v>
      </c>
      <c r="F165" s="5">
        <v>3</v>
      </c>
      <c r="G165" s="5">
        <v>3</v>
      </c>
      <c r="H165" s="5">
        <v>1</v>
      </c>
      <c r="I165" s="27">
        <v>2</v>
      </c>
      <c r="J165" s="100">
        <f t="shared" si="7"/>
        <v>1</v>
      </c>
      <c r="K165" s="5">
        <v>1</v>
      </c>
      <c r="L165" s="5">
        <v>0</v>
      </c>
      <c r="M165" s="5">
        <v>0</v>
      </c>
      <c r="N165" s="5">
        <v>1</v>
      </c>
      <c r="O165" s="5">
        <v>0</v>
      </c>
      <c r="P165" s="5">
        <v>0</v>
      </c>
      <c r="Q165" s="5">
        <v>0</v>
      </c>
      <c r="R165" s="5">
        <v>1</v>
      </c>
      <c r="S165" s="5">
        <v>0</v>
      </c>
      <c r="T165" s="5">
        <v>0</v>
      </c>
      <c r="U165" s="5">
        <v>3</v>
      </c>
      <c r="V165" s="5">
        <v>3</v>
      </c>
      <c r="W165" s="39">
        <f>SUM(I165:I$168, O165:O$168,S165:S$168)/SUM(F165:F$168)</f>
        <v>0.72727272727272729</v>
      </c>
      <c r="X165" s="39">
        <f>SUM(V165:V$168)/SUM(G165:G$168)</f>
        <v>1</v>
      </c>
      <c r="Y165" s="41">
        <f t="shared" si="8"/>
        <v>1.7272727272727273</v>
      </c>
    </row>
    <row r="166" spans="1:25" ht="15.95" customHeight="1" x14ac:dyDescent="0.25">
      <c r="A166" s="184"/>
      <c r="B166" s="4">
        <v>41046</v>
      </c>
      <c r="C166" s="5" t="s">
        <v>58</v>
      </c>
      <c r="D166" s="39">
        <f>SUM(I166:I$168)/SUM(G166:G$168)</f>
        <v>0.75</v>
      </c>
      <c r="E166" s="5">
        <v>1</v>
      </c>
      <c r="F166" s="5">
        <v>3</v>
      </c>
      <c r="G166" s="5">
        <v>3</v>
      </c>
      <c r="H166" s="5">
        <v>2</v>
      </c>
      <c r="I166" s="27">
        <v>2</v>
      </c>
      <c r="J166" s="100">
        <f t="shared" si="7"/>
        <v>2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2</v>
      </c>
      <c r="W166" s="39">
        <f>SUM(I166:I$168, O166:O$168,S166:S$168)/SUM(F166:F$168)</f>
        <v>0.75</v>
      </c>
      <c r="X166" s="39">
        <f>SUM(V166:V$168)/SUM(G166:G$168)</f>
        <v>1</v>
      </c>
      <c r="Y166" s="41">
        <f t="shared" si="8"/>
        <v>1.75</v>
      </c>
    </row>
    <row r="167" spans="1:25" ht="15.95" customHeight="1" x14ac:dyDescent="0.25">
      <c r="A167" s="184"/>
      <c r="B167" s="4">
        <v>41039</v>
      </c>
      <c r="C167" s="5" t="s">
        <v>53</v>
      </c>
      <c r="D167" s="39">
        <f>SUM(I167:I$168)/SUM(G167:G$168)</f>
        <v>0.8</v>
      </c>
      <c r="E167" s="5">
        <v>1</v>
      </c>
      <c r="F167" s="5">
        <v>2</v>
      </c>
      <c r="G167" s="5">
        <v>2</v>
      </c>
      <c r="H167" s="5">
        <v>1</v>
      </c>
      <c r="I167" s="27">
        <v>1</v>
      </c>
      <c r="J167" s="100">
        <f t="shared" si="7"/>
        <v>1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</v>
      </c>
      <c r="V167" s="5">
        <v>1</v>
      </c>
      <c r="W167" s="39">
        <f>SUM(I167:I$168, O167:O$168,S167:S$168)/SUM(F167:F$168)</f>
        <v>0.8</v>
      </c>
      <c r="X167" s="39">
        <f>SUM(V167:V$168)/SUM(G167:G$168)</f>
        <v>1.2</v>
      </c>
      <c r="Y167" s="41">
        <f t="shared" si="8"/>
        <v>2</v>
      </c>
    </row>
    <row r="168" spans="1:25" ht="15.95" customHeight="1" thickBot="1" x14ac:dyDescent="0.3">
      <c r="A168" s="188"/>
      <c r="B168" s="11">
        <v>41039</v>
      </c>
      <c r="C168" s="12" t="s">
        <v>53</v>
      </c>
      <c r="D168" s="40">
        <f>SUM(I168:I$168)/SUM(G168:G$168)</f>
        <v>1</v>
      </c>
      <c r="E168" s="12">
        <v>1</v>
      </c>
      <c r="F168" s="12">
        <v>3</v>
      </c>
      <c r="G168" s="12">
        <v>3</v>
      </c>
      <c r="H168" s="12">
        <v>2</v>
      </c>
      <c r="I168" s="28">
        <v>3</v>
      </c>
      <c r="J168" s="104">
        <f t="shared" si="7"/>
        <v>1</v>
      </c>
      <c r="K168" s="12">
        <v>2</v>
      </c>
      <c r="L168" s="12">
        <v>0</v>
      </c>
      <c r="M168" s="12">
        <v>0</v>
      </c>
      <c r="N168" s="12">
        <v>2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5</v>
      </c>
      <c r="W168" s="40">
        <f>SUM(I168:I$168, O168:O$168,S168:S$168)/SUM(F168:F$168)</f>
        <v>1</v>
      </c>
      <c r="X168" s="40">
        <f>SUM(V168:V$168)/SUM(G168:G$168)</f>
        <v>1.6666666666666667</v>
      </c>
      <c r="Y168" s="42">
        <f>SUM(X168+W168)</f>
        <v>2.666666666666667</v>
      </c>
    </row>
    <row r="169" spans="1:25" s="25" customFormat="1" ht="36.75" thickBot="1" x14ac:dyDescent="0.3">
      <c r="A169" s="31" t="s">
        <v>107</v>
      </c>
      <c r="B169" s="32" t="s">
        <v>61</v>
      </c>
      <c r="C169" s="33" t="s">
        <v>60</v>
      </c>
      <c r="D169" s="34">
        <f>SUM(I169/G169)</f>
        <v>0.49586776859504134</v>
      </c>
      <c r="E169" s="33">
        <f>SUM(E2:E168)</f>
        <v>167</v>
      </c>
      <c r="F169" s="33">
        <f t="shared" ref="F169:V169" si="9">SUM(F2:F168)</f>
        <v>525</v>
      </c>
      <c r="G169" s="33">
        <f t="shared" si="9"/>
        <v>484</v>
      </c>
      <c r="H169" s="33">
        <f t="shared" si="9"/>
        <v>177</v>
      </c>
      <c r="I169" s="33">
        <f t="shared" si="9"/>
        <v>240</v>
      </c>
      <c r="J169" s="33">
        <f t="shared" si="9"/>
        <v>184</v>
      </c>
      <c r="K169" s="33">
        <f t="shared" si="9"/>
        <v>48</v>
      </c>
      <c r="L169" s="33">
        <f t="shared" si="9"/>
        <v>8</v>
      </c>
      <c r="M169" s="33">
        <f t="shared" si="9"/>
        <v>0</v>
      </c>
      <c r="N169" s="33">
        <f t="shared" si="9"/>
        <v>127</v>
      </c>
      <c r="O169" s="33">
        <f t="shared" si="9"/>
        <v>34</v>
      </c>
      <c r="P169" s="33">
        <f t="shared" si="9"/>
        <v>5</v>
      </c>
      <c r="Q169" s="33">
        <f t="shared" si="9"/>
        <v>7</v>
      </c>
      <c r="R169" s="33">
        <f t="shared" si="9"/>
        <v>5</v>
      </c>
      <c r="S169" s="33">
        <f t="shared" si="9"/>
        <v>23</v>
      </c>
      <c r="T169" s="33">
        <f t="shared" si="9"/>
        <v>35</v>
      </c>
      <c r="U169" s="33">
        <f t="shared" si="9"/>
        <v>95</v>
      </c>
      <c r="V169" s="33">
        <f t="shared" si="9"/>
        <v>304</v>
      </c>
      <c r="W169" s="34">
        <f>SUM(I169+O169+S169)/F169</f>
        <v>0.56571428571428573</v>
      </c>
      <c r="X169" s="34">
        <f>SUM(V169/G169)</f>
        <v>0.62809917355371903</v>
      </c>
      <c r="Y169" s="35">
        <f>SUM(X169+W169)</f>
        <v>1.1938134592680048</v>
      </c>
    </row>
    <row r="170" spans="1:25" s="88" customFormat="1" ht="18.75" thickBot="1" x14ac:dyDescent="0.3">
      <c r="A170" s="85"/>
      <c r="B170" s="81" t="s">
        <v>0</v>
      </c>
      <c r="C170" s="82" t="s">
        <v>1</v>
      </c>
      <c r="D170" s="83" t="s">
        <v>2</v>
      </c>
      <c r="E170" s="82" t="s">
        <v>3</v>
      </c>
      <c r="F170" s="82" t="s">
        <v>4</v>
      </c>
      <c r="G170" s="82" t="s">
        <v>5</v>
      </c>
      <c r="H170" s="82" t="s">
        <v>6</v>
      </c>
      <c r="I170" s="82" t="s">
        <v>7</v>
      </c>
      <c r="J170" s="82" t="s">
        <v>67</v>
      </c>
      <c r="K170" s="82" t="s">
        <v>8</v>
      </c>
      <c r="L170" s="82" t="s">
        <v>9</v>
      </c>
      <c r="M170" s="82" t="s">
        <v>10</v>
      </c>
      <c r="N170" s="82" t="s">
        <v>11</v>
      </c>
      <c r="O170" s="82" t="s">
        <v>12</v>
      </c>
      <c r="P170" s="82" t="s">
        <v>13</v>
      </c>
      <c r="Q170" s="82" t="s">
        <v>14</v>
      </c>
      <c r="R170" s="82" t="s">
        <v>15</v>
      </c>
      <c r="S170" s="82" t="s">
        <v>16</v>
      </c>
      <c r="T170" s="82" t="s">
        <v>17</v>
      </c>
      <c r="U170" s="82" t="s">
        <v>18</v>
      </c>
      <c r="V170" s="82" t="s">
        <v>19</v>
      </c>
      <c r="W170" s="83" t="s">
        <v>20</v>
      </c>
      <c r="X170" s="83" t="s">
        <v>21</v>
      </c>
      <c r="Y170" s="84" t="s">
        <v>22</v>
      </c>
    </row>
    <row r="171" spans="1:25" ht="18" customHeight="1" x14ac:dyDescent="0.25">
      <c r="A171" s="183" t="s">
        <v>63</v>
      </c>
      <c r="B171" s="36" t="s">
        <v>64</v>
      </c>
      <c r="C171" s="10" t="s">
        <v>47</v>
      </c>
      <c r="D171" s="1">
        <f>SUM(I171/G171)</f>
        <v>0.7142857142857143</v>
      </c>
      <c r="E171" s="10">
        <f t="shared" ref="E171:V171" si="10">SUM(E103+E108+E109)</f>
        <v>3</v>
      </c>
      <c r="F171" s="10">
        <f t="shared" si="10"/>
        <v>7</v>
      </c>
      <c r="G171" s="10">
        <f t="shared" si="10"/>
        <v>7</v>
      </c>
      <c r="H171" s="10">
        <f t="shared" si="10"/>
        <v>2</v>
      </c>
      <c r="I171" s="10">
        <f t="shared" si="10"/>
        <v>5</v>
      </c>
      <c r="J171" s="10">
        <f t="shared" si="10"/>
        <v>4</v>
      </c>
      <c r="K171" s="10">
        <f t="shared" si="10"/>
        <v>1</v>
      </c>
      <c r="L171" s="10">
        <f t="shared" si="10"/>
        <v>0</v>
      </c>
      <c r="M171" s="10">
        <f t="shared" si="10"/>
        <v>0</v>
      </c>
      <c r="N171" s="10">
        <f t="shared" si="10"/>
        <v>3</v>
      </c>
      <c r="O171" s="10">
        <f t="shared" si="10"/>
        <v>0</v>
      </c>
      <c r="P171" s="10">
        <f t="shared" si="10"/>
        <v>0</v>
      </c>
      <c r="Q171" s="10">
        <f t="shared" si="10"/>
        <v>0</v>
      </c>
      <c r="R171" s="10">
        <f t="shared" si="10"/>
        <v>0</v>
      </c>
      <c r="S171" s="10">
        <f t="shared" si="10"/>
        <v>0</v>
      </c>
      <c r="T171" s="10">
        <f t="shared" si="10"/>
        <v>0</v>
      </c>
      <c r="U171" s="10">
        <f t="shared" si="10"/>
        <v>0</v>
      </c>
      <c r="V171" s="10">
        <f t="shared" si="10"/>
        <v>6</v>
      </c>
      <c r="W171" s="1">
        <f>SUM(I171+O171+S171)/F171</f>
        <v>0.7142857142857143</v>
      </c>
      <c r="X171" s="1">
        <f>SUM(V171/G171)</f>
        <v>0.8571428571428571</v>
      </c>
      <c r="Y171" s="2">
        <f>SUM(X171+W171)</f>
        <v>1.5714285714285714</v>
      </c>
    </row>
    <row r="172" spans="1:25" ht="15.75" x14ac:dyDescent="0.25">
      <c r="A172" s="184"/>
      <c r="B172" s="37" t="s">
        <v>64</v>
      </c>
      <c r="C172" s="5" t="s">
        <v>50</v>
      </c>
      <c r="D172" s="39">
        <f t="shared" ref="D172:D196" si="11">SUM(I172/G172)</f>
        <v>0.6470588235294118</v>
      </c>
      <c r="E172" s="5">
        <f t="shared" ref="E172:V172" si="12">SUM(E114+E115+E124+E125+E134+E135)</f>
        <v>6</v>
      </c>
      <c r="F172" s="5">
        <f t="shared" si="12"/>
        <v>20</v>
      </c>
      <c r="G172" s="5">
        <f t="shared" si="12"/>
        <v>17</v>
      </c>
      <c r="H172" s="5">
        <f t="shared" si="12"/>
        <v>7</v>
      </c>
      <c r="I172" s="5">
        <f t="shared" si="12"/>
        <v>11</v>
      </c>
      <c r="J172" s="5">
        <f t="shared" si="12"/>
        <v>10</v>
      </c>
      <c r="K172" s="5">
        <f t="shared" si="12"/>
        <v>1</v>
      </c>
      <c r="L172" s="5">
        <f t="shared" si="12"/>
        <v>0</v>
      </c>
      <c r="M172" s="5">
        <f t="shared" si="12"/>
        <v>0</v>
      </c>
      <c r="N172" s="5">
        <f t="shared" si="12"/>
        <v>2</v>
      </c>
      <c r="O172" s="5">
        <f t="shared" si="12"/>
        <v>2</v>
      </c>
      <c r="P172" s="5">
        <f t="shared" si="12"/>
        <v>0</v>
      </c>
      <c r="Q172" s="5">
        <f t="shared" si="12"/>
        <v>1</v>
      </c>
      <c r="R172" s="5">
        <f t="shared" si="12"/>
        <v>0</v>
      </c>
      <c r="S172" s="5">
        <f t="shared" si="12"/>
        <v>1</v>
      </c>
      <c r="T172" s="5">
        <f t="shared" si="12"/>
        <v>0</v>
      </c>
      <c r="U172" s="5">
        <f t="shared" si="12"/>
        <v>0</v>
      </c>
      <c r="V172" s="5">
        <f t="shared" si="12"/>
        <v>12</v>
      </c>
      <c r="W172" s="39">
        <f t="shared" ref="W172:W196" si="13">SUM(I172+O172+S172)/F172</f>
        <v>0.7</v>
      </c>
      <c r="X172" s="39">
        <f t="shared" ref="X172:X196" si="14">SUM(V172/G172)</f>
        <v>0.70588235294117652</v>
      </c>
      <c r="Y172" s="41">
        <f t="shared" ref="Y172:Y196" si="15">SUM(X172+W172)</f>
        <v>1.4058823529411764</v>
      </c>
    </row>
    <row r="173" spans="1:25" ht="15.75" x14ac:dyDescent="0.25">
      <c r="A173" s="184"/>
      <c r="B173" s="37" t="s">
        <v>64</v>
      </c>
      <c r="C173" s="5" t="s">
        <v>68</v>
      </c>
      <c r="D173" s="39">
        <f t="shared" si="11"/>
        <v>0.35714285714285715</v>
      </c>
      <c r="E173" s="5">
        <f>SUM(E126+E127+E136+E137)</f>
        <v>4</v>
      </c>
      <c r="F173" s="5">
        <f t="shared" ref="F173:V173" si="16">SUM(F126+F127+F136+F137)</f>
        <v>15</v>
      </c>
      <c r="G173" s="5">
        <f t="shared" si="16"/>
        <v>14</v>
      </c>
      <c r="H173" s="5">
        <f t="shared" si="16"/>
        <v>5</v>
      </c>
      <c r="I173" s="5">
        <f t="shared" si="16"/>
        <v>5</v>
      </c>
      <c r="J173" s="5">
        <f t="shared" si="16"/>
        <v>5</v>
      </c>
      <c r="K173" s="5">
        <f t="shared" si="16"/>
        <v>0</v>
      </c>
      <c r="L173" s="5">
        <f t="shared" si="16"/>
        <v>0</v>
      </c>
      <c r="M173" s="5">
        <f t="shared" si="16"/>
        <v>0</v>
      </c>
      <c r="N173" s="5">
        <f t="shared" si="16"/>
        <v>2</v>
      </c>
      <c r="O173" s="5">
        <f t="shared" si="16"/>
        <v>1</v>
      </c>
      <c r="P173" s="5">
        <f t="shared" si="16"/>
        <v>0</v>
      </c>
      <c r="Q173" s="5">
        <f t="shared" si="16"/>
        <v>0</v>
      </c>
      <c r="R173" s="5">
        <f t="shared" si="16"/>
        <v>0</v>
      </c>
      <c r="S173" s="5">
        <f t="shared" si="16"/>
        <v>0</v>
      </c>
      <c r="T173" s="5">
        <f t="shared" si="16"/>
        <v>0</v>
      </c>
      <c r="U173" s="5">
        <f t="shared" si="16"/>
        <v>3</v>
      </c>
      <c r="V173" s="5">
        <f t="shared" si="16"/>
        <v>5</v>
      </c>
      <c r="W173" s="39">
        <f t="shared" si="13"/>
        <v>0.4</v>
      </c>
      <c r="X173" s="39">
        <f t="shared" si="14"/>
        <v>0.35714285714285715</v>
      </c>
      <c r="Y173" s="41">
        <f t="shared" si="15"/>
        <v>0.75714285714285712</v>
      </c>
    </row>
    <row r="174" spans="1:25" ht="15.75" x14ac:dyDescent="0.25">
      <c r="A174" s="184"/>
      <c r="B174" s="37" t="s">
        <v>64</v>
      </c>
      <c r="C174" s="5" t="s">
        <v>58</v>
      </c>
      <c r="D174" s="39">
        <f t="shared" si="11"/>
        <v>0.58823529411764708</v>
      </c>
      <c r="E174" s="5">
        <f>SUM(E155+E161+E165+E166+E21+E20)</f>
        <v>6</v>
      </c>
      <c r="F174" s="5">
        <f t="shared" ref="F174:V174" si="17">SUM(F155+F161+F165+F166+F21+F20)</f>
        <v>17</v>
      </c>
      <c r="G174" s="5">
        <f t="shared" si="17"/>
        <v>17</v>
      </c>
      <c r="H174" s="5">
        <f t="shared" si="17"/>
        <v>6</v>
      </c>
      <c r="I174" s="5">
        <f t="shared" si="17"/>
        <v>10</v>
      </c>
      <c r="J174" s="5">
        <f t="shared" si="17"/>
        <v>8</v>
      </c>
      <c r="K174" s="5">
        <f t="shared" si="17"/>
        <v>2</v>
      </c>
      <c r="L174" s="5">
        <f t="shared" si="17"/>
        <v>0</v>
      </c>
      <c r="M174" s="5">
        <f t="shared" si="17"/>
        <v>0</v>
      </c>
      <c r="N174" s="5">
        <f t="shared" si="17"/>
        <v>4</v>
      </c>
      <c r="O174" s="5">
        <f t="shared" si="17"/>
        <v>0</v>
      </c>
      <c r="P174" s="5">
        <f t="shared" si="17"/>
        <v>0</v>
      </c>
      <c r="Q174" s="5">
        <f t="shared" si="17"/>
        <v>0</v>
      </c>
      <c r="R174" s="5">
        <f t="shared" si="17"/>
        <v>1</v>
      </c>
      <c r="S174" s="5">
        <f t="shared" si="17"/>
        <v>1</v>
      </c>
      <c r="T174" s="5">
        <f t="shared" si="17"/>
        <v>1</v>
      </c>
      <c r="U174" s="5">
        <f t="shared" si="17"/>
        <v>3</v>
      </c>
      <c r="V174" s="5">
        <f t="shared" si="17"/>
        <v>12</v>
      </c>
      <c r="W174" s="39">
        <f t="shared" si="13"/>
        <v>0.6470588235294118</v>
      </c>
      <c r="X174" s="39">
        <f t="shared" si="14"/>
        <v>0.70588235294117652</v>
      </c>
      <c r="Y174" s="41">
        <f t="shared" si="15"/>
        <v>1.3529411764705883</v>
      </c>
    </row>
    <row r="175" spans="1:25" ht="15.75" x14ac:dyDescent="0.25">
      <c r="A175" s="184"/>
      <c r="B175" s="37"/>
      <c r="C175" s="5" t="s">
        <v>108</v>
      </c>
      <c r="D175" s="39">
        <f t="shared" si="11"/>
        <v>0.4</v>
      </c>
      <c r="E175" s="5">
        <f>SUM(E15+E14)</f>
        <v>2</v>
      </c>
      <c r="F175" s="5">
        <f t="shared" ref="F175:V175" si="18">SUM(F15+F14)</f>
        <v>6</v>
      </c>
      <c r="G175" s="5">
        <f t="shared" si="18"/>
        <v>5</v>
      </c>
      <c r="H175" s="5">
        <f t="shared" si="18"/>
        <v>2</v>
      </c>
      <c r="I175" s="5">
        <f t="shared" si="18"/>
        <v>2</v>
      </c>
      <c r="J175" s="5">
        <f t="shared" si="18"/>
        <v>1</v>
      </c>
      <c r="K175" s="5">
        <f t="shared" si="18"/>
        <v>1</v>
      </c>
      <c r="L175" s="5">
        <f t="shared" si="18"/>
        <v>0</v>
      </c>
      <c r="M175" s="5">
        <f t="shared" si="18"/>
        <v>0</v>
      </c>
      <c r="N175" s="5">
        <f t="shared" si="18"/>
        <v>1</v>
      </c>
      <c r="O175" s="5">
        <f t="shared" si="18"/>
        <v>1</v>
      </c>
      <c r="P175" s="5">
        <f t="shared" si="18"/>
        <v>0</v>
      </c>
      <c r="Q175" s="5">
        <f t="shared" si="18"/>
        <v>0</v>
      </c>
      <c r="R175" s="5">
        <f t="shared" si="18"/>
        <v>1</v>
      </c>
      <c r="S175" s="5">
        <f t="shared" si="18"/>
        <v>0</v>
      </c>
      <c r="T175" s="5">
        <f t="shared" si="18"/>
        <v>0</v>
      </c>
      <c r="U175" s="5">
        <f t="shared" si="18"/>
        <v>0</v>
      </c>
      <c r="V175" s="5">
        <f t="shared" si="18"/>
        <v>3</v>
      </c>
      <c r="W175" s="39">
        <f t="shared" ref="W175" si="19">SUM(I175+O175+S175)/F175</f>
        <v>0.5</v>
      </c>
      <c r="X175" s="39">
        <f t="shared" ref="X175" si="20">SUM(V175/G175)</f>
        <v>0.6</v>
      </c>
      <c r="Y175" s="41">
        <f t="shared" ref="Y175" si="21">SUM(X175+W175)</f>
        <v>1.1000000000000001</v>
      </c>
    </row>
    <row r="176" spans="1:25" ht="15.75" x14ac:dyDescent="0.25">
      <c r="A176" s="184"/>
      <c r="B176" s="37" t="s">
        <v>64</v>
      </c>
      <c r="C176" s="5" t="s">
        <v>69</v>
      </c>
      <c r="D176" s="39">
        <f t="shared" si="11"/>
        <v>0.5625</v>
      </c>
      <c r="E176" s="5">
        <f>SUM(E128+E129+E142+E143)</f>
        <v>4</v>
      </c>
      <c r="F176" s="5">
        <f t="shared" ref="F176:V176" si="22">SUM(F128+F129+F142+F143)</f>
        <v>16</v>
      </c>
      <c r="G176" s="5">
        <f t="shared" si="22"/>
        <v>16</v>
      </c>
      <c r="H176" s="5">
        <f t="shared" si="22"/>
        <v>7</v>
      </c>
      <c r="I176" s="5">
        <f t="shared" si="22"/>
        <v>9</v>
      </c>
      <c r="J176" s="5">
        <f t="shared" si="22"/>
        <v>7</v>
      </c>
      <c r="K176" s="5">
        <f t="shared" si="22"/>
        <v>1</v>
      </c>
      <c r="L176" s="5">
        <f t="shared" si="22"/>
        <v>1</v>
      </c>
      <c r="M176" s="5">
        <f t="shared" si="22"/>
        <v>0</v>
      </c>
      <c r="N176" s="5">
        <f t="shared" si="22"/>
        <v>3</v>
      </c>
      <c r="O176" s="5">
        <f t="shared" si="22"/>
        <v>0</v>
      </c>
      <c r="P176" s="5">
        <f t="shared" si="22"/>
        <v>0</v>
      </c>
      <c r="Q176" s="5">
        <f t="shared" si="22"/>
        <v>0</v>
      </c>
      <c r="R176" s="5">
        <f t="shared" si="22"/>
        <v>0</v>
      </c>
      <c r="S176" s="5">
        <f t="shared" si="22"/>
        <v>0</v>
      </c>
      <c r="T176" s="5">
        <f t="shared" si="22"/>
        <v>1</v>
      </c>
      <c r="U176" s="5">
        <f t="shared" si="22"/>
        <v>3</v>
      </c>
      <c r="V176" s="5">
        <f t="shared" si="22"/>
        <v>12</v>
      </c>
      <c r="W176" s="39">
        <f t="shared" si="13"/>
        <v>0.5625</v>
      </c>
      <c r="X176" s="39">
        <f t="shared" si="14"/>
        <v>0.75</v>
      </c>
      <c r="Y176" s="41">
        <f t="shared" si="15"/>
        <v>1.3125</v>
      </c>
    </row>
    <row r="177" spans="1:25" ht="15.75" x14ac:dyDescent="0.25">
      <c r="A177" s="184"/>
      <c r="B177" s="37" t="s">
        <v>64</v>
      </c>
      <c r="C177" s="5" t="s">
        <v>36</v>
      </c>
      <c r="D177" s="39">
        <f t="shared" si="11"/>
        <v>0.6</v>
      </c>
      <c r="E177" s="5">
        <f>SUM(E79+E80)</f>
        <v>2</v>
      </c>
      <c r="F177" s="5">
        <f t="shared" ref="F177:V177" si="23">SUM(F79+F80)</f>
        <v>5</v>
      </c>
      <c r="G177" s="5">
        <f t="shared" si="23"/>
        <v>5</v>
      </c>
      <c r="H177" s="5">
        <f t="shared" si="23"/>
        <v>0</v>
      </c>
      <c r="I177" s="5">
        <f t="shared" si="23"/>
        <v>3</v>
      </c>
      <c r="J177" s="5">
        <f t="shared" si="23"/>
        <v>3</v>
      </c>
      <c r="K177" s="5">
        <f t="shared" si="23"/>
        <v>0</v>
      </c>
      <c r="L177" s="5">
        <f t="shared" si="23"/>
        <v>0</v>
      </c>
      <c r="M177" s="5">
        <f t="shared" si="23"/>
        <v>0</v>
      </c>
      <c r="N177" s="5">
        <f t="shared" si="23"/>
        <v>2</v>
      </c>
      <c r="O177" s="5">
        <f t="shared" si="23"/>
        <v>0</v>
      </c>
      <c r="P177" s="5">
        <f t="shared" si="23"/>
        <v>0</v>
      </c>
      <c r="Q177" s="5">
        <f t="shared" si="23"/>
        <v>0</v>
      </c>
      <c r="R177" s="5">
        <f t="shared" si="23"/>
        <v>0</v>
      </c>
      <c r="S177" s="5">
        <f t="shared" si="23"/>
        <v>0</v>
      </c>
      <c r="T177" s="5">
        <f t="shared" si="23"/>
        <v>0</v>
      </c>
      <c r="U177" s="5">
        <f t="shared" si="23"/>
        <v>0</v>
      </c>
      <c r="V177" s="5">
        <f t="shared" si="23"/>
        <v>3</v>
      </c>
      <c r="W177" s="39">
        <f t="shared" si="13"/>
        <v>0.6</v>
      </c>
      <c r="X177" s="39">
        <f t="shared" si="14"/>
        <v>0.6</v>
      </c>
      <c r="Y177" s="41">
        <f t="shared" si="15"/>
        <v>1.2</v>
      </c>
    </row>
    <row r="178" spans="1:25" ht="15.75" x14ac:dyDescent="0.25">
      <c r="A178" s="184"/>
      <c r="B178" s="37" t="s">
        <v>64</v>
      </c>
      <c r="C178" s="5" t="s">
        <v>56</v>
      </c>
      <c r="D178" s="39">
        <f t="shared" si="11"/>
        <v>0.625</v>
      </c>
      <c r="E178" s="5">
        <f>SUM(E156+E162)</f>
        <v>2</v>
      </c>
      <c r="F178" s="5">
        <f t="shared" ref="F178:V178" si="24">SUM(F156+F162)</f>
        <v>8</v>
      </c>
      <c r="G178" s="5">
        <f t="shared" si="24"/>
        <v>8</v>
      </c>
      <c r="H178" s="5">
        <f t="shared" si="24"/>
        <v>5</v>
      </c>
      <c r="I178" s="5">
        <f t="shared" si="24"/>
        <v>5</v>
      </c>
      <c r="J178" s="5">
        <f t="shared" si="24"/>
        <v>2</v>
      </c>
      <c r="K178" s="5">
        <f t="shared" si="24"/>
        <v>2</v>
      </c>
      <c r="L178" s="5">
        <f t="shared" si="24"/>
        <v>1</v>
      </c>
      <c r="M178" s="5">
        <f t="shared" si="24"/>
        <v>0</v>
      </c>
      <c r="N178" s="5">
        <f t="shared" si="24"/>
        <v>0</v>
      </c>
      <c r="O178" s="5">
        <f t="shared" si="24"/>
        <v>0</v>
      </c>
      <c r="P178" s="5">
        <f t="shared" si="24"/>
        <v>0</v>
      </c>
      <c r="Q178" s="5">
        <f t="shared" si="24"/>
        <v>0</v>
      </c>
      <c r="R178" s="5">
        <f t="shared" si="24"/>
        <v>0</v>
      </c>
      <c r="S178" s="5">
        <f t="shared" si="24"/>
        <v>1</v>
      </c>
      <c r="T178" s="5">
        <f t="shared" si="24"/>
        <v>0</v>
      </c>
      <c r="U178" s="5">
        <f t="shared" si="24"/>
        <v>3</v>
      </c>
      <c r="V178" s="5">
        <f t="shared" si="24"/>
        <v>9</v>
      </c>
      <c r="W178" s="39">
        <f t="shared" si="13"/>
        <v>0.75</v>
      </c>
      <c r="X178" s="39">
        <f t="shared" si="14"/>
        <v>1.125</v>
      </c>
      <c r="Y178" s="41">
        <f t="shared" si="15"/>
        <v>1.875</v>
      </c>
    </row>
    <row r="179" spans="1:25" ht="15.75" x14ac:dyDescent="0.25">
      <c r="A179" s="184"/>
      <c r="B179" s="37" t="s">
        <v>64</v>
      </c>
      <c r="C179" s="5" t="s">
        <v>29</v>
      </c>
      <c r="D179" s="39">
        <f t="shared" si="11"/>
        <v>0.52173913043478259</v>
      </c>
      <c r="E179" s="5">
        <f>SUM(E53+E54+E60+E61+E85+E86+E93+E94)</f>
        <v>8</v>
      </c>
      <c r="F179" s="5">
        <f t="shared" ref="F179:V179" si="25">SUM(F53+F54+F60+F61+F85+F86+F93+F94)</f>
        <v>28</v>
      </c>
      <c r="G179" s="5">
        <f t="shared" si="25"/>
        <v>23</v>
      </c>
      <c r="H179" s="5">
        <f t="shared" si="25"/>
        <v>14</v>
      </c>
      <c r="I179" s="5">
        <f t="shared" si="25"/>
        <v>12</v>
      </c>
      <c r="J179" s="5">
        <f t="shared" si="25"/>
        <v>11</v>
      </c>
      <c r="K179" s="5">
        <f t="shared" si="25"/>
        <v>1</v>
      </c>
      <c r="L179" s="5">
        <f t="shared" si="25"/>
        <v>0</v>
      </c>
      <c r="M179" s="5">
        <f t="shared" si="25"/>
        <v>0</v>
      </c>
      <c r="N179" s="5">
        <f t="shared" si="25"/>
        <v>6</v>
      </c>
      <c r="O179" s="5">
        <f t="shared" si="25"/>
        <v>4</v>
      </c>
      <c r="P179" s="5">
        <f t="shared" si="25"/>
        <v>0</v>
      </c>
      <c r="Q179" s="5">
        <f t="shared" si="25"/>
        <v>1</v>
      </c>
      <c r="R179" s="5">
        <f t="shared" si="25"/>
        <v>0</v>
      </c>
      <c r="S179" s="5">
        <f t="shared" si="25"/>
        <v>2</v>
      </c>
      <c r="T179" s="5">
        <f t="shared" si="25"/>
        <v>2</v>
      </c>
      <c r="U179" s="5">
        <f t="shared" si="25"/>
        <v>1</v>
      </c>
      <c r="V179" s="5">
        <f t="shared" si="25"/>
        <v>13</v>
      </c>
      <c r="W179" s="39">
        <f t="shared" si="13"/>
        <v>0.6428571428571429</v>
      </c>
      <c r="X179" s="39">
        <f t="shared" si="14"/>
        <v>0.56521739130434778</v>
      </c>
      <c r="Y179" s="41">
        <f t="shared" si="15"/>
        <v>1.2080745341614907</v>
      </c>
    </row>
    <row r="180" spans="1:25" ht="15.75" x14ac:dyDescent="0.25">
      <c r="A180" s="184"/>
      <c r="B180" s="37" t="s">
        <v>64</v>
      </c>
      <c r="C180" s="5" t="s">
        <v>43</v>
      </c>
      <c r="D180" s="39">
        <f t="shared" si="11"/>
        <v>0.6071428571428571</v>
      </c>
      <c r="E180" s="5">
        <f>SUM(E98+E99+E110+E111+E116+E117+E138+E139)</f>
        <v>8</v>
      </c>
      <c r="F180" s="5">
        <f t="shared" ref="F180:V180" si="26">SUM(F98+F99+F110+F111+F116+F117+F138+F139)</f>
        <v>28</v>
      </c>
      <c r="G180" s="5">
        <f t="shared" si="26"/>
        <v>28</v>
      </c>
      <c r="H180" s="5">
        <f t="shared" si="26"/>
        <v>13</v>
      </c>
      <c r="I180" s="5">
        <f t="shared" si="26"/>
        <v>17</v>
      </c>
      <c r="J180" s="5">
        <f t="shared" si="26"/>
        <v>8</v>
      </c>
      <c r="K180" s="5">
        <f t="shared" si="26"/>
        <v>7</v>
      </c>
      <c r="L180" s="5">
        <f t="shared" si="26"/>
        <v>2</v>
      </c>
      <c r="M180" s="5">
        <f t="shared" si="26"/>
        <v>0</v>
      </c>
      <c r="N180" s="5">
        <f t="shared" si="26"/>
        <v>9</v>
      </c>
      <c r="O180" s="5">
        <f t="shared" si="26"/>
        <v>0</v>
      </c>
      <c r="P180" s="5">
        <f t="shared" si="26"/>
        <v>0</v>
      </c>
      <c r="Q180" s="5">
        <f t="shared" si="26"/>
        <v>0</v>
      </c>
      <c r="R180" s="5">
        <f t="shared" si="26"/>
        <v>0</v>
      </c>
      <c r="S180" s="5">
        <f t="shared" si="26"/>
        <v>0</v>
      </c>
      <c r="T180" s="5">
        <f t="shared" si="26"/>
        <v>2</v>
      </c>
      <c r="U180" s="5">
        <f t="shared" si="26"/>
        <v>2</v>
      </c>
      <c r="V180" s="5">
        <f t="shared" si="26"/>
        <v>28</v>
      </c>
      <c r="W180" s="39">
        <f t="shared" si="13"/>
        <v>0.6071428571428571</v>
      </c>
      <c r="X180" s="39">
        <f t="shared" si="14"/>
        <v>1</v>
      </c>
      <c r="Y180" s="41">
        <f t="shared" si="15"/>
        <v>1.6071428571428572</v>
      </c>
    </row>
    <row r="181" spans="1:25" ht="15.75" x14ac:dyDescent="0.25">
      <c r="A181" s="184"/>
      <c r="B181" s="37" t="s">
        <v>64</v>
      </c>
      <c r="C181" s="5" t="s">
        <v>54</v>
      </c>
      <c r="D181" s="39">
        <f t="shared" si="11"/>
        <v>0.63636363636363635</v>
      </c>
      <c r="E181" s="5">
        <f>SUM(E150+E151+E152+E153+E154+E157+E158)</f>
        <v>7</v>
      </c>
      <c r="F181" s="5">
        <f t="shared" ref="F181:V181" si="27">SUM(F150+F151+F152+F153+F154+F157+F158)</f>
        <v>23</v>
      </c>
      <c r="G181" s="5">
        <f t="shared" si="27"/>
        <v>22</v>
      </c>
      <c r="H181" s="5">
        <f t="shared" si="27"/>
        <v>15</v>
      </c>
      <c r="I181" s="5">
        <f t="shared" si="27"/>
        <v>14</v>
      </c>
      <c r="J181" s="5">
        <f t="shared" si="27"/>
        <v>11</v>
      </c>
      <c r="K181" s="5">
        <f t="shared" si="27"/>
        <v>1</v>
      </c>
      <c r="L181" s="5">
        <f t="shared" si="27"/>
        <v>2</v>
      </c>
      <c r="M181" s="5">
        <f t="shared" si="27"/>
        <v>0</v>
      </c>
      <c r="N181" s="5">
        <f t="shared" si="27"/>
        <v>6</v>
      </c>
      <c r="O181" s="5">
        <f t="shared" si="27"/>
        <v>1</v>
      </c>
      <c r="P181" s="5">
        <f t="shared" si="27"/>
        <v>1</v>
      </c>
      <c r="Q181" s="5">
        <f t="shared" si="27"/>
        <v>0</v>
      </c>
      <c r="R181" s="5">
        <f t="shared" si="27"/>
        <v>0</v>
      </c>
      <c r="S181" s="5">
        <f t="shared" si="27"/>
        <v>0</v>
      </c>
      <c r="T181" s="5">
        <f t="shared" si="27"/>
        <v>2</v>
      </c>
      <c r="U181" s="5">
        <f t="shared" si="27"/>
        <v>4</v>
      </c>
      <c r="V181" s="5">
        <f t="shared" si="27"/>
        <v>19</v>
      </c>
      <c r="W181" s="39">
        <f t="shared" si="13"/>
        <v>0.65217391304347827</v>
      </c>
      <c r="X181" s="39">
        <f t="shared" si="14"/>
        <v>0.86363636363636365</v>
      </c>
      <c r="Y181" s="41">
        <f t="shared" si="15"/>
        <v>1.5158102766798418</v>
      </c>
    </row>
    <row r="182" spans="1:25" ht="15.75" x14ac:dyDescent="0.25">
      <c r="A182" s="184"/>
      <c r="B182" s="37"/>
      <c r="C182" s="5" t="s">
        <v>110</v>
      </c>
      <c r="D182" s="39">
        <f t="shared" si="11"/>
        <v>0.55555555555555558</v>
      </c>
      <c r="E182" s="5">
        <f>SUM(E19+E18+E7+E6)</f>
        <v>4</v>
      </c>
      <c r="F182" s="5">
        <f t="shared" ref="F182:V182" si="28">SUM(F19+F18+F7+F6)</f>
        <v>10</v>
      </c>
      <c r="G182" s="5">
        <f t="shared" si="28"/>
        <v>9</v>
      </c>
      <c r="H182" s="5">
        <f t="shared" si="28"/>
        <v>3</v>
      </c>
      <c r="I182" s="5">
        <f t="shared" si="28"/>
        <v>5</v>
      </c>
      <c r="J182" s="5">
        <f t="shared" si="28"/>
        <v>4</v>
      </c>
      <c r="K182" s="5">
        <f t="shared" si="28"/>
        <v>1</v>
      </c>
      <c r="L182" s="5">
        <f t="shared" si="28"/>
        <v>0</v>
      </c>
      <c r="M182" s="5">
        <f t="shared" si="28"/>
        <v>0</v>
      </c>
      <c r="N182" s="5">
        <f t="shared" si="28"/>
        <v>3</v>
      </c>
      <c r="O182" s="5">
        <f t="shared" si="28"/>
        <v>1</v>
      </c>
      <c r="P182" s="5">
        <f t="shared" si="28"/>
        <v>0</v>
      </c>
      <c r="Q182" s="5">
        <f t="shared" si="28"/>
        <v>0</v>
      </c>
      <c r="R182" s="5">
        <f t="shared" si="28"/>
        <v>0</v>
      </c>
      <c r="S182" s="5">
        <f t="shared" si="28"/>
        <v>1</v>
      </c>
      <c r="T182" s="5">
        <f t="shared" si="28"/>
        <v>0</v>
      </c>
      <c r="U182" s="5">
        <f t="shared" si="28"/>
        <v>0</v>
      </c>
      <c r="V182" s="5">
        <f t="shared" si="28"/>
        <v>6</v>
      </c>
      <c r="W182" s="39">
        <f t="shared" ref="W182" si="29">SUM(I182+O182+S182)/F182</f>
        <v>0.7</v>
      </c>
      <c r="X182" s="39">
        <f t="shared" ref="X182" si="30">SUM(V182/G182)</f>
        <v>0.66666666666666663</v>
      </c>
      <c r="Y182" s="41">
        <f t="shared" ref="Y182" si="31">SUM(X182+W182)</f>
        <v>1.3666666666666667</v>
      </c>
    </row>
    <row r="183" spans="1:25" ht="15.75" x14ac:dyDescent="0.25">
      <c r="A183" s="184"/>
      <c r="B183" s="37" t="s">
        <v>64</v>
      </c>
      <c r="C183" s="5" t="s">
        <v>45</v>
      </c>
      <c r="D183" s="39">
        <f t="shared" si="11"/>
        <v>0.13333333333333333</v>
      </c>
      <c r="E183" s="5">
        <f>SUM(E104+E105+E120+E121+E130+E131)</f>
        <v>6</v>
      </c>
      <c r="F183" s="5">
        <f t="shared" ref="F183:V183" si="32">SUM(F104+F105+F120+F121+F130+F131)</f>
        <v>16</v>
      </c>
      <c r="G183" s="5">
        <f t="shared" si="32"/>
        <v>15</v>
      </c>
      <c r="H183" s="5">
        <f t="shared" si="32"/>
        <v>2</v>
      </c>
      <c r="I183" s="5">
        <f t="shared" si="32"/>
        <v>2</v>
      </c>
      <c r="J183" s="5">
        <f t="shared" si="32"/>
        <v>2</v>
      </c>
      <c r="K183" s="5">
        <f t="shared" si="32"/>
        <v>0</v>
      </c>
      <c r="L183" s="5">
        <f t="shared" si="32"/>
        <v>0</v>
      </c>
      <c r="M183" s="5">
        <f t="shared" si="32"/>
        <v>0</v>
      </c>
      <c r="N183" s="5">
        <f t="shared" si="32"/>
        <v>3</v>
      </c>
      <c r="O183" s="5">
        <f t="shared" si="32"/>
        <v>1</v>
      </c>
      <c r="P183" s="5">
        <f t="shared" si="32"/>
        <v>0</v>
      </c>
      <c r="Q183" s="5">
        <f t="shared" si="32"/>
        <v>0</v>
      </c>
      <c r="R183" s="5">
        <f t="shared" si="32"/>
        <v>0</v>
      </c>
      <c r="S183" s="5">
        <f t="shared" si="32"/>
        <v>1</v>
      </c>
      <c r="T183" s="5">
        <f t="shared" si="32"/>
        <v>2</v>
      </c>
      <c r="U183" s="5">
        <f t="shared" si="32"/>
        <v>4</v>
      </c>
      <c r="V183" s="5">
        <f t="shared" si="32"/>
        <v>2</v>
      </c>
      <c r="W183" s="39">
        <f t="shared" si="13"/>
        <v>0.25</v>
      </c>
      <c r="X183" s="39">
        <f t="shared" si="14"/>
        <v>0.13333333333333333</v>
      </c>
      <c r="Y183" s="41">
        <f t="shared" si="15"/>
        <v>0.3833333333333333</v>
      </c>
    </row>
    <row r="184" spans="1:25" ht="15.75" x14ac:dyDescent="0.25">
      <c r="A184" s="184"/>
      <c r="B184" s="37" t="s">
        <v>64</v>
      </c>
      <c r="C184" s="5" t="s">
        <v>57</v>
      </c>
      <c r="D184" s="39">
        <f t="shared" si="11"/>
        <v>0.4</v>
      </c>
      <c r="E184" s="5">
        <f>SUM(E163+E164)</f>
        <v>2</v>
      </c>
      <c r="F184" s="5">
        <f t="shared" ref="F184:V184" si="33">SUM(F163+F164)</f>
        <v>6</v>
      </c>
      <c r="G184" s="5">
        <f t="shared" si="33"/>
        <v>5</v>
      </c>
      <c r="H184" s="5">
        <f t="shared" si="33"/>
        <v>1</v>
      </c>
      <c r="I184" s="5">
        <f t="shared" si="33"/>
        <v>2</v>
      </c>
      <c r="J184" s="5">
        <f t="shared" si="33"/>
        <v>2</v>
      </c>
      <c r="K184" s="5">
        <f t="shared" si="33"/>
        <v>0</v>
      </c>
      <c r="L184" s="5">
        <f t="shared" si="33"/>
        <v>0</v>
      </c>
      <c r="M184" s="5">
        <f t="shared" si="33"/>
        <v>0</v>
      </c>
      <c r="N184" s="5">
        <f t="shared" si="33"/>
        <v>3</v>
      </c>
      <c r="O184" s="5">
        <f t="shared" si="33"/>
        <v>0</v>
      </c>
      <c r="P184" s="5">
        <f t="shared" si="33"/>
        <v>0</v>
      </c>
      <c r="Q184" s="5">
        <f t="shared" si="33"/>
        <v>1</v>
      </c>
      <c r="R184" s="5">
        <f t="shared" si="33"/>
        <v>0</v>
      </c>
      <c r="S184" s="5">
        <f t="shared" si="33"/>
        <v>0</v>
      </c>
      <c r="T184" s="5">
        <f t="shared" si="33"/>
        <v>0</v>
      </c>
      <c r="U184" s="5">
        <f t="shared" si="33"/>
        <v>4</v>
      </c>
      <c r="V184" s="5">
        <f t="shared" si="33"/>
        <v>2</v>
      </c>
      <c r="W184" s="39">
        <f t="shared" si="13"/>
        <v>0.33333333333333331</v>
      </c>
      <c r="X184" s="39">
        <f t="shared" si="14"/>
        <v>0.4</v>
      </c>
      <c r="Y184" s="41">
        <f t="shared" si="15"/>
        <v>0.73333333333333339</v>
      </c>
    </row>
    <row r="185" spans="1:25" ht="15.75" x14ac:dyDescent="0.25">
      <c r="A185" s="184"/>
      <c r="B185" s="37" t="s">
        <v>64</v>
      </c>
      <c r="C185" s="5" t="s">
        <v>23</v>
      </c>
      <c r="D185" s="39">
        <f t="shared" si="11"/>
        <v>0.3392857142857143</v>
      </c>
      <c r="E185" s="5">
        <f>SUM(E24+E25+E26+E27+E33+E34+E41+E42+E45+E46+E58+E59+E70+E71+E83+E84+E23+E22+E13+E12)</f>
        <v>20</v>
      </c>
      <c r="F185" s="5">
        <f t="shared" ref="F185:V185" si="34">SUM(F24+F25+F26+F27+F33+F34+F41+F42+F45+F46+F58+F59+F70+F71+F83+F84+F23+F22+F13+F12)</f>
        <v>66</v>
      </c>
      <c r="G185" s="5">
        <f t="shared" si="34"/>
        <v>56</v>
      </c>
      <c r="H185" s="5">
        <f t="shared" si="34"/>
        <v>17</v>
      </c>
      <c r="I185" s="5">
        <f t="shared" si="34"/>
        <v>19</v>
      </c>
      <c r="J185" s="5">
        <f t="shared" si="34"/>
        <v>15</v>
      </c>
      <c r="K185" s="5">
        <f t="shared" si="34"/>
        <v>4</v>
      </c>
      <c r="L185" s="5">
        <f t="shared" si="34"/>
        <v>0</v>
      </c>
      <c r="M185" s="5">
        <f t="shared" si="34"/>
        <v>0</v>
      </c>
      <c r="N185" s="5">
        <f t="shared" si="34"/>
        <v>12</v>
      </c>
      <c r="O185" s="5">
        <f t="shared" si="34"/>
        <v>9</v>
      </c>
      <c r="P185" s="5">
        <f t="shared" si="34"/>
        <v>0</v>
      </c>
      <c r="Q185" s="5">
        <f t="shared" si="34"/>
        <v>1</v>
      </c>
      <c r="R185" s="5">
        <f t="shared" si="34"/>
        <v>1</v>
      </c>
      <c r="S185" s="5">
        <f t="shared" si="34"/>
        <v>4</v>
      </c>
      <c r="T185" s="5">
        <f t="shared" si="34"/>
        <v>6</v>
      </c>
      <c r="U185" s="5">
        <f t="shared" si="34"/>
        <v>17</v>
      </c>
      <c r="V185" s="5">
        <f t="shared" si="34"/>
        <v>23</v>
      </c>
      <c r="W185" s="39">
        <f t="shared" si="13"/>
        <v>0.48484848484848486</v>
      </c>
      <c r="X185" s="39">
        <f t="shared" si="14"/>
        <v>0.4107142857142857</v>
      </c>
      <c r="Y185" s="41">
        <f t="shared" si="15"/>
        <v>0.89556277056277056</v>
      </c>
    </row>
    <row r="186" spans="1:25" ht="15.75" x14ac:dyDescent="0.25">
      <c r="A186" s="184"/>
      <c r="B186" s="37" t="s">
        <v>64</v>
      </c>
      <c r="C186" s="5" t="s">
        <v>30</v>
      </c>
      <c r="D186" s="39">
        <f t="shared" si="11"/>
        <v>0.6</v>
      </c>
      <c r="E186" s="5">
        <f>SUM(E56+E57+E68+E69)</f>
        <v>4</v>
      </c>
      <c r="F186" s="5">
        <f t="shared" ref="F186:V186" si="35">SUM(F56+F57+F68+F69)</f>
        <v>12</v>
      </c>
      <c r="G186" s="5">
        <f t="shared" si="35"/>
        <v>10</v>
      </c>
      <c r="H186" s="5">
        <f t="shared" si="35"/>
        <v>6</v>
      </c>
      <c r="I186" s="5">
        <f t="shared" si="35"/>
        <v>6</v>
      </c>
      <c r="J186" s="5">
        <f t="shared" si="35"/>
        <v>3</v>
      </c>
      <c r="K186" s="5">
        <f t="shared" si="35"/>
        <v>3</v>
      </c>
      <c r="L186" s="5">
        <f t="shared" si="35"/>
        <v>0</v>
      </c>
      <c r="M186" s="5">
        <f t="shared" si="35"/>
        <v>0</v>
      </c>
      <c r="N186" s="5">
        <f t="shared" si="35"/>
        <v>6</v>
      </c>
      <c r="O186" s="5">
        <f t="shared" si="35"/>
        <v>2</v>
      </c>
      <c r="P186" s="5">
        <f t="shared" si="35"/>
        <v>0</v>
      </c>
      <c r="Q186" s="5">
        <f t="shared" si="35"/>
        <v>0</v>
      </c>
      <c r="R186" s="5">
        <f t="shared" si="35"/>
        <v>0</v>
      </c>
      <c r="S186" s="5">
        <f t="shared" si="35"/>
        <v>1</v>
      </c>
      <c r="T186" s="5">
        <f t="shared" si="35"/>
        <v>1</v>
      </c>
      <c r="U186" s="5">
        <f t="shared" si="35"/>
        <v>1</v>
      </c>
      <c r="V186" s="5">
        <f t="shared" si="35"/>
        <v>9</v>
      </c>
      <c r="W186" s="39">
        <f t="shared" si="13"/>
        <v>0.75</v>
      </c>
      <c r="X186" s="39">
        <f t="shared" si="14"/>
        <v>0.9</v>
      </c>
      <c r="Y186" s="41">
        <f t="shared" si="15"/>
        <v>1.65</v>
      </c>
    </row>
    <row r="187" spans="1:25" ht="15.75" x14ac:dyDescent="0.25">
      <c r="A187" s="184"/>
      <c r="B187" s="37" t="s">
        <v>64</v>
      </c>
      <c r="C187" s="5" t="s">
        <v>34</v>
      </c>
      <c r="D187" s="39">
        <f t="shared" si="11"/>
        <v>0.46153846153846156</v>
      </c>
      <c r="E187" s="5">
        <f>SUM(E72+E73+E87+E88)</f>
        <v>4</v>
      </c>
      <c r="F187" s="5">
        <f t="shared" ref="F187:V187" si="36">SUM(F72+F73+F87+F88)</f>
        <v>13</v>
      </c>
      <c r="G187" s="5">
        <f t="shared" si="36"/>
        <v>13</v>
      </c>
      <c r="H187" s="5">
        <f t="shared" si="36"/>
        <v>3</v>
      </c>
      <c r="I187" s="5">
        <f t="shared" si="36"/>
        <v>6</v>
      </c>
      <c r="J187" s="5">
        <f t="shared" si="36"/>
        <v>6</v>
      </c>
      <c r="K187" s="5">
        <f t="shared" si="36"/>
        <v>0</v>
      </c>
      <c r="L187" s="5">
        <f t="shared" si="36"/>
        <v>0</v>
      </c>
      <c r="M187" s="5">
        <f t="shared" si="36"/>
        <v>0</v>
      </c>
      <c r="N187" s="5">
        <f t="shared" si="36"/>
        <v>3</v>
      </c>
      <c r="O187" s="5">
        <f t="shared" si="36"/>
        <v>0</v>
      </c>
      <c r="P187" s="5">
        <f t="shared" si="36"/>
        <v>0</v>
      </c>
      <c r="Q187" s="5">
        <f t="shared" si="36"/>
        <v>0</v>
      </c>
      <c r="R187" s="5">
        <f t="shared" si="36"/>
        <v>1</v>
      </c>
      <c r="S187" s="5">
        <f t="shared" si="36"/>
        <v>0</v>
      </c>
      <c r="T187" s="5">
        <f t="shared" si="36"/>
        <v>1</v>
      </c>
      <c r="U187" s="5">
        <f t="shared" si="36"/>
        <v>5</v>
      </c>
      <c r="V187" s="5">
        <f t="shared" si="36"/>
        <v>6</v>
      </c>
      <c r="W187" s="39">
        <f t="shared" si="13"/>
        <v>0.46153846153846156</v>
      </c>
      <c r="X187" s="39">
        <f t="shared" si="14"/>
        <v>0.46153846153846156</v>
      </c>
      <c r="Y187" s="41">
        <f t="shared" si="15"/>
        <v>0.92307692307692313</v>
      </c>
    </row>
    <row r="188" spans="1:25" ht="15.75" x14ac:dyDescent="0.25">
      <c r="A188" s="184"/>
      <c r="B188" s="37" t="s">
        <v>64</v>
      </c>
      <c r="C188" s="5" t="s">
        <v>46</v>
      </c>
      <c r="D188" s="39">
        <f t="shared" si="11"/>
        <v>0.48275862068965519</v>
      </c>
      <c r="E188" s="5">
        <f>SUM(E101+E102+E106+E107+E122+E123+E132+E133+E144+E145)</f>
        <v>10</v>
      </c>
      <c r="F188" s="5">
        <f t="shared" ref="F188:V188" si="37">SUM(F101+F102+F106+F107+F122+F123+F132+F133+F144+F145)</f>
        <v>31</v>
      </c>
      <c r="G188" s="5">
        <f t="shared" si="37"/>
        <v>29</v>
      </c>
      <c r="H188" s="5">
        <f t="shared" si="37"/>
        <v>10</v>
      </c>
      <c r="I188" s="5">
        <f t="shared" si="37"/>
        <v>14</v>
      </c>
      <c r="J188" s="5">
        <f t="shared" si="37"/>
        <v>9</v>
      </c>
      <c r="K188" s="5">
        <f t="shared" si="37"/>
        <v>4</v>
      </c>
      <c r="L188" s="5">
        <f t="shared" si="37"/>
        <v>1</v>
      </c>
      <c r="M188" s="5">
        <f t="shared" si="37"/>
        <v>0</v>
      </c>
      <c r="N188" s="5">
        <f t="shared" si="37"/>
        <v>10</v>
      </c>
      <c r="O188" s="5">
        <f t="shared" si="37"/>
        <v>2</v>
      </c>
      <c r="P188" s="5">
        <f t="shared" si="37"/>
        <v>0</v>
      </c>
      <c r="Q188" s="5">
        <f t="shared" si="37"/>
        <v>0</v>
      </c>
      <c r="R188" s="5">
        <f t="shared" si="37"/>
        <v>0</v>
      </c>
      <c r="S188" s="5">
        <f t="shared" si="37"/>
        <v>1</v>
      </c>
      <c r="T188" s="5">
        <f t="shared" si="37"/>
        <v>0</v>
      </c>
      <c r="U188" s="5">
        <f t="shared" si="37"/>
        <v>7</v>
      </c>
      <c r="V188" s="5">
        <f t="shared" si="37"/>
        <v>20</v>
      </c>
      <c r="W188" s="39">
        <f t="shared" si="13"/>
        <v>0.54838709677419351</v>
      </c>
      <c r="X188" s="39">
        <f t="shared" si="14"/>
        <v>0.68965517241379315</v>
      </c>
      <c r="Y188" s="41">
        <f t="shared" si="15"/>
        <v>1.2380422691879867</v>
      </c>
    </row>
    <row r="189" spans="1:25" ht="15.75" x14ac:dyDescent="0.25">
      <c r="A189" s="184"/>
      <c r="B189" s="37" t="s">
        <v>64</v>
      </c>
      <c r="C189" s="5" t="s">
        <v>32</v>
      </c>
      <c r="D189" s="39">
        <f t="shared" si="11"/>
        <v>0.6</v>
      </c>
      <c r="E189" s="5">
        <f>SUM(E64+E65)</f>
        <v>2</v>
      </c>
      <c r="F189" s="5">
        <f t="shared" ref="F189:V189" si="38">SUM(F64+F65)</f>
        <v>6</v>
      </c>
      <c r="G189" s="5">
        <f t="shared" si="38"/>
        <v>5</v>
      </c>
      <c r="H189" s="5">
        <f t="shared" si="38"/>
        <v>3</v>
      </c>
      <c r="I189" s="5">
        <f t="shared" si="38"/>
        <v>3</v>
      </c>
      <c r="J189" s="5">
        <f t="shared" si="38"/>
        <v>2</v>
      </c>
      <c r="K189" s="5">
        <f t="shared" si="38"/>
        <v>1</v>
      </c>
      <c r="L189" s="5">
        <f t="shared" si="38"/>
        <v>0</v>
      </c>
      <c r="M189" s="5">
        <f t="shared" si="38"/>
        <v>0</v>
      </c>
      <c r="N189" s="5">
        <f t="shared" si="38"/>
        <v>1</v>
      </c>
      <c r="O189" s="5">
        <f t="shared" si="38"/>
        <v>1</v>
      </c>
      <c r="P189" s="5">
        <f t="shared" si="38"/>
        <v>0</v>
      </c>
      <c r="Q189" s="5">
        <f t="shared" si="38"/>
        <v>0</v>
      </c>
      <c r="R189" s="5">
        <f t="shared" si="38"/>
        <v>0</v>
      </c>
      <c r="S189" s="5">
        <f t="shared" si="38"/>
        <v>0</v>
      </c>
      <c r="T189" s="5">
        <f t="shared" si="38"/>
        <v>0</v>
      </c>
      <c r="U189" s="5">
        <f t="shared" si="38"/>
        <v>0</v>
      </c>
      <c r="V189" s="5">
        <f t="shared" si="38"/>
        <v>4</v>
      </c>
      <c r="W189" s="39">
        <f t="shared" si="13"/>
        <v>0.66666666666666663</v>
      </c>
      <c r="X189" s="39">
        <f t="shared" si="14"/>
        <v>0.8</v>
      </c>
      <c r="Y189" s="41">
        <f t="shared" si="15"/>
        <v>1.4666666666666668</v>
      </c>
    </row>
    <row r="190" spans="1:25" ht="15.75" x14ac:dyDescent="0.25">
      <c r="A190" s="184"/>
      <c r="B190" s="37" t="s">
        <v>64</v>
      </c>
      <c r="C190" s="5" t="s">
        <v>53</v>
      </c>
      <c r="D190" s="39">
        <f t="shared" si="11"/>
        <v>0.5714285714285714</v>
      </c>
      <c r="E190" s="5">
        <f>SUM(E146+E147+E148+E149+E159+E160+E167+E168+E11+E10)</f>
        <v>10</v>
      </c>
      <c r="F190" s="5">
        <f t="shared" ref="F190:V190" si="39">SUM(F146+F147+F148+F149+F159+F160+F167+F168+F11+F10)</f>
        <v>30</v>
      </c>
      <c r="G190" s="5">
        <f t="shared" si="39"/>
        <v>28</v>
      </c>
      <c r="H190" s="5">
        <f t="shared" si="39"/>
        <v>13</v>
      </c>
      <c r="I190" s="5">
        <f t="shared" si="39"/>
        <v>16</v>
      </c>
      <c r="J190" s="5">
        <f t="shared" si="39"/>
        <v>9</v>
      </c>
      <c r="K190" s="5">
        <f t="shared" si="39"/>
        <v>7</v>
      </c>
      <c r="L190" s="5">
        <f t="shared" si="39"/>
        <v>0</v>
      </c>
      <c r="M190" s="5">
        <f t="shared" si="39"/>
        <v>0</v>
      </c>
      <c r="N190" s="5">
        <f t="shared" si="39"/>
        <v>7</v>
      </c>
      <c r="O190" s="5">
        <f t="shared" si="39"/>
        <v>1</v>
      </c>
      <c r="P190" s="5">
        <f t="shared" si="39"/>
        <v>0</v>
      </c>
      <c r="Q190" s="5">
        <f t="shared" si="39"/>
        <v>1</v>
      </c>
      <c r="R190" s="5">
        <f t="shared" si="39"/>
        <v>0</v>
      </c>
      <c r="S190" s="5">
        <f t="shared" si="39"/>
        <v>1</v>
      </c>
      <c r="T190" s="5">
        <f t="shared" si="39"/>
        <v>0</v>
      </c>
      <c r="U190" s="5">
        <f t="shared" si="39"/>
        <v>5</v>
      </c>
      <c r="V190" s="5">
        <f t="shared" si="39"/>
        <v>23</v>
      </c>
      <c r="W190" s="39">
        <f t="shared" si="13"/>
        <v>0.6</v>
      </c>
      <c r="X190" s="39">
        <f t="shared" si="14"/>
        <v>0.8214285714285714</v>
      </c>
      <c r="Y190" s="41">
        <f t="shared" si="15"/>
        <v>1.4214285714285713</v>
      </c>
    </row>
    <row r="191" spans="1:25" ht="15.75" x14ac:dyDescent="0.25">
      <c r="A191" s="184"/>
      <c r="B191" s="37"/>
      <c r="C191" s="5" t="s">
        <v>109</v>
      </c>
      <c r="D191" s="39">
        <f t="shared" si="11"/>
        <v>0.54545454545454541</v>
      </c>
      <c r="E191" s="5">
        <f>SUM(E17+E16+E5+E4)</f>
        <v>4</v>
      </c>
      <c r="F191" s="5">
        <f t="shared" ref="F191:V191" si="40">SUM(F17+F16+F5+F4)</f>
        <v>12</v>
      </c>
      <c r="G191" s="5">
        <f t="shared" si="40"/>
        <v>11</v>
      </c>
      <c r="H191" s="5">
        <f t="shared" si="40"/>
        <v>6</v>
      </c>
      <c r="I191" s="5">
        <f t="shared" si="40"/>
        <v>6</v>
      </c>
      <c r="J191" s="5">
        <f t="shared" si="40"/>
        <v>5</v>
      </c>
      <c r="K191" s="5">
        <f t="shared" si="40"/>
        <v>1</v>
      </c>
      <c r="L191" s="5">
        <f t="shared" si="40"/>
        <v>0</v>
      </c>
      <c r="M191" s="5">
        <f t="shared" si="40"/>
        <v>0</v>
      </c>
      <c r="N191" s="5">
        <f t="shared" si="40"/>
        <v>3</v>
      </c>
      <c r="O191" s="5">
        <f t="shared" si="40"/>
        <v>1</v>
      </c>
      <c r="P191" s="5">
        <f t="shared" si="40"/>
        <v>0</v>
      </c>
      <c r="Q191" s="5">
        <f t="shared" si="40"/>
        <v>0</v>
      </c>
      <c r="R191" s="5">
        <f t="shared" si="40"/>
        <v>0</v>
      </c>
      <c r="S191" s="5">
        <f t="shared" si="40"/>
        <v>1</v>
      </c>
      <c r="T191" s="5">
        <f t="shared" si="40"/>
        <v>1</v>
      </c>
      <c r="U191" s="5">
        <f t="shared" si="40"/>
        <v>4</v>
      </c>
      <c r="V191" s="5">
        <f t="shared" si="40"/>
        <v>7</v>
      </c>
      <c r="W191" s="39">
        <f t="shared" ref="W191" si="41">SUM(I191+O191+S191)/F191</f>
        <v>0.66666666666666663</v>
      </c>
      <c r="X191" s="39">
        <f t="shared" ref="X191" si="42">SUM(V191/G191)</f>
        <v>0.63636363636363635</v>
      </c>
      <c r="Y191" s="41">
        <f t="shared" ref="Y191" si="43">SUM(X191+W191)</f>
        <v>1.303030303030303</v>
      </c>
    </row>
    <row r="192" spans="1:25" ht="15.75" x14ac:dyDescent="0.25">
      <c r="A192" s="184"/>
      <c r="B192" s="37" t="s">
        <v>64</v>
      </c>
      <c r="C192" s="5" t="s">
        <v>25</v>
      </c>
      <c r="D192" s="39">
        <f t="shared" si="11"/>
        <v>0.33962264150943394</v>
      </c>
      <c r="E192" s="5">
        <f>SUM(E35+E36+E39+E40+E49+E50+E55+E62+E63+E74+E75+E76+E77+E78+E81+E82+E91+E92)</f>
        <v>18</v>
      </c>
      <c r="F192" s="5">
        <f t="shared" ref="F192:V192" si="44">SUM(F35+F36+F39+F40+F49+F50+F55+F62+F63+F74+F75+F76+F77+F78+F81+F82+F91+F92)</f>
        <v>56</v>
      </c>
      <c r="G192" s="5">
        <f t="shared" si="44"/>
        <v>53</v>
      </c>
      <c r="H192" s="5">
        <f t="shared" si="44"/>
        <v>9</v>
      </c>
      <c r="I192" s="5">
        <f t="shared" si="44"/>
        <v>18</v>
      </c>
      <c r="J192" s="5">
        <f t="shared" si="44"/>
        <v>17</v>
      </c>
      <c r="K192" s="5">
        <f t="shared" si="44"/>
        <v>1</v>
      </c>
      <c r="L192" s="5">
        <f t="shared" si="44"/>
        <v>0</v>
      </c>
      <c r="M192" s="5">
        <f t="shared" si="44"/>
        <v>0</v>
      </c>
      <c r="N192" s="5">
        <f t="shared" si="44"/>
        <v>14</v>
      </c>
      <c r="O192" s="5">
        <f t="shared" si="44"/>
        <v>2</v>
      </c>
      <c r="P192" s="5">
        <f t="shared" si="44"/>
        <v>3</v>
      </c>
      <c r="Q192" s="5">
        <f t="shared" si="44"/>
        <v>1</v>
      </c>
      <c r="R192" s="5">
        <f t="shared" si="44"/>
        <v>1</v>
      </c>
      <c r="S192" s="5">
        <f t="shared" si="44"/>
        <v>4</v>
      </c>
      <c r="T192" s="5">
        <f t="shared" si="44"/>
        <v>7</v>
      </c>
      <c r="U192" s="5">
        <f t="shared" si="44"/>
        <v>15</v>
      </c>
      <c r="V192" s="5">
        <f t="shared" si="44"/>
        <v>19</v>
      </c>
      <c r="W192" s="39">
        <f t="shared" si="13"/>
        <v>0.42857142857142855</v>
      </c>
      <c r="X192" s="39">
        <f t="shared" si="14"/>
        <v>0.35849056603773582</v>
      </c>
      <c r="Y192" s="41">
        <f t="shared" si="15"/>
        <v>0.78706199460916437</v>
      </c>
    </row>
    <row r="193" spans="1:25" ht="15.75" x14ac:dyDescent="0.25">
      <c r="A193" s="184"/>
      <c r="B193" s="37" t="s">
        <v>64</v>
      </c>
      <c r="C193" s="5" t="s">
        <v>24</v>
      </c>
      <c r="D193" s="39">
        <f t="shared" si="11"/>
        <v>0.52830188679245282</v>
      </c>
      <c r="E193" s="5">
        <f>SUM(E28+E29+E30+E31+E32+E37+E38+E43+E44+E47+E48+E51+E52+E66+E67+E9+E8+E3+E2)</f>
        <v>19</v>
      </c>
      <c r="F193" s="5">
        <f t="shared" ref="F193:V193" si="45">SUM(F28+F29+F30+F31+F32+F37+F38+F43+F44+F47+F48+F51+F52+F66+F67+F9+F8+F3+F2)</f>
        <v>59</v>
      </c>
      <c r="G193" s="5">
        <f t="shared" si="45"/>
        <v>53</v>
      </c>
      <c r="H193" s="5">
        <f t="shared" si="45"/>
        <v>14</v>
      </c>
      <c r="I193" s="5">
        <f t="shared" si="45"/>
        <v>28</v>
      </c>
      <c r="J193" s="5">
        <f t="shared" si="45"/>
        <v>25</v>
      </c>
      <c r="K193" s="5">
        <f t="shared" si="45"/>
        <v>3</v>
      </c>
      <c r="L193" s="5">
        <f t="shared" si="45"/>
        <v>0</v>
      </c>
      <c r="M193" s="5">
        <f t="shared" si="45"/>
        <v>0</v>
      </c>
      <c r="N193" s="5">
        <f t="shared" si="45"/>
        <v>11</v>
      </c>
      <c r="O193" s="5">
        <f t="shared" si="45"/>
        <v>5</v>
      </c>
      <c r="P193" s="5">
        <f t="shared" si="45"/>
        <v>1</v>
      </c>
      <c r="Q193" s="5">
        <f t="shared" si="45"/>
        <v>1</v>
      </c>
      <c r="R193" s="5">
        <f t="shared" si="45"/>
        <v>0</v>
      </c>
      <c r="S193" s="5">
        <f t="shared" si="45"/>
        <v>2</v>
      </c>
      <c r="T193" s="5">
        <f t="shared" si="45"/>
        <v>5</v>
      </c>
      <c r="U193" s="5">
        <f t="shared" si="45"/>
        <v>10</v>
      </c>
      <c r="V193" s="5">
        <f t="shared" si="45"/>
        <v>31</v>
      </c>
      <c r="W193" s="39">
        <f t="shared" si="13"/>
        <v>0.59322033898305082</v>
      </c>
      <c r="X193" s="39">
        <f t="shared" si="14"/>
        <v>0.58490566037735847</v>
      </c>
      <c r="Y193" s="41">
        <f t="shared" si="15"/>
        <v>1.1781259993604092</v>
      </c>
    </row>
    <row r="194" spans="1:25" ht="15.75" x14ac:dyDescent="0.25">
      <c r="A194" s="184"/>
      <c r="B194" s="37" t="s">
        <v>64</v>
      </c>
      <c r="C194" s="5" t="s">
        <v>39</v>
      </c>
      <c r="D194" s="39">
        <f t="shared" si="11"/>
        <v>0.83333333333333337</v>
      </c>
      <c r="E194" s="5">
        <f>SUM(E89+E90)</f>
        <v>2</v>
      </c>
      <c r="F194" s="5">
        <f t="shared" ref="F194:V194" si="46">SUM(F89+F90)</f>
        <v>6</v>
      </c>
      <c r="G194" s="5">
        <f t="shared" si="46"/>
        <v>6</v>
      </c>
      <c r="H194" s="5">
        <f t="shared" si="46"/>
        <v>2</v>
      </c>
      <c r="I194" s="5">
        <f t="shared" si="46"/>
        <v>5</v>
      </c>
      <c r="J194" s="5">
        <f t="shared" si="46"/>
        <v>3</v>
      </c>
      <c r="K194" s="5">
        <f t="shared" si="46"/>
        <v>2</v>
      </c>
      <c r="L194" s="5">
        <f t="shared" si="46"/>
        <v>0</v>
      </c>
      <c r="M194" s="5">
        <f t="shared" si="46"/>
        <v>0</v>
      </c>
      <c r="N194" s="5">
        <f t="shared" si="46"/>
        <v>3</v>
      </c>
      <c r="O194" s="5">
        <f t="shared" si="46"/>
        <v>0</v>
      </c>
      <c r="P194" s="5">
        <f t="shared" si="46"/>
        <v>0</v>
      </c>
      <c r="Q194" s="5">
        <f t="shared" si="46"/>
        <v>0</v>
      </c>
      <c r="R194" s="5">
        <f t="shared" si="46"/>
        <v>0</v>
      </c>
      <c r="S194" s="5">
        <f t="shared" si="46"/>
        <v>0</v>
      </c>
      <c r="T194" s="5">
        <f t="shared" si="46"/>
        <v>0</v>
      </c>
      <c r="U194" s="5">
        <f t="shared" si="46"/>
        <v>1</v>
      </c>
      <c r="V194" s="5">
        <f t="shared" si="46"/>
        <v>7</v>
      </c>
      <c r="W194" s="39">
        <f t="shared" si="13"/>
        <v>0.83333333333333337</v>
      </c>
      <c r="X194" s="39">
        <f t="shared" si="14"/>
        <v>1.1666666666666667</v>
      </c>
      <c r="Y194" s="41">
        <f t="shared" si="15"/>
        <v>2</v>
      </c>
    </row>
    <row r="195" spans="1:25" ht="15.75" x14ac:dyDescent="0.25">
      <c r="A195" s="184"/>
      <c r="B195" s="37" t="s">
        <v>64</v>
      </c>
      <c r="C195" s="5" t="s">
        <v>41</v>
      </c>
      <c r="D195" s="39">
        <f t="shared" si="11"/>
        <v>0.41666666666666669</v>
      </c>
      <c r="E195" s="5">
        <f>SUM(E95+E96+E97+E100)</f>
        <v>4</v>
      </c>
      <c r="F195" s="5">
        <f t="shared" ref="F195:V195" si="47">SUM(F95+F96+F97+F100)</f>
        <v>12</v>
      </c>
      <c r="G195" s="5">
        <f t="shared" si="47"/>
        <v>12</v>
      </c>
      <c r="H195" s="5">
        <f t="shared" si="47"/>
        <v>2</v>
      </c>
      <c r="I195" s="5">
        <f t="shared" si="47"/>
        <v>5</v>
      </c>
      <c r="J195" s="5">
        <f t="shared" si="47"/>
        <v>5</v>
      </c>
      <c r="K195" s="5">
        <f t="shared" si="47"/>
        <v>0</v>
      </c>
      <c r="L195" s="5">
        <f t="shared" si="47"/>
        <v>0</v>
      </c>
      <c r="M195" s="5">
        <f t="shared" si="47"/>
        <v>0</v>
      </c>
      <c r="N195" s="5">
        <f t="shared" si="47"/>
        <v>3</v>
      </c>
      <c r="O195" s="5">
        <f t="shared" si="47"/>
        <v>0</v>
      </c>
      <c r="P195" s="5">
        <f t="shared" si="47"/>
        <v>0</v>
      </c>
      <c r="Q195" s="5">
        <f t="shared" si="47"/>
        <v>0</v>
      </c>
      <c r="R195" s="5">
        <f t="shared" si="47"/>
        <v>0</v>
      </c>
      <c r="S195" s="5">
        <f t="shared" si="47"/>
        <v>1</v>
      </c>
      <c r="T195" s="5">
        <f t="shared" si="47"/>
        <v>2</v>
      </c>
      <c r="U195" s="5">
        <f t="shared" si="47"/>
        <v>3</v>
      </c>
      <c r="V195" s="5">
        <f t="shared" si="47"/>
        <v>5</v>
      </c>
      <c r="W195" s="39">
        <f t="shared" si="13"/>
        <v>0.5</v>
      </c>
      <c r="X195" s="39">
        <f t="shared" si="14"/>
        <v>0.41666666666666669</v>
      </c>
      <c r="Y195" s="41">
        <f t="shared" si="15"/>
        <v>0.91666666666666674</v>
      </c>
    </row>
    <row r="196" spans="1:25" ht="16.5" thickBot="1" x14ac:dyDescent="0.3">
      <c r="A196" s="188"/>
      <c r="B196" s="38" t="s">
        <v>64</v>
      </c>
      <c r="C196" s="12" t="s">
        <v>44</v>
      </c>
      <c r="D196" s="40">
        <f t="shared" si="11"/>
        <v>0.70588235294117652</v>
      </c>
      <c r="E196" s="12">
        <f>SUM(E112+E113+E118+E119+E140+E141)</f>
        <v>6</v>
      </c>
      <c r="F196" s="12">
        <f t="shared" ref="F196:V196" si="48">SUM(F112+F113+F118+F119+F140+F141)</f>
        <v>17</v>
      </c>
      <c r="G196" s="12">
        <f t="shared" si="48"/>
        <v>17</v>
      </c>
      <c r="H196" s="12">
        <f t="shared" si="48"/>
        <v>10</v>
      </c>
      <c r="I196" s="12">
        <f t="shared" si="48"/>
        <v>12</v>
      </c>
      <c r="J196" s="12">
        <f t="shared" si="48"/>
        <v>7</v>
      </c>
      <c r="K196" s="12">
        <f t="shared" si="48"/>
        <v>4</v>
      </c>
      <c r="L196" s="12">
        <f t="shared" si="48"/>
        <v>1</v>
      </c>
      <c r="M196" s="12">
        <f t="shared" si="48"/>
        <v>0</v>
      </c>
      <c r="N196" s="12">
        <f t="shared" si="48"/>
        <v>7</v>
      </c>
      <c r="O196" s="12">
        <f t="shared" si="48"/>
        <v>0</v>
      </c>
      <c r="P196" s="12">
        <f t="shared" si="48"/>
        <v>0</v>
      </c>
      <c r="Q196" s="12">
        <f t="shared" si="48"/>
        <v>0</v>
      </c>
      <c r="R196" s="12">
        <f t="shared" si="48"/>
        <v>0</v>
      </c>
      <c r="S196" s="12">
        <f t="shared" si="48"/>
        <v>1</v>
      </c>
      <c r="T196" s="12">
        <f t="shared" si="48"/>
        <v>2</v>
      </c>
      <c r="U196" s="12">
        <f t="shared" si="48"/>
        <v>0</v>
      </c>
      <c r="V196" s="12">
        <f t="shared" si="48"/>
        <v>18</v>
      </c>
      <c r="W196" s="40">
        <f t="shared" si="13"/>
        <v>0.76470588235294112</v>
      </c>
      <c r="X196" s="40">
        <f t="shared" si="14"/>
        <v>1.0588235294117647</v>
      </c>
      <c r="Y196" s="42">
        <f t="shared" si="15"/>
        <v>1.8235294117647058</v>
      </c>
    </row>
    <row r="198" spans="1:25" ht="18.75" thickBot="1" x14ac:dyDescent="0.3"/>
    <row r="199" spans="1:25" ht="21" thickBot="1" x14ac:dyDescent="0.3">
      <c r="A199" s="66"/>
      <c r="B199" s="51" t="s">
        <v>65</v>
      </c>
      <c r="C199" s="52" t="s">
        <v>66</v>
      </c>
      <c r="D199" s="74" t="s">
        <v>71</v>
      </c>
    </row>
    <row r="200" spans="1:25" ht="20.25" x14ac:dyDescent="0.25">
      <c r="A200" s="67" t="s">
        <v>4</v>
      </c>
      <c r="B200" s="53">
        <v>5</v>
      </c>
      <c r="C200" s="54">
        <v>76</v>
      </c>
      <c r="D200" s="75" t="s">
        <v>72</v>
      </c>
    </row>
    <row r="201" spans="1:25" ht="20.25" x14ac:dyDescent="0.25">
      <c r="A201" s="68" t="s">
        <v>5</v>
      </c>
      <c r="B201" s="55">
        <v>5</v>
      </c>
      <c r="C201" s="56">
        <v>71</v>
      </c>
      <c r="D201" s="75" t="s">
        <v>72</v>
      </c>
    </row>
    <row r="202" spans="1:25" ht="20.25" x14ac:dyDescent="0.25">
      <c r="A202" s="68" t="s">
        <v>6</v>
      </c>
      <c r="B202" s="55">
        <v>4</v>
      </c>
      <c r="C202" s="56">
        <v>28</v>
      </c>
      <c r="D202" s="76">
        <v>21</v>
      </c>
    </row>
    <row r="203" spans="1:25" ht="20.25" x14ac:dyDescent="0.25">
      <c r="A203" s="68" t="s">
        <v>7</v>
      </c>
      <c r="B203" s="55">
        <v>5</v>
      </c>
      <c r="C203" s="56">
        <v>35</v>
      </c>
      <c r="D203" s="76">
        <v>14</v>
      </c>
    </row>
    <row r="204" spans="1:25" ht="20.25" x14ac:dyDescent="0.25">
      <c r="A204" s="68" t="s">
        <v>67</v>
      </c>
      <c r="B204" s="55">
        <v>4</v>
      </c>
      <c r="C204" s="56">
        <v>27</v>
      </c>
      <c r="D204" s="76">
        <v>10</v>
      </c>
    </row>
    <row r="205" spans="1:25" ht="20.25" x14ac:dyDescent="0.25">
      <c r="A205" s="68" t="s">
        <v>8</v>
      </c>
      <c r="B205" s="55">
        <v>3</v>
      </c>
      <c r="C205" s="56">
        <v>9</v>
      </c>
      <c r="D205" s="76">
        <v>4</v>
      </c>
    </row>
    <row r="206" spans="1:25" ht="20.25" x14ac:dyDescent="0.25">
      <c r="A206" s="68" t="s">
        <v>9</v>
      </c>
      <c r="B206" s="55">
        <v>1</v>
      </c>
      <c r="C206" s="56">
        <v>3</v>
      </c>
      <c r="D206" s="76">
        <v>2</v>
      </c>
    </row>
    <row r="207" spans="1:25" ht="20.25" x14ac:dyDescent="0.25">
      <c r="A207" s="68" t="s">
        <v>10</v>
      </c>
      <c r="B207" s="55">
        <v>0</v>
      </c>
      <c r="C207" s="56">
        <v>0</v>
      </c>
      <c r="D207" s="76">
        <v>0</v>
      </c>
    </row>
    <row r="208" spans="1:25" ht="20.25" x14ac:dyDescent="0.25">
      <c r="A208" s="68" t="s">
        <v>11</v>
      </c>
      <c r="B208" s="55">
        <v>4</v>
      </c>
      <c r="C208" s="56">
        <v>18</v>
      </c>
      <c r="D208" s="76">
        <v>8</v>
      </c>
    </row>
    <row r="209" spans="1:5" ht="20.25" x14ac:dyDescent="0.25">
      <c r="A209" s="68" t="s">
        <v>12</v>
      </c>
      <c r="B209" s="55">
        <v>2</v>
      </c>
      <c r="C209" s="56">
        <v>9</v>
      </c>
      <c r="D209" s="76">
        <v>2</v>
      </c>
    </row>
    <row r="210" spans="1:5" ht="20.25" x14ac:dyDescent="0.25">
      <c r="A210" s="68" t="s">
        <v>13</v>
      </c>
      <c r="B210" s="55">
        <v>1</v>
      </c>
      <c r="C210" s="56">
        <v>3</v>
      </c>
      <c r="D210" s="76">
        <v>1</v>
      </c>
    </row>
    <row r="211" spans="1:5" ht="20.25" x14ac:dyDescent="0.25">
      <c r="A211" s="68" t="s">
        <v>14</v>
      </c>
      <c r="B211" s="55">
        <v>1</v>
      </c>
      <c r="C211" s="56">
        <v>3</v>
      </c>
      <c r="D211" s="76">
        <v>1</v>
      </c>
    </row>
    <row r="212" spans="1:5" ht="20.25" x14ac:dyDescent="0.25">
      <c r="A212" s="68" t="s">
        <v>15</v>
      </c>
      <c r="B212" s="55">
        <v>1</v>
      </c>
      <c r="C212" s="56">
        <v>1</v>
      </c>
      <c r="D212" s="76">
        <v>1</v>
      </c>
    </row>
    <row r="213" spans="1:5" ht="20.25" x14ac:dyDescent="0.25">
      <c r="A213" s="68" t="s">
        <v>16</v>
      </c>
      <c r="B213" s="55">
        <v>1</v>
      </c>
      <c r="C213" s="56">
        <v>4</v>
      </c>
      <c r="D213" s="76">
        <v>2</v>
      </c>
    </row>
    <row r="214" spans="1:5" ht="21" thickBot="1" x14ac:dyDescent="0.3">
      <c r="A214" s="68" t="s">
        <v>17</v>
      </c>
      <c r="B214" s="55">
        <v>2</v>
      </c>
      <c r="C214" s="56">
        <v>6</v>
      </c>
      <c r="D214" s="77">
        <v>2</v>
      </c>
    </row>
    <row r="215" spans="1:5" ht="21" thickBot="1" x14ac:dyDescent="0.3">
      <c r="A215" s="68" t="s">
        <v>18</v>
      </c>
      <c r="B215" s="55">
        <v>7</v>
      </c>
      <c r="C215" s="56">
        <v>21</v>
      </c>
      <c r="D215" s="79" t="s">
        <v>103</v>
      </c>
      <c r="E215" s="80" t="s">
        <v>133</v>
      </c>
    </row>
    <row r="216" spans="1:5" ht="21" thickBot="1" x14ac:dyDescent="0.3">
      <c r="A216" s="69" t="s">
        <v>19</v>
      </c>
      <c r="B216" s="57">
        <v>9</v>
      </c>
      <c r="C216" s="58">
        <v>45</v>
      </c>
      <c r="D216" s="78" t="s">
        <v>72</v>
      </c>
    </row>
  </sheetData>
  <autoFilter ref="A1:Y196"/>
  <mergeCells count="14">
    <mergeCell ref="A2:A3"/>
    <mergeCell ref="A51:A71"/>
    <mergeCell ref="A4:A23"/>
    <mergeCell ref="A171:A196"/>
    <mergeCell ref="A72:A78"/>
    <mergeCell ref="A24:A32"/>
    <mergeCell ref="A33:A50"/>
    <mergeCell ref="A95:A97"/>
    <mergeCell ref="A110:A123"/>
    <mergeCell ref="A124:A145"/>
    <mergeCell ref="A146:A152"/>
    <mergeCell ref="A153:A168"/>
    <mergeCell ref="A79:A94"/>
    <mergeCell ref="A98:A109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9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3.42578125" style="60" bestFit="1" customWidth="1"/>
    <col min="2" max="2" width="21.7109375" style="13" bestFit="1" customWidth="1"/>
    <col min="3" max="3" width="20" style="6" bestFit="1" customWidth="1"/>
    <col min="4" max="4" width="11.7109375" style="108" bestFit="1" customWidth="1"/>
    <col min="5" max="25" width="9.28515625" style="6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78" t="s">
        <v>128</v>
      </c>
      <c r="B2" s="18">
        <v>43712</v>
      </c>
      <c r="C2" s="19" t="s">
        <v>24</v>
      </c>
      <c r="D2" s="135">
        <f>SUM(I2:I$183)/SUM(G2:G$183)</f>
        <v>0.54143646408839774</v>
      </c>
      <c r="E2" s="19">
        <v>1</v>
      </c>
      <c r="F2" s="19">
        <v>3</v>
      </c>
      <c r="G2" s="19">
        <v>3</v>
      </c>
      <c r="H2" s="30">
        <v>1</v>
      </c>
      <c r="I2" s="30">
        <v>1</v>
      </c>
      <c r="J2" s="19">
        <f>SUM(I2)-SUM(K2:M2)</f>
        <v>0</v>
      </c>
      <c r="K2" s="19">
        <v>0</v>
      </c>
      <c r="L2" s="19">
        <v>1</v>
      </c>
      <c r="M2" s="19">
        <v>0</v>
      </c>
      <c r="N2" s="19">
        <v>1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3</v>
      </c>
      <c r="W2" s="135">
        <f>SUM(I2:I$183,O2:O$183,S2:S$183)/SUM(F2:F$183)</f>
        <v>0.58047945205479456</v>
      </c>
      <c r="X2" s="135">
        <f>SUM(V2:V$183)/SUM(G2:G$183)</f>
        <v>0.95580110497237569</v>
      </c>
      <c r="Y2" s="136">
        <f t="shared" ref="Y2:Y5" si="0">SUM(X2+W2)</f>
        <v>1.5362805570271703</v>
      </c>
    </row>
    <row r="3" spans="1:25" s="59" customFormat="1" ht="15.95" customHeight="1" x14ac:dyDescent="0.25">
      <c r="A3" s="179"/>
      <c r="B3" s="14">
        <v>43705</v>
      </c>
      <c r="C3" s="15" t="s">
        <v>24</v>
      </c>
      <c r="D3" s="133">
        <f>SUM(I3:I$183)/SUM(G3:G$183)</f>
        <v>0.54259259259259263</v>
      </c>
      <c r="E3" s="15">
        <v>1</v>
      </c>
      <c r="F3" s="15">
        <v>4</v>
      </c>
      <c r="G3" s="15">
        <v>3</v>
      </c>
      <c r="H3" s="27">
        <v>1</v>
      </c>
      <c r="I3" s="27">
        <v>2</v>
      </c>
      <c r="J3" s="15">
        <f>SUM(I3)-SUM(K3:M3)</f>
        <v>1</v>
      </c>
      <c r="K3" s="15">
        <v>1</v>
      </c>
      <c r="L3" s="15">
        <v>0</v>
      </c>
      <c r="M3" s="15">
        <v>0</v>
      </c>
      <c r="N3" s="15">
        <v>1</v>
      </c>
      <c r="O3" s="15">
        <v>1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1</v>
      </c>
      <c r="V3" s="15">
        <v>3</v>
      </c>
      <c r="W3" s="133">
        <f>SUM(I3:I$183,O3:O$183,S3:S$183)/SUM(F3:F$183)</f>
        <v>0.58175559380378661</v>
      </c>
      <c r="X3" s="133">
        <f>SUM(V3:V$183)/SUM(G3:G$183)</f>
        <v>0.9555555555555556</v>
      </c>
      <c r="Y3" s="134">
        <f t="shared" si="0"/>
        <v>1.5373111493593421</v>
      </c>
    </row>
    <row r="4" spans="1:25" s="59" customFormat="1" ht="15.95" customHeight="1" x14ac:dyDescent="0.25">
      <c r="A4" s="179"/>
      <c r="B4" s="14">
        <v>43698</v>
      </c>
      <c r="C4" s="15" t="s">
        <v>24</v>
      </c>
      <c r="D4" s="133">
        <f>SUM(I4:I$183)/SUM(G4:G$183)</f>
        <v>0.54189944134078216</v>
      </c>
      <c r="E4" s="15">
        <v>1</v>
      </c>
      <c r="F4" s="15">
        <v>3</v>
      </c>
      <c r="G4" s="15">
        <v>3</v>
      </c>
      <c r="H4" s="27">
        <v>2</v>
      </c>
      <c r="I4" s="27">
        <v>1</v>
      </c>
      <c r="J4" s="15">
        <f>SUM(I4)-SUM(K4:M4)</f>
        <v>0</v>
      </c>
      <c r="K4" s="15">
        <v>1</v>
      </c>
      <c r="L4" s="15">
        <v>0</v>
      </c>
      <c r="M4" s="15">
        <v>0</v>
      </c>
      <c r="N4" s="15">
        <v>2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1</v>
      </c>
      <c r="U4" s="15">
        <v>0</v>
      </c>
      <c r="V4" s="15">
        <v>2</v>
      </c>
      <c r="W4" s="133">
        <f>SUM(I4:I$183,O4:O$183,S4:S$183)/SUM(F4:F$183)</f>
        <v>0.58058925476603118</v>
      </c>
      <c r="X4" s="133">
        <f>SUM(V4:V$183)/SUM(G4:G$183)</f>
        <v>0.95530726256983245</v>
      </c>
      <c r="Y4" s="134">
        <f t="shared" si="0"/>
        <v>1.5358965173358636</v>
      </c>
    </row>
    <row r="5" spans="1:25" s="59" customFormat="1" ht="15.95" customHeight="1" thickBot="1" x14ac:dyDescent="0.3">
      <c r="A5" s="180"/>
      <c r="B5" s="86">
        <v>43698</v>
      </c>
      <c r="C5" s="87" t="s">
        <v>24</v>
      </c>
      <c r="D5" s="137">
        <f>SUM(I5:I$183)/SUM(G5:G$183)</f>
        <v>0.54307116104868913</v>
      </c>
      <c r="E5" s="87">
        <v>1</v>
      </c>
      <c r="F5" s="87">
        <v>3</v>
      </c>
      <c r="G5" s="87">
        <v>3</v>
      </c>
      <c r="H5" s="28">
        <v>1</v>
      </c>
      <c r="I5" s="28">
        <v>2</v>
      </c>
      <c r="J5" s="87">
        <f>SUM(I5)-SUM(K5:M5)</f>
        <v>0</v>
      </c>
      <c r="K5" s="87">
        <v>1</v>
      </c>
      <c r="L5" s="87">
        <v>0</v>
      </c>
      <c r="M5" s="87">
        <v>1</v>
      </c>
      <c r="N5" s="87">
        <v>2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0</v>
      </c>
      <c r="V5" s="87">
        <v>6</v>
      </c>
      <c r="W5" s="137">
        <f>SUM(I5:I$183,O5:O$183,S5:S$183)/SUM(F5:F$183)</f>
        <v>0.58188153310104529</v>
      </c>
      <c r="X5" s="137">
        <f>SUM(V5:V$183)/SUM(G5:G$183)</f>
        <v>0.95692883895131087</v>
      </c>
      <c r="Y5" s="138">
        <f t="shared" si="0"/>
        <v>1.5388103720523563</v>
      </c>
    </row>
    <row r="6" spans="1:25" s="107" customFormat="1" ht="15.75" x14ac:dyDescent="0.25">
      <c r="A6" s="190" t="s">
        <v>111</v>
      </c>
      <c r="B6" s="131">
        <v>43691</v>
      </c>
      <c r="C6" s="132" t="s">
        <v>108</v>
      </c>
      <c r="D6" s="176">
        <f>SUM(I6:I$183)/SUM(G6:G$183)</f>
        <v>0.5423728813559322</v>
      </c>
      <c r="E6" s="132">
        <v>1</v>
      </c>
      <c r="F6" s="132">
        <v>4</v>
      </c>
      <c r="G6" s="132">
        <v>4</v>
      </c>
      <c r="H6" s="130">
        <v>1</v>
      </c>
      <c r="I6" s="130">
        <v>3</v>
      </c>
      <c r="J6" s="132">
        <f>SUM(I6)-SUM(K6:M6)</f>
        <v>2</v>
      </c>
      <c r="K6" s="132">
        <v>1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  <c r="R6" s="132">
        <v>0</v>
      </c>
      <c r="S6" s="132">
        <v>0</v>
      </c>
      <c r="T6" s="132">
        <v>0</v>
      </c>
      <c r="U6" s="132">
        <v>0</v>
      </c>
      <c r="V6" s="132">
        <v>4</v>
      </c>
      <c r="W6" s="176">
        <f>SUM(I6:I$183,O6:O$183,S6:S$183)/SUM(F6:F$183)</f>
        <v>0.58143607705779332</v>
      </c>
      <c r="X6" s="176">
        <f>SUM(V6:V$183)/SUM(G6:G$183)</f>
        <v>0.95103578154425616</v>
      </c>
      <c r="Y6" s="177">
        <f t="shared" ref="Y6:Y69" si="1">SUM(X6+W6)</f>
        <v>1.5324718586020496</v>
      </c>
    </row>
    <row r="7" spans="1:25" s="107" customFormat="1" ht="15.75" x14ac:dyDescent="0.25">
      <c r="A7" s="184"/>
      <c r="B7" s="4">
        <v>43691</v>
      </c>
      <c r="C7" s="5" t="s">
        <v>108</v>
      </c>
      <c r="D7" s="109">
        <f>SUM(I7:I$183)/SUM(G7:G$183)</f>
        <v>0.54079696394686905</v>
      </c>
      <c r="E7" s="5">
        <v>1</v>
      </c>
      <c r="F7" s="5">
        <v>3</v>
      </c>
      <c r="G7" s="5">
        <v>3</v>
      </c>
      <c r="H7" s="27">
        <v>1</v>
      </c>
      <c r="I7" s="27">
        <v>1</v>
      </c>
      <c r="J7" s="100">
        <f t="shared" ref="J7:J70" si="2">SUM(I7)-SUM(K7:M7)</f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2</v>
      </c>
      <c r="W7" s="109">
        <f>SUM(I7:I$183,O7:O$183,S7:S$183)/SUM(F7:F$183)</f>
        <v>0.58024691358024694</v>
      </c>
      <c r="X7" s="109">
        <f>SUM(V7:V$183)/SUM(G7:G$183)</f>
        <v>0.95066413662239091</v>
      </c>
      <c r="Y7" s="112">
        <f t="shared" si="1"/>
        <v>1.5309110502026377</v>
      </c>
    </row>
    <row r="8" spans="1:25" s="107" customFormat="1" ht="15.75" x14ac:dyDescent="0.25">
      <c r="A8" s="184"/>
      <c r="B8" s="4">
        <v>43684</v>
      </c>
      <c r="C8" s="5" t="s">
        <v>109</v>
      </c>
      <c r="D8" s="109">
        <f>SUM(I8:I$183)/SUM(G8:G$183)</f>
        <v>0.5419847328244275</v>
      </c>
      <c r="E8" s="5">
        <v>1</v>
      </c>
      <c r="F8" s="5">
        <v>3</v>
      </c>
      <c r="G8" s="5">
        <v>3</v>
      </c>
      <c r="H8" s="27">
        <v>2</v>
      </c>
      <c r="I8" s="27">
        <v>2</v>
      </c>
      <c r="J8" s="100">
        <f t="shared" si="2"/>
        <v>1</v>
      </c>
      <c r="K8" s="5">
        <v>1</v>
      </c>
      <c r="L8" s="5">
        <v>0</v>
      </c>
      <c r="M8" s="5">
        <v>0</v>
      </c>
      <c r="N8" s="5">
        <v>4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109">
        <f>SUM(I8:I$183,O8:O$183,S8:S$183)/SUM(F8:F$183)</f>
        <v>0.58156028368794321</v>
      </c>
      <c r="X8" s="109">
        <f>SUM(V8:V$183)/SUM(G8:G$183)</f>
        <v>0.95229007633587781</v>
      </c>
      <c r="Y8" s="112">
        <f t="shared" si="1"/>
        <v>1.5338503600238211</v>
      </c>
    </row>
    <row r="9" spans="1:25" s="107" customFormat="1" ht="15.75" x14ac:dyDescent="0.25">
      <c r="A9" s="184"/>
      <c r="B9" s="4">
        <v>43684</v>
      </c>
      <c r="C9" s="5" t="s">
        <v>109</v>
      </c>
      <c r="D9" s="109">
        <f>SUM(I9:I$183)/SUM(G9:G$183)</f>
        <v>0.5412667946257198</v>
      </c>
      <c r="E9" s="5">
        <v>1</v>
      </c>
      <c r="F9" s="5">
        <v>3</v>
      </c>
      <c r="G9" s="5">
        <v>2</v>
      </c>
      <c r="H9" s="27">
        <v>1</v>
      </c>
      <c r="I9" s="27">
        <v>2</v>
      </c>
      <c r="J9" s="100">
        <f t="shared" si="2"/>
        <v>1</v>
      </c>
      <c r="K9" s="5">
        <v>0</v>
      </c>
      <c r="L9" s="5">
        <v>0</v>
      </c>
      <c r="M9" s="5">
        <v>1</v>
      </c>
      <c r="N9" s="5">
        <v>3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5</v>
      </c>
      <c r="W9" s="109">
        <f>SUM(I9:I$183,O9:O$183,S9:S$183)/SUM(F9:F$183)</f>
        <v>0.58110516934046341</v>
      </c>
      <c r="X9" s="109">
        <f>SUM(V9:V$183)/SUM(G9:G$183)</f>
        <v>0.95201535508637236</v>
      </c>
      <c r="Y9" s="112">
        <f t="shared" si="1"/>
        <v>1.5331205244268358</v>
      </c>
    </row>
    <row r="10" spans="1:25" s="107" customFormat="1" ht="15.75" x14ac:dyDescent="0.25">
      <c r="A10" s="184"/>
      <c r="B10" s="4">
        <v>43677</v>
      </c>
      <c r="C10" s="5" t="s">
        <v>110</v>
      </c>
      <c r="D10" s="109">
        <f>SUM(I10:I$183)/SUM(G10:G$183)</f>
        <v>0.53949903660886322</v>
      </c>
      <c r="E10" s="5">
        <v>1</v>
      </c>
      <c r="F10" s="5">
        <v>2</v>
      </c>
      <c r="G10" s="5">
        <v>2</v>
      </c>
      <c r="H10" s="27">
        <v>2</v>
      </c>
      <c r="I10" s="27">
        <v>2</v>
      </c>
      <c r="J10" s="100">
        <f t="shared" si="2"/>
        <v>0</v>
      </c>
      <c r="K10" s="5">
        <v>0</v>
      </c>
      <c r="L10" s="5">
        <v>0</v>
      </c>
      <c r="M10" s="5">
        <v>2</v>
      </c>
      <c r="N10" s="5">
        <v>3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8</v>
      </c>
      <c r="W10" s="109">
        <f>SUM(I10:I$183,O10:O$183,S10:S$183)/SUM(F10:F$183)</f>
        <v>0.57885304659498205</v>
      </c>
      <c r="X10" s="109">
        <f>SUM(V10:V$183)/SUM(G10:G$183)</f>
        <v>0.94605009633911363</v>
      </c>
      <c r="Y10" s="112">
        <f t="shared" si="1"/>
        <v>1.5249031429340958</v>
      </c>
    </row>
    <row r="11" spans="1:25" s="107" customFormat="1" ht="15.75" x14ac:dyDescent="0.25">
      <c r="A11" s="184"/>
      <c r="B11" s="4">
        <v>43677</v>
      </c>
      <c r="C11" s="5" t="s">
        <v>110</v>
      </c>
      <c r="D11" s="109">
        <f>SUM(I11:I$183)/SUM(G11:G$183)</f>
        <v>0.53771760154738879</v>
      </c>
      <c r="E11" s="5">
        <v>1</v>
      </c>
      <c r="F11" s="5">
        <v>2</v>
      </c>
      <c r="G11" s="5">
        <v>2</v>
      </c>
      <c r="H11" s="27">
        <v>2</v>
      </c>
      <c r="I11" s="27">
        <v>2</v>
      </c>
      <c r="J11" s="100">
        <f t="shared" si="2"/>
        <v>1</v>
      </c>
      <c r="K11" s="5">
        <v>0</v>
      </c>
      <c r="L11" s="5">
        <v>1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4</v>
      </c>
      <c r="W11" s="109">
        <f>SUM(I11:I$183,O11:O$183,S11:S$183)/SUM(F11:F$183)</f>
        <v>0.57733812949640284</v>
      </c>
      <c r="X11" s="109">
        <f>SUM(V11:V$183)/SUM(G11:G$183)</f>
        <v>0.93423597678916825</v>
      </c>
      <c r="Y11" s="112">
        <f t="shared" si="1"/>
        <v>1.511574106285571</v>
      </c>
    </row>
    <row r="12" spans="1:25" s="107" customFormat="1" ht="15.75" x14ac:dyDescent="0.25">
      <c r="A12" s="184"/>
      <c r="B12" s="4">
        <v>43670</v>
      </c>
      <c r="C12" s="5" t="s">
        <v>24</v>
      </c>
      <c r="D12" s="109">
        <f>SUM(I12:I$183)/SUM(G12:G$183)</f>
        <v>0.53592233009708734</v>
      </c>
      <c r="E12" s="5">
        <v>1</v>
      </c>
      <c r="F12" s="5">
        <v>3</v>
      </c>
      <c r="G12" s="5">
        <v>3</v>
      </c>
      <c r="H12" s="5">
        <v>0</v>
      </c>
      <c r="I12" s="5">
        <v>0</v>
      </c>
      <c r="J12" s="100">
        <f t="shared" si="2"/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1</v>
      </c>
      <c r="V12" s="5">
        <v>0</v>
      </c>
      <c r="W12" s="109">
        <f>SUM(I12:I$183,O12:O$183,S12:S$183)/SUM(F12:F$183)</f>
        <v>0.57581227436823101</v>
      </c>
      <c r="X12" s="109">
        <f>SUM(V12:V$183)/SUM(G12:G$183)</f>
        <v>0.93009708737864083</v>
      </c>
      <c r="Y12" s="112">
        <f t="shared" si="1"/>
        <v>1.505909361746872</v>
      </c>
    </row>
    <row r="13" spans="1:25" s="107" customFormat="1" ht="15.75" x14ac:dyDescent="0.25">
      <c r="A13" s="184"/>
      <c r="B13" s="4">
        <v>43670</v>
      </c>
      <c r="C13" s="5" t="s">
        <v>24</v>
      </c>
      <c r="D13" s="109">
        <f>SUM(I13:I$183)/SUM(G13:G$183)</f>
        <v>0.5390625</v>
      </c>
      <c r="E13" s="5">
        <v>1</v>
      </c>
      <c r="F13" s="5">
        <v>3</v>
      </c>
      <c r="G13" s="5">
        <v>2</v>
      </c>
      <c r="H13" s="5">
        <v>0</v>
      </c>
      <c r="I13" s="5">
        <v>1</v>
      </c>
      <c r="J13" s="100">
        <f t="shared" si="2"/>
        <v>1</v>
      </c>
      <c r="K13" s="5">
        <v>0</v>
      </c>
      <c r="L13" s="5">
        <v>0</v>
      </c>
      <c r="M13" s="5">
        <v>0</v>
      </c>
      <c r="N13" s="5">
        <v>2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1</v>
      </c>
      <c r="U13" s="5">
        <v>0</v>
      </c>
      <c r="V13" s="5">
        <v>1</v>
      </c>
      <c r="W13" s="109">
        <f>SUM(I13:I$183,O13:O$183,S13:S$183)/SUM(F13:F$183)</f>
        <v>0.57894736842105265</v>
      </c>
      <c r="X13" s="109">
        <f>SUM(V13:V$183)/SUM(G13:G$183)</f>
        <v>0.935546875</v>
      </c>
      <c r="Y13" s="112">
        <f t="shared" si="1"/>
        <v>1.5144942434210527</v>
      </c>
    </row>
    <row r="14" spans="1:25" s="107" customFormat="1" ht="15.75" x14ac:dyDescent="0.25">
      <c r="A14" s="184"/>
      <c r="B14" s="4">
        <v>43656</v>
      </c>
      <c r="C14" s="5" t="s">
        <v>53</v>
      </c>
      <c r="D14" s="109">
        <f>SUM(I14:I$183)/SUM(G14:G$183)</f>
        <v>0.53921568627450978</v>
      </c>
      <c r="E14" s="5">
        <v>1</v>
      </c>
      <c r="F14" s="5">
        <v>4</v>
      </c>
      <c r="G14" s="5">
        <v>4</v>
      </c>
      <c r="H14" s="5">
        <v>0</v>
      </c>
      <c r="I14" s="5">
        <v>1</v>
      </c>
      <c r="J14" s="100">
        <f t="shared" si="2"/>
        <v>1</v>
      </c>
      <c r="K14" s="5">
        <v>0</v>
      </c>
      <c r="L14" s="5">
        <v>0</v>
      </c>
      <c r="M14" s="5">
        <v>0</v>
      </c>
      <c r="N14" s="5">
        <v>2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1</v>
      </c>
      <c r="W14" s="109">
        <f>SUM(I14:I$183,O14:O$183,S14:S$183)/SUM(F14:F$183)</f>
        <v>0.58029197080291972</v>
      </c>
      <c r="X14" s="109">
        <f>SUM(V14:V$183)/SUM(G14:G$183)</f>
        <v>0.93725490196078431</v>
      </c>
      <c r="Y14" s="112">
        <f t="shared" si="1"/>
        <v>1.517546872763704</v>
      </c>
    </row>
    <row r="15" spans="1:25" s="107" customFormat="1" ht="15.75" x14ac:dyDescent="0.25">
      <c r="A15" s="184"/>
      <c r="B15" s="4">
        <v>43656</v>
      </c>
      <c r="C15" s="5" t="s">
        <v>53</v>
      </c>
      <c r="D15" s="109">
        <f>SUM(I15:I$183)/SUM(G15:G$183)</f>
        <v>0.54150197628458496</v>
      </c>
      <c r="E15" s="5">
        <v>1</v>
      </c>
      <c r="F15" s="5">
        <v>3</v>
      </c>
      <c r="G15" s="5">
        <v>3</v>
      </c>
      <c r="H15" s="5">
        <v>1</v>
      </c>
      <c r="I15" s="5">
        <v>2</v>
      </c>
      <c r="J15" s="100">
        <f t="shared" si="2"/>
        <v>0</v>
      </c>
      <c r="K15" s="5">
        <v>2</v>
      </c>
      <c r="L15" s="5">
        <v>0</v>
      </c>
      <c r="M15" s="5">
        <v>0</v>
      </c>
      <c r="N15" s="5">
        <v>2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4</v>
      </c>
      <c r="W15" s="109">
        <f>SUM(I15:I$183,O15:O$183,S15:S$183)/SUM(F15:F$183)</f>
        <v>0.58272058823529416</v>
      </c>
      <c r="X15" s="109">
        <f>SUM(V15:V$183)/SUM(G15:G$183)</f>
        <v>0.94268774703557312</v>
      </c>
      <c r="Y15" s="112">
        <f t="shared" si="1"/>
        <v>1.5254083352708672</v>
      </c>
    </row>
    <row r="16" spans="1:25" s="107" customFormat="1" ht="15.75" x14ac:dyDescent="0.25">
      <c r="A16" s="184"/>
      <c r="B16" s="4">
        <v>43649</v>
      </c>
      <c r="C16" s="5" t="s">
        <v>23</v>
      </c>
      <c r="D16" s="109">
        <f>SUM(I16:I$183)/SUM(G16:G$183)</f>
        <v>0.54075546719681911</v>
      </c>
      <c r="E16" s="5">
        <v>1</v>
      </c>
      <c r="F16" s="5">
        <v>3</v>
      </c>
      <c r="G16" s="5">
        <v>2</v>
      </c>
      <c r="H16" s="5">
        <v>1</v>
      </c>
      <c r="I16" s="5">
        <v>1</v>
      </c>
      <c r="J16" s="100">
        <f t="shared" si="2"/>
        <v>1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109">
        <f>SUM(I16:I$183,O16:O$183,S16:S$183)/SUM(F16:F$183)</f>
        <v>0.58225508317929764</v>
      </c>
      <c r="X16" s="109">
        <f>SUM(V16:V$183)/SUM(G16:G$183)</f>
        <v>0.94035785288270379</v>
      </c>
      <c r="Y16" s="112">
        <f t="shared" si="1"/>
        <v>1.5226129360620013</v>
      </c>
    </row>
    <row r="17" spans="1:25" s="107" customFormat="1" ht="15.75" x14ac:dyDescent="0.25">
      <c r="A17" s="184"/>
      <c r="B17" s="4">
        <v>43649</v>
      </c>
      <c r="C17" s="5" t="s">
        <v>23</v>
      </c>
      <c r="D17" s="109">
        <f>SUM(I17:I$183)/SUM(G17:G$183)</f>
        <v>0.54091816367265466</v>
      </c>
      <c r="E17" s="5">
        <v>1</v>
      </c>
      <c r="F17" s="5">
        <v>3</v>
      </c>
      <c r="G17" s="5">
        <v>3</v>
      </c>
      <c r="H17" s="5">
        <v>1</v>
      </c>
      <c r="I17" s="5">
        <v>1</v>
      </c>
      <c r="J17" s="100">
        <f t="shared" si="2"/>
        <v>0</v>
      </c>
      <c r="K17" s="5">
        <v>0</v>
      </c>
      <c r="L17" s="5">
        <v>1</v>
      </c>
      <c r="M17" s="5">
        <v>0</v>
      </c>
      <c r="N17" s="5">
        <v>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3</v>
      </c>
      <c r="W17" s="109">
        <f>SUM(I17:I$183,O17:O$183,S17:S$183)/SUM(F17:F$183)</f>
        <v>0.58178438661710041</v>
      </c>
      <c r="X17" s="109">
        <f>SUM(V17:V$183)/SUM(G17:G$183)</f>
        <v>0.94211576846307388</v>
      </c>
      <c r="Y17" s="112">
        <f t="shared" si="1"/>
        <v>1.5239001550801743</v>
      </c>
    </row>
    <row r="18" spans="1:25" s="107" customFormat="1" ht="15.75" x14ac:dyDescent="0.25">
      <c r="A18" s="184"/>
      <c r="B18" s="4">
        <v>43642</v>
      </c>
      <c r="C18" s="5" t="s">
        <v>108</v>
      </c>
      <c r="D18" s="109">
        <f>SUM(I18:I$183)/SUM(G18:G$183)</f>
        <v>0.54216867469879515</v>
      </c>
      <c r="E18" s="5">
        <v>1</v>
      </c>
      <c r="F18" s="5">
        <v>3</v>
      </c>
      <c r="G18" s="5">
        <v>3</v>
      </c>
      <c r="H18" s="5">
        <v>1</v>
      </c>
      <c r="I18" s="5">
        <v>1</v>
      </c>
      <c r="J18" s="100">
        <f t="shared" si="2"/>
        <v>0</v>
      </c>
      <c r="K18" s="5">
        <v>0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3</v>
      </c>
      <c r="W18" s="109">
        <f>SUM(I18:I$183,O18:O$183,S18:S$183)/SUM(F18:F$183)</f>
        <v>0.58317757009345794</v>
      </c>
      <c r="X18" s="109">
        <f>SUM(V18:V$183)/SUM(G18:G$183)</f>
        <v>0.94176706827309242</v>
      </c>
      <c r="Y18" s="112">
        <f t="shared" si="1"/>
        <v>1.5249446383665504</v>
      </c>
    </row>
    <row r="19" spans="1:25" s="107" customFormat="1" ht="15.75" x14ac:dyDescent="0.25">
      <c r="A19" s="184"/>
      <c r="B19" s="4">
        <v>43642</v>
      </c>
      <c r="C19" s="5" t="s">
        <v>108</v>
      </c>
      <c r="D19" s="109">
        <f>SUM(I19:I$183)/SUM(G19:G$183)</f>
        <v>0.54343434343434338</v>
      </c>
      <c r="E19" s="5">
        <v>1</v>
      </c>
      <c r="F19" s="5">
        <v>2</v>
      </c>
      <c r="G19" s="5">
        <v>2</v>
      </c>
      <c r="H19" s="5">
        <v>0</v>
      </c>
      <c r="I19" s="5">
        <v>0</v>
      </c>
      <c r="J19" s="100">
        <f t="shared" si="2"/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109">
        <f>SUM(I19:I$183,O19:O$183,S19:S$183)/SUM(F19:F$183)</f>
        <v>0.58458646616541354</v>
      </c>
      <c r="X19" s="109">
        <f>SUM(V19:V$183)/SUM(G19:G$183)</f>
        <v>0.94141414141414137</v>
      </c>
      <c r="Y19" s="112">
        <f t="shared" si="1"/>
        <v>1.5260006075795549</v>
      </c>
    </row>
    <row r="20" spans="1:25" s="107" customFormat="1" ht="15.75" x14ac:dyDescent="0.25">
      <c r="A20" s="184"/>
      <c r="B20" s="4">
        <v>43635</v>
      </c>
      <c r="C20" s="5" t="s">
        <v>109</v>
      </c>
      <c r="D20" s="109">
        <f>SUM(I20:I$183)/SUM(G20:G$183)</f>
        <v>0.54563894523326573</v>
      </c>
      <c r="E20" s="5">
        <v>1</v>
      </c>
      <c r="F20" s="5">
        <v>3</v>
      </c>
      <c r="G20" s="5">
        <v>3</v>
      </c>
      <c r="H20" s="27">
        <v>2</v>
      </c>
      <c r="I20" s="5">
        <v>2</v>
      </c>
      <c r="J20" s="100">
        <f t="shared" si="2"/>
        <v>2</v>
      </c>
      <c r="K20" s="5">
        <v>0</v>
      </c>
      <c r="L20" s="5">
        <v>0</v>
      </c>
      <c r="M20" s="5">
        <v>0</v>
      </c>
      <c r="N20" s="5">
        <v>4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2</v>
      </c>
      <c r="W20" s="109">
        <f>SUM(I20:I$183,O20:O$183,S20:S$183)/SUM(F20:F$183)</f>
        <v>0.58490566037735847</v>
      </c>
      <c r="X20" s="109">
        <f>SUM(V20:V$183)/SUM(G20:G$183)</f>
        <v>0.94523326572008115</v>
      </c>
      <c r="Y20" s="112">
        <f t="shared" si="1"/>
        <v>1.5301389260974396</v>
      </c>
    </row>
    <row r="21" spans="1:25" s="107" customFormat="1" ht="15.75" x14ac:dyDescent="0.25">
      <c r="A21" s="184"/>
      <c r="B21" s="4">
        <v>43635</v>
      </c>
      <c r="C21" s="5" t="s">
        <v>109</v>
      </c>
      <c r="D21" s="109">
        <f>SUM(I21:I$183)/SUM(G21:G$183)</f>
        <v>0.54489795918367345</v>
      </c>
      <c r="E21" s="5">
        <v>1</v>
      </c>
      <c r="F21" s="5">
        <v>2</v>
      </c>
      <c r="G21" s="5">
        <v>2</v>
      </c>
      <c r="H21" s="27">
        <v>1</v>
      </c>
      <c r="I21" s="5">
        <v>1</v>
      </c>
      <c r="J21" s="100">
        <f t="shared" si="2"/>
        <v>0</v>
      </c>
      <c r="K21" s="5">
        <v>0</v>
      </c>
      <c r="L21" s="5">
        <v>0</v>
      </c>
      <c r="M21" s="5">
        <v>1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4</v>
      </c>
      <c r="W21" s="109">
        <f>SUM(I21:I$183,O21:O$183,S21:S$183)/SUM(F21:F$183)</f>
        <v>0.58254269449715368</v>
      </c>
      <c r="X21" s="109">
        <f>SUM(V21:V$183)/SUM(G21:G$183)</f>
        <v>0.94693877551020411</v>
      </c>
      <c r="Y21" s="112">
        <f t="shared" si="1"/>
        <v>1.5294814700073578</v>
      </c>
    </row>
    <row r="22" spans="1:25" s="107" customFormat="1" ht="15.75" x14ac:dyDescent="0.25">
      <c r="A22" s="184"/>
      <c r="B22" s="4">
        <v>43628</v>
      </c>
      <c r="C22" s="5" t="s">
        <v>110</v>
      </c>
      <c r="D22" s="109">
        <f>SUM(I22:I$183)/SUM(G22:G$183)</f>
        <v>0.54508196721311475</v>
      </c>
      <c r="E22" s="5">
        <v>1</v>
      </c>
      <c r="F22" s="5">
        <v>3</v>
      </c>
      <c r="G22" s="5">
        <v>3</v>
      </c>
      <c r="H22" s="27">
        <v>2</v>
      </c>
      <c r="I22" s="5">
        <v>3</v>
      </c>
      <c r="J22" s="100">
        <f t="shared" si="2"/>
        <v>1</v>
      </c>
      <c r="K22" s="5">
        <v>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5</v>
      </c>
      <c r="W22" s="109">
        <f>SUM(I22:I$183,O22:O$183,S22:S$183)/SUM(F22:F$183)</f>
        <v>0.58285714285714285</v>
      </c>
      <c r="X22" s="109">
        <f>SUM(V22:V$183)/SUM(G22:G$183)</f>
        <v>0.94262295081967218</v>
      </c>
      <c r="Y22" s="112">
        <f t="shared" si="1"/>
        <v>1.5254800936768151</v>
      </c>
    </row>
    <row r="23" spans="1:25" s="107" customFormat="1" ht="15.75" x14ac:dyDescent="0.25">
      <c r="A23" s="184"/>
      <c r="B23" s="4">
        <v>43628</v>
      </c>
      <c r="C23" s="5" t="s">
        <v>110</v>
      </c>
      <c r="D23" s="109">
        <f>SUM(I23:I$183)/SUM(G23:G$183)</f>
        <v>0.54226804123711336</v>
      </c>
      <c r="E23" s="5">
        <v>1</v>
      </c>
      <c r="F23" s="5">
        <v>3</v>
      </c>
      <c r="G23" s="5">
        <v>3</v>
      </c>
      <c r="H23" s="27">
        <v>3</v>
      </c>
      <c r="I23" s="5">
        <v>3</v>
      </c>
      <c r="J23" s="100">
        <f t="shared" si="2"/>
        <v>2</v>
      </c>
      <c r="K23" s="5">
        <v>1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4</v>
      </c>
      <c r="W23" s="109">
        <f>SUM(I23:I$183,O23:O$183,S23:S$183)/SUM(F23:F$183)</f>
        <v>0.58045977011494254</v>
      </c>
      <c r="X23" s="109">
        <f>SUM(V23:V$183)/SUM(G23:G$183)</f>
        <v>0.93814432989690721</v>
      </c>
      <c r="Y23" s="112">
        <f t="shared" si="1"/>
        <v>1.5186041000118498</v>
      </c>
    </row>
    <row r="24" spans="1:25" s="107" customFormat="1" ht="15.75" x14ac:dyDescent="0.25">
      <c r="A24" s="184"/>
      <c r="B24" s="4">
        <v>43621</v>
      </c>
      <c r="C24" s="5" t="s">
        <v>24</v>
      </c>
      <c r="D24" s="109">
        <f>SUM(I24:I$183)/SUM(G24:G$183)</f>
        <v>0.53941908713692943</v>
      </c>
      <c r="E24" s="5">
        <v>1</v>
      </c>
      <c r="F24" s="5">
        <v>2</v>
      </c>
      <c r="G24" s="5">
        <v>1</v>
      </c>
      <c r="H24" s="27">
        <v>1</v>
      </c>
      <c r="I24" s="5">
        <v>0</v>
      </c>
      <c r="J24" s="100">
        <f t="shared" si="2"/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1</v>
      </c>
      <c r="V24" s="5">
        <v>0</v>
      </c>
      <c r="W24" s="109">
        <f>SUM(I24:I$183,O24:O$183,S24:S$183)/SUM(F24:F$183)</f>
        <v>0.5780346820809249</v>
      </c>
      <c r="X24" s="109">
        <f>SUM(V24:V$183)/SUM(G24:G$183)</f>
        <v>0.93568464730290457</v>
      </c>
      <c r="Y24" s="112">
        <f t="shared" si="1"/>
        <v>1.5137193293838296</v>
      </c>
    </row>
    <row r="25" spans="1:25" s="107" customFormat="1" ht="15.75" x14ac:dyDescent="0.25">
      <c r="A25" s="184"/>
      <c r="B25" s="4">
        <v>43621</v>
      </c>
      <c r="C25" s="5" t="s">
        <v>24</v>
      </c>
      <c r="D25" s="109">
        <f>SUM(I25:I$183)/SUM(G25:G$183)</f>
        <v>0.54054054054054057</v>
      </c>
      <c r="E25" s="5">
        <v>1</v>
      </c>
      <c r="F25" s="5">
        <v>3</v>
      </c>
      <c r="G25" s="5">
        <v>3</v>
      </c>
      <c r="H25" s="27">
        <v>1</v>
      </c>
      <c r="I25" s="27">
        <v>2</v>
      </c>
      <c r="J25" s="100">
        <f t="shared" si="2"/>
        <v>1</v>
      </c>
      <c r="K25" s="5">
        <v>1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3</v>
      </c>
      <c r="W25" s="109">
        <f>SUM(I25:I$183,O25:O$183,S25:S$183)/SUM(F25:F$183)</f>
        <v>0.57833655705996134</v>
      </c>
      <c r="X25" s="109">
        <f>SUM(V25:V$183)/SUM(G25:G$183)</f>
        <v>0.93762993762993763</v>
      </c>
      <c r="Y25" s="112">
        <f t="shared" si="1"/>
        <v>1.515966494689899</v>
      </c>
    </row>
    <row r="26" spans="1:25" s="107" customFormat="1" ht="15.75" x14ac:dyDescent="0.25">
      <c r="A26" s="184"/>
      <c r="B26" s="4">
        <v>43614</v>
      </c>
      <c r="C26" s="5" t="s">
        <v>58</v>
      </c>
      <c r="D26" s="109">
        <f>SUM(I26:I$183)/SUM(G26:G$183)</f>
        <v>0.53974895397489542</v>
      </c>
      <c r="E26" s="5">
        <v>1</v>
      </c>
      <c r="F26" s="5">
        <v>3</v>
      </c>
      <c r="G26" s="5">
        <v>3</v>
      </c>
      <c r="H26" s="27">
        <v>1</v>
      </c>
      <c r="I26" s="27">
        <v>1</v>
      </c>
      <c r="J26" s="100">
        <f t="shared" si="2"/>
        <v>0</v>
      </c>
      <c r="K26" s="5">
        <v>1</v>
      </c>
      <c r="L26" s="5">
        <v>0</v>
      </c>
      <c r="M26" s="5">
        <v>0</v>
      </c>
      <c r="N26" s="5">
        <v>3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2</v>
      </c>
      <c r="W26" s="109">
        <f>SUM(I26:I$183,O26:O$183,S26:S$183)/SUM(F26:F$183)</f>
        <v>0.5778210116731517</v>
      </c>
      <c r="X26" s="109">
        <f>SUM(V26:V$183)/SUM(G26:G$183)</f>
        <v>0.93723849372384938</v>
      </c>
      <c r="Y26" s="112">
        <f t="shared" si="1"/>
        <v>1.5150595053970011</v>
      </c>
    </row>
    <row r="27" spans="1:25" s="107" customFormat="1" ht="15.75" x14ac:dyDescent="0.25">
      <c r="A27" s="184"/>
      <c r="B27" s="4">
        <v>43614</v>
      </c>
      <c r="C27" s="5" t="s">
        <v>58</v>
      </c>
      <c r="D27" s="109">
        <f>SUM(I27:I$183)/SUM(G27:G$183)</f>
        <v>0.54105263157894734</v>
      </c>
      <c r="E27" s="5">
        <v>1</v>
      </c>
      <c r="F27" s="5">
        <v>2</v>
      </c>
      <c r="G27" s="5">
        <v>2</v>
      </c>
      <c r="H27" s="27">
        <v>1</v>
      </c>
      <c r="I27" s="27">
        <v>1</v>
      </c>
      <c r="J27" s="100">
        <f t="shared" si="2"/>
        <v>0</v>
      </c>
      <c r="K27" s="5">
        <v>1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2</v>
      </c>
      <c r="W27" s="109">
        <f>SUM(I27:I$183,O27:O$183,S27:S$183)/SUM(F27:F$183)</f>
        <v>0.57925636007827785</v>
      </c>
      <c r="X27" s="109">
        <f>SUM(V27:V$183)/SUM(G27:G$183)</f>
        <v>0.93894736842105264</v>
      </c>
      <c r="Y27" s="112">
        <f t="shared" si="1"/>
        <v>1.5182037284993304</v>
      </c>
    </row>
    <row r="28" spans="1:25" s="107" customFormat="1" ht="15.75" x14ac:dyDescent="0.25">
      <c r="A28" s="184"/>
      <c r="B28" s="4">
        <v>43607</v>
      </c>
      <c r="C28" s="5" t="s">
        <v>53</v>
      </c>
      <c r="D28" s="109">
        <f>SUM(I28:I$183)/SUM(G28:G$183)</f>
        <v>0.54122621564482032</v>
      </c>
      <c r="E28" s="5">
        <v>1</v>
      </c>
      <c r="F28" s="5">
        <v>3</v>
      </c>
      <c r="G28" s="5">
        <v>3</v>
      </c>
      <c r="H28" s="27">
        <v>1</v>
      </c>
      <c r="I28" s="27">
        <v>2</v>
      </c>
      <c r="J28" s="100">
        <f t="shared" si="2"/>
        <v>0</v>
      </c>
      <c r="K28" s="5">
        <v>1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5</v>
      </c>
      <c r="W28" s="109">
        <f>SUM(I28:I$183,O28:O$183,S28:S$183)/SUM(F28:F$183)</f>
        <v>0.57760314341846763</v>
      </c>
      <c r="X28" s="109">
        <f>SUM(V28:V$183)/SUM(G28:G$183)</f>
        <v>0.93868921775898517</v>
      </c>
      <c r="Y28" s="112">
        <f t="shared" si="1"/>
        <v>1.5162923611774528</v>
      </c>
    </row>
    <row r="29" spans="1:25" s="107" customFormat="1" ht="15.75" x14ac:dyDescent="0.25">
      <c r="A29" s="184"/>
      <c r="B29" s="4">
        <v>43607</v>
      </c>
      <c r="C29" s="5" t="s">
        <v>53</v>
      </c>
      <c r="D29" s="109">
        <f>SUM(I29:I$183)/SUM(G29:G$183)</f>
        <v>0.54042553191489362</v>
      </c>
      <c r="E29" s="5">
        <v>1</v>
      </c>
      <c r="F29" s="5">
        <v>3</v>
      </c>
      <c r="G29" s="5">
        <v>3</v>
      </c>
      <c r="H29" s="27">
        <v>2</v>
      </c>
      <c r="I29" s="27">
        <v>2</v>
      </c>
      <c r="J29" s="100">
        <f t="shared" si="2"/>
        <v>1</v>
      </c>
      <c r="K29" s="5">
        <v>0</v>
      </c>
      <c r="L29" s="5">
        <v>0</v>
      </c>
      <c r="M29" s="5">
        <v>1</v>
      </c>
      <c r="N29" s="27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5</v>
      </c>
      <c r="W29" s="109">
        <f>SUM(I29:I$183,O29:O$183,S29:S$183)/SUM(F29:F$183)</f>
        <v>0.57707509881422925</v>
      </c>
      <c r="X29" s="109">
        <f>SUM(V29:V$183)/SUM(G29:G$183)</f>
        <v>0.93404255319148932</v>
      </c>
      <c r="Y29" s="112">
        <f t="shared" si="1"/>
        <v>1.5111176520057186</v>
      </c>
    </row>
    <row r="30" spans="1:25" s="107" customFormat="1" ht="15.75" x14ac:dyDescent="0.25">
      <c r="A30" s="184"/>
      <c r="B30" s="4">
        <v>43600</v>
      </c>
      <c r="C30" s="5" t="s">
        <v>23</v>
      </c>
      <c r="D30" s="109">
        <f>SUM(I30:I$183)/SUM(G30:G$183)</f>
        <v>0.53961456102783723</v>
      </c>
      <c r="E30" s="5">
        <v>1</v>
      </c>
      <c r="F30" s="5">
        <v>3</v>
      </c>
      <c r="G30" s="5">
        <v>2</v>
      </c>
      <c r="H30" s="27">
        <v>1</v>
      </c>
      <c r="I30" s="27">
        <v>1</v>
      </c>
      <c r="J30" s="100">
        <f t="shared" si="2"/>
        <v>0</v>
      </c>
      <c r="K30" s="5">
        <v>0</v>
      </c>
      <c r="L30" s="5">
        <v>1</v>
      </c>
      <c r="M30" s="5">
        <v>0</v>
      </c>
      <c r="N30" s="27">
        <v>1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2</v>
      </c>
      <c r="V30" s="5">
        <v>3</v>
      </c>
      <c r="W30" s="109">
        <f>SUM(I30:I$183,O30:O$183,S30:S$183)/SUM(F30:F$183)</f>
        <v>0.57654075546719685</v>
      </c>
      <c r="X30" s="109">
        <f>SUM(V30:V$183)/SUM(G30:G$183)</f>
        <v>0.92933618843683086</v>
      </c>
      <c r="Y30" s="112">
        <f t="shared" si="1"/>
        <v>1.5058769439040276</v>
      </c>
    </row>
    <row r="31" spans="1:25" s="107" customFormat="1" ht="16.5" thickBot="1" x14ac:dyDescent="0.3">
      <c r="A31" s="185"/>
      <c r="B31" s="7">
        <v>43600</v>
      </c>
      <c r="C31" s="8" t="s">
        <v>23</v>
      </c>
      <c r="D31" s="162">
        <f>SUM(I31:I$183)/SUM(G31:G$183)</f>
        <v>0.53978494623655915</v>
      </c>
      <c r="E31" s="8">
        <v>1</v>
      </c>
      <c r="F31" s="8">
        <v>4</v>
      </c>
      <c r="G31" s="8">
        <v>3</v>
      </c>
      <c r="H31" s="29">
        <v>1</v>
      </c>
      <c r="I31" s="29">
        <v>1</v>
      </c>
      <c r="J31" s="159">
        <f t="shared" si="2"/>
        <v>1</v>
      </c>
      <c r="K31" s="8">
        <v>0</v>
      </c>
      <c r="L31" s="8">
        <v>0</v>
      </c>
      <c r="M31" s="8">
        <v>0</v>
      </c>
      <c r="N31" s="29">
        <v>1</v>
      </c>
      <c r="O31" s="8">
        <v>1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1</v>
      </c>
      <c r="W31" s="162">
        <f>SUM(I31:I$183,O31:O$183,S31:S$183)/SUM(F31:F$183)</f>
        <v>0.57799999999999996</v>
      </c>
      <c r="X31" s="162">
        <f>SUM(V31:V$183)/SUM(G31:G$183)</f>
        <v>0.92688172043010753</v>
      </c>
      <c r="Y31" s="163">
        <f t="shared" si="1"/>
        <v>1.5048817204301075</v>
      </c>
    </row>
    <row r="32" spans="1:25" s="107" customFormat="1" ht="15.75" x14ac:dyDescent="0.25">
      <c r="A32" s="178" t="s">
        <v>26</v>
      </c>
      <c r="B32" s="18">
        <v>43362</v>
      </c>
      <c r="C32" s="19" t="s">
        <v>23</v>
      </c>
      <c r="D32" s="135">
        <f>SUM(I32:I$183)/SUM(G32:G$183)</f>
        <v>0.54112554112554112</v>
      </c>
      <c r="E32" s="19">
        <v>1</v>
      </c>
      <c r="F32" s="19">
        <v>5</v>
      </c>
      <c r="G32" s="19">
        <v>5</v>
      </c>
      <c r="H32" s="30">
        <v>3</v>
      </c>
      <c r="I32" s="30">
        <v>4</v>
      </c>
      <c r="J32" s="19">
        <f t="shared" si="2"/>
        <v>2</v>
      </c>
      <c r="K32" s="19">
        <v>1</v>
      </c>
      <c r="L32" s="19">
        <v>0</v>
      </c>
      <c r="M32" s="19">
        <v>1</v>
      </c>
      <c r="N32" s="30">
        <v>3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8</v>
      </c>
      <c r="W32" s="135">
        <f>SUM(I32:I$183,O32:O$183,S32:S$183)/SUM(F32:F$183)</f>
        <v>0.5786290322580645</v>
      </c>
      <c r="X32" s="135">
        <f>SUM(V32:V$183)/SUM(G32:G$183)</f>
        <v>0.93073593073593075</v>
      </c>
      <c r="Y32" s="136">
        <f t="shared" si="1"/>
        <v>1.5093649629939954</v>
      </c>
    </row>
    <row r="33" spans="1:25" s="107" customFormat="1" ht="15.75" x14ac:dyDescent="0.25">
      <c r="A33" s="179"/>
      <c r="B33" s="14">
        <v>43362</v>
      </c>
      <c r="C33" s="15" t="s">
        <v>23</v>
      </c>
      <c r="D33" s="133">
        <f>SUM(I33:I$183)/SUM(G33:G$183)</f>
        <v>0.53829321663019691</v>
      </c>
      <c r="E33" s="15">
        <v>1</v>
      </c>
      <c r="F33" s="15">
        <v>4</v>
      </c>
      <c r="G33" s="15">
        <v>4</v>
      </c>
      <c r="H33" s="27">
        <v>1</v>
      </c>
      <c r="I33" s="27">
        <v>2</v>
      </c>
      <c r="J33" s="15">
        <f t="shared" si="2"/>
        <v>0</v>
      </c>
      <c r="K33" s="15">
        <v>0</v>
      </c>
      <c r="L33" s="15">
        <v>1</v>
      </c>
      <c r="M33" s="15">
        <v>1</v>
      </c>
      <c r="N33" s="27">
        <v>2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1</v>
      </c>
      <c r="U33" s="15">
        <v>0</v>
      </c>
      <c r="V33" s="15">
        <v>7</v>
      </c>
      <c r="W33" s="133">
        <f>SUM(I33:I$183,O33:O$183,S33:S$183)/SUM(F33:F$183)</f>
        <v>0.57637474541751532</v>
      </c>
      <c r="X33" s="133">
        <f>SUM(V33:V$183)/SUM(G33:G$183)</f>
        <v>0.92341356673960617</v>
      </c>
      <c r="Y33" s="134">
        <f t="shared" si="1"/>
        <v>1.4997883121571216</v>
      </c>
    </row>
    <row r="34" spans="1:25" s="107" customFormat="1" ht="15.75" x14ac:dyDescent="0.25">
      <c r="A34" s="179"/>
      <c r="B34" s="14">
        <v>43355</v>
      </c>
      <c r="C34" s="15" t="s">
        <v>23</v>
      </c>
      <c r="D34" s="133">
        <f>SUM(I34:I$183)/SUM(G34:G$183)</f>
        <v>0.53863134657836642</v>
      </c>
      <c r="E34" s="15">
        <v>1</v>
      </c>
      <c r="F34" s="15">
        <v>4</v>
      </c>
      <c r="G34" s="15">
        <v>4</v>
      </c>
      <c r="H34" s="15">
        <v>0</v>
      </c>
      <c r="I34" s="27">
        <v>2</v>
      </c>
      <c r="J34" s="15">
        <f t="shared" si="2"/>
        <v>2</v>
      </c>
      <c r="K34" s="15">
        <v>0</v>
      </c>
      <c r="L34" s="15">
        <v>0</v>
      </c>
      <c r="M34" s="15">
        <v>0</v>
      </c>
      <c r="N34" s="27">
        <v>1</v>
      </c>
      <c r="O34" s="15">
        <v>0</v>
      </c>
      <c r="P34" s="15">
        <v>1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2</v>
      </c>
      <c r="W34" s="133">
        <f>SUM(I34:I$183,O34:O$183,S34:S$183)/SUM(F34:F$183)</f>
        <v>0.5770020533880903</v>
      </c>
      <c r="X34" s="133">
        <f>SUM(V34:V$183)/SUM(G34:G$183)</f>
        <v>0.91611479028697573</v>
      </c>
      <c r="Y34" s="134">
        <f t="shared" si="1"/>
        <v>1.4931168436750659</v>
      </c>
    </row>
    <row r="35" spans="1:25" s="107" customFormat="1" ht="15.75" x14ac:dyDescent="0.25">
      <c r="A35" s="179"/>
      <c r="B35" s="14">
        <v>43355</v>
      </c>
      <c r="C35" s="15" t="s">
        <v>23</v>
      </c>
      <c r="D35" s="133">
        <f>SUM(I35:I$183)/SUM(G35:G$183)</f>
        <v>0.53897550111358572</v>
      </c>
      <c r="E35" s="15">
        <v>1</v>
      </c>
      <c r="F35" s="15">
        <v>4</v>
      </c>
      <c r="G35" s="15">
        <v>4</v>
      </c>
      <c r="H35" s="15">
        <v>0</v>
      </c>
      <c r="I35" s="27">
        <v>3</v>
      </c>
      <c r="J35" s="15">
        <f t="shared" si="2"/>
        <v>0</v>
      </c>
      <c r="K35" s="15">
        <v>3</v>
      </c>
      <c r="L35" s="15">
        <v>0</v>
      </c>
      <c r="M35" s="15">
        <v>0</v>
      </c>
      <c r="N35" s="27">
        <v>3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1</v>
      </c>
      <c r="V35" s="15">
        <v>6</v>
      </c>
      <c r="W35" s="133">
        <f>SUM(I35:I$183,O35:O$183,S35:S$183)/SUM(F35:F$183)</f>
        <v>0.57763975155279501</v>
      </c>
      <c r="X35" s="133">
        <f>SUM(V35:V$183)/SUM(G35:G$183)</f>
        <v>0.91982182628062359</v>
      </c>
      <c r="Y35" s="134">
        <f t="shared" si="1"/>
        <v>1.4974615778334186</v>
      </c>
    </row>
    <row r="36" spans="1:25" s="107" customFormat="1" ht="15.75" x14ac:dyDescent="0.25">
      <c r="A36" s="179"/>
      <c r="B36" s="14">
        <v>43348</v>
      </c>
      <c r="C36" s="15" t="s">
        <v>24</v>
      </c>
      <c r="D36" s="133">
        <f>SUM(I36:I$183)/SUM(G36:G$183)</f>
        <v>0.53707865168539326</v>
      </c>
      <c r="E36" s="15">
        <v>1</v>
      </c>
      <c r="F36" s="15">
        <v>3</v>
      </c>
      <c r="G36" s="15">
        <v>3</v>
      </c>
      <c r="H36" s="15">
        <v>1</v>
      </c>
      <c r="I36" s="27">
        <v>2</v>
      </c>
      <c r="J36" s="15">
        <f t="shared" si="2"/>
        <v>1</v>
      </c>
      <c r="K36" s="15">
        <v>1</v>
      </c>
      <c r="L36" s="15">
        <v>0</v>
      </c>
      <c r="M36" s="15">
        <v>0</v>
      </c>
      <c r="N36" s="27">
        <v>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3</v>
      </c>
      <c r="W36" s="133">
        <f>SUM(I36:I$183,O36:O$183,S36:S$183)/SUM(F36:F$183)</f>
        <v>0.57620041753653439</v>
      </c>
      <c r="X36" s="133">
        <f>SUM(V36:V$183)/SUM(G36:G$183)</f>
        <v>0.91460674157303368</v>
      </c>
      <c r="Y36" s="134">
        <f t="shared" si="1"/>
        <v>1.490807159109568</v>
      </c>
    </row>
    <row r="37" spans="1:25" s="107" customFormat="1" ht="15.75" x14ac:dyDescent="0.25">
      <c r="A37" s="179"/>
      <c r="B37" s="14">
        <v>43348</v>
      </c>
      <c r="C37" s="15" t="s">
        <v>24</v>
      </c>
      <c r="D37" s="133">
        <f>SUM(I37:I$183)/SUM(G37:G$183)</f>
        <v>0.53619909502262442</v>
      </c>
      <c r="E37" s="15">
        <v>1</v>
      </c>
      <c r="F37" s="15">
        <v>3</v>
      </c>
      <c r="G37" s="15">
        <v>2</v>
      </c>
      <c r="H37" s="15">
        <v>2</v>
      </c>
      <c r="I37" s="27">
        <v>2</v>
      </c>
      <c r="J37" s="15">
        <f t="shared" si="2"/>
        <v>1</v>
      </c>
      <c r="K37" s="15">
        <v>0</v>
      </c>
      <c r="L37" s="15">
        <v>1</v>
      </c>
      <c r="M37" s="15">
        <v>0</v>
      </c>
      <c r="N37" s="27">
        <v>2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4</v>
      </c>
      <c r="W37" s="133">
        <f>SUM(I37:I$183,O37:O$183,S37:S$183)/SUM(F37:F$183)</f>
        <v>0.57563025210084029</v>
      </c>
      <c r="X37" s="133">
        <f>SUM(V37:V$183)/SUM(G37:G$183)</f>
        <v>0.91402714932126694</v>
      </c>
      <c r="Y37" s="134">
        <f t="shared" si="1"/>
        <v>1.4896574014221073</v>
      </c>
    </row>
    <row r="38" spans="1:25" s="107" customFormat="1" ht="15.75" x14ac:dyDescent="0.25">
      <c r="A38" s="179"/>
      <c r="B38" s="14">
        <v>43341</v>
      </c>
      <c r="C38" s="15" t="s">
        <v>24</v>
      </c>
      <c r="D38" s="133">
        <f>SUM(I38:I$183)/SUM(G38:G$183)</f>
        <v>0.53409090909090906</v>
      </c>
      <c r="E38" s="15">
        <v>1</v>
      </c>
      <c r="F38" s="15">
        <v>3</v>
      </c>
      <c r="G38" s="15">
        <v>3</v>
      </c>
      <c r="H38" s="15">
        <v>0</v>
      </c>
      <c r="I38" s="27">
        <v>1</v>
      </c>
      <c r="J38" s="15">
        <f t="shared" si="2"/>
        <v>1</v>
      </c>
      <c r="K38" s="15">
        <v>0</v>
      </c>
      <c r="L38" s="15">
        <v>0</v>
      </c>
      <c r="M38" s="15">
        <v>0</v>
      </c>
      <c r="N38" s="27">
        <v>1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1</v>
      </c>
      <c r="W38" s="133">
        <f>SUM(I38:I$183,O38:O$183,S38:S$183)/SUM(F38:F$183)</f>
        <v>0.57505285412262153</v>
      </c>
      <c r="X38" s="133">
        <f>SUM(V38:V$183)/SUM(G38:G$183)</f>
        <v>0.90909090909090906</v>
      </c>
      <c r="Y38" s="134">
        <f t="shared" si="1"/>
        <v>1.4841437632135306</v>
      </c>
    </row>
    <row r="39" spans="1:25" s="107" customFormat="1" ht="15.75" x14ac:dyDescent="0.25">
      <c r="A39" s="179"/>
      <c r="B39" s="14">
        <v>43334</v>
      </c>
      <c r="C39" s="15" t="s">
        <v>24</v>
      </c>
      <c r="D39" s="133">
        <f>SUM(I39:I$183)/SUM(G39:G$183)</f>
        <v>0.53546910755148747</v>
      </c>
      <c r="E39" s="15">
        <v>1</v>
      </c>
      <c r="F39" s="15">
        <v>3</v>
      </c>
      <c r="G39" s="15">
        <v>2</v>
      </c>
      <c r="H39" s="15">
        <v>0</v>
      </c>
      <c r="I39" s="27">
        <v>1</v>
      </c>
      <c r="J39" s="15">
        <f t="shared" si="2"/>
        <v>1</v>
      </c>
      <c r="K39" s="15">
        <v>0</v>
      </c>
      <c r="L39" s="15">
        <v>0</v>
      </c>
      <c r="M39" s="15">
        <v>0</v>
      </c>
      <c r="N39" s="27">
        <v>2</v>
      </c>
      <c r="O39" s="15">
        <v>0</v>
      </c>
      <c r="P39" s="15">
        <v>0</v>
      </c>
      <c r="Q39" s="15">
        <v>1</v>
      </c>
      <c r="R39" s="15">
        <v>0</v>
      </c>
      <c r="S39" s="15">
        <v>0</v>
      </c>
      <c r="T39" s="15">
        <v>0</v>
      </c>
      <c r="U39" s="15">
        <v>0</v>
      </c>
      <c r="V39" s="15">
        <v>1</v>
      </c>
      <c r="W39" s="133">
        <f>SUM(I39:I$183,O39:O$183,S39:S$183)/SUM(F39:F$183)</f>
        <v>0.57659574468085106</v>
      </c>
      <c r="X39" s="133">
        <f>SUM(V39:V$183)/SUM(G39:G$183)</f>
        <v>0.91304347826086951</v>
      </c>
      <c r="Y39" s="134">
        <f t="shared" si="1"/>
        <v>1.4896392229417206</v>
      </c>
    </row>
    <row r="40" spans="1:25" s="107" customFormat="1" ht="16.5" thickBot="1" x14ac:dyDescent="0.3">
      <c r="A40" s="187"/>
      <c r="B40" s="16">
        <v>43334</v>
      </c>
      <c r="C40" s="17" t="s">
        <v>24</v>
      </c>
      <c r="D40" s="164">
        <f>SUM(I40:I$183)/SUM(G40:G$183)</f>
        <v>0.53563218390804601</v>
      </c>
      <c r="E40" s="17">
        <v>1</v>
      </c>
      <c r="F40" s="17">
        <v>3</v>
      </c>
      <c r="G40" s="17">
        <v>3</v>
      </c>
      <c r="H40" s="17">
        <v>1</v>
      </c>
      <c r="I40" s="17">
        <v>0</v>
      </c>
      <c r="J40" s="17">
        <f t="shared" si="2"/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1</v>
      </c>
      <c r="U40" s="17">
        <v>1</v>
      </c>
      <c r="V40" s="17">
        <v>0</v>
      </c>
      <c r="W40" s="164">
        <f>SUM(I40:I$183,O40:O$183,S40:S$183)/SUM(F40:F$183)</f>
        <v>0.57815845824411138</v>
      </c>
      <c r="X40" s="164">
        <f>SUM(V40:V$183)/SUM(G40:G$183)</f>
        <v>0.9149425287356322</v>
      </c>
      <c r="Y40" s="165">
        <f t="shared" si="1"/>
        <v>1.4931009869797436</v>
      </c>
    </row>
    <row r="41" spans="1:25" s="107" customFormat="1" ht="15.75" x14ac:dyDescent="0.25">
      <c r="A41" s="183" t="s">
        <v>27</v>
      </c>
      <c r="B41" s="9">
        <v>43320</v>
      </c>
      <c r="C41" s="10" t="s">
        <v>24</v>
      </c>
      <c r="D41" s="110">
        <f>SUM(I41:I$183)/SUM(G41:G$183)</f>
        <v>0.53935185185185186</v>
      </c>
      <c r="E41" s="10">
        <v>1</v>
      </c>
      <c r="F41" s="10">
        <v>4</v>
      </c>
      <c r="G41" s="10">
        <v>4</v>
      </c>
      <c r="H41" s="10">
        <v>2</v>
      </c>
      <c r="I41" s="10">
        <v>2</v>
      </c>
      <c r="J41" s="96">
        <f t="shared" si="2"/>
        <v>1</v>
      </c>
      <c r="K41" s="10">
        <v>1</v>
      </c>
      <c r="L41" s="10">
        <v>0</v>
      </c>
      <c r="M41" s="10">
        <v>0</v>
      </c>
      <c r="N41" s="10">
        <v>2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3</v>
      </c>
      <c r="W41" s="110">
        <f>SUM(I41:I$183,O41:O$183,S41:S$183)/SUM(F41:F$183)</f>
        <v>0.5818965517241379</v>
      </c>
      <c r="X41" s="110">
        <f>SUM(V41:V$183)/SUM(G41:G$183)</f>
        <v>0.92129629629629628</v>
      </c>
      <c r="Y41" s="111">
        <f t="shared" si="1"/>
        <v>1.5031928480204342</v>
      </c>
    </row>
    <row r="42" spans="1:25" s="107" customFormat="1" ht="15.75" x14ac:dyDescent="0.25">
      <c r="A42" s="184"/>
      <c r="B42" s="4">
        <v>43320</v>
      </c>
      <c r="C42" s="5" t="s">
        <v>24</v>
      </c>
      <c r="D42" s="109">
        <f>SUM(I42:I$183)/SUM(G42:G$183)</f>
        <v>0.53971962616822433</v>
      </c>
      <c r="E42" s="5">
        <v>1</v>
      </c>
      <c r="F42" s="5">
        <v>4</v>
      </c>
      <c r="G42" s="5">
        <v>3</v>
      </c>
      <c r="H42" s="5">
        <v>1</v>
      </c>
      <c r="I42" s="5">
        <v>2</v>
      </c>
      <c r="J42" s="100">
        <f t="shared" si="2"/>
        <v>1</v>
      </c>
      <c r="K42" s="5">
        <v>1</v>
      </c>
      <c r="L42" s="5">
        <v>0</v>
      </c>
      <c r="M42" s="5">
        <v>0</v>
      </c>
      <c r="N42" s="5">
        <v>3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3</v>
      </c>
      <c r="W42" s="109">
        <f>SUM(I42:I$183,O42:O$183,S42:S$183)/SUM(F42:F$183)</f>
        <v>0.58260869565217388</v>
      </c>
      <c r="X42" s="109">
        <f>SUM(V42:V$183)/SUM(G42:G$183)</f>
        <v>0.92289719626168221</v>
      </c>
      <c r="Y42" s="112">
        <f t="shared" si="1"/>
        <v>1.505505891913856</v>
      </c>
    </row>
    <row r="43" spans="1:25" s="107" customFormat="1" ht="15.75" x14ac:dyDescent="0.25">
      <c r="A43" s="184"/>
      <c r="B43" s="4">
        <v>43299</v>
      </c>
      <c r="C43" s="5" t="s">
        <v>24</v>
      </c>
      <c r="D43" s="109">
        <f>SUM(I43:I$183)/SUM(G43:G$183)</f>
        <v>0.5388235294117647</v>
      </c>
      <c r="E43" s="5">
        <v>1</v>
      </c>
      <c r="F43" s="5">
        <v>5</v>
      </c>
      <c r="G43" s="5">
        <v>4</v>
      </c>
      <c r="H43" s="5">
        <v>3</v>
      </c>
      <c r="I43" s="5">
        <v>4</v>
      </c>
      <c r="J43" s="100">
        <f t="shared" si="2"/>
        <v>1</v>
      </c>
      <c r="K43" s="5">
        <v>0</v>
      </c>
      <c r="L43" s="5">
        <v>2</v>
      </c>
      <c r="M43" s="5">
        <v>1</v>
      </c>
      <c r="N43" s="5">
        <v>3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0</v>
      </c>
      <c r="V43" s="5">
        <v>11</v>
      </c>
      <c r="W43" s="109">
        <f>SUM(I43:I$183,O43:O$183,S43:S$183)/SUM(F43:F$183)</f>
        <v>0.58333333333333337</v>
      </c>
      <c r="X43" s="109">
        <f>SUM(V43:V$183)/SUM(G43:G$183)</f>
        <v>0.9223529411764706</v>
      </c>
      <c r="Y43" s="112">
        <f t="shared" si="1"/>
        <v>1.5056862745098041</v>
      </c>
    </row>
    <row r="44" spans="1:25" s="107" customFormat="1" ht="15.75" x14ac:dyDescent="0.25">
      <c r="A44" s="184"/>
      <c r="B44" s="4">
        <v>43299</v>
      </c>
      <c r="C44" s="5" t="s">
        <v>24</v>
      </c>
      <c r="D44" s="109">
        <f>SUM(I44:I$183)/SUM(G44:G$183)</f>
        <v>0.53444180522565321</v>
      </c>
      <c r="E44" s="5">
        <v>1</v>
      </c>
      <c r="F44" s="5">
        <v>4</v>
      </c>
      <c r="G44" s="5">
        <v>4</v>
      </c>
      <c r="H44" s="5">
        <v>2</v>
      </c>
      <c r="I44" s="5">
        <v>2</v>
      </c>
      <c r="J44" s="100">
        <f t="shared" si="2"/>
        <v>1</v>
      </c>
      <c r="K44" s="5">
        <v>0</v>
      </c>
      <c r="L44" s="5">
        <v>1</v>
      </c>
      <c r="M44" s="5">
        <v>0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4</v>
      </c>
      <c r="W44" s="109">
        <f>SUM(I44:I$183,O44:O$183,S44:S$183)/SUM(F44:F$183)</f>
        <v>0.58093126385809313</v>
      </c>
      <c r="X44" s="109">
        <f>SUM(V44:V$183)/SUM(G44:G$183)</f>
        <v>0.90498812351543945</v>
      </c>
      <c r="Y44" s="112">
        <f t="shared" si="1"/>
        <v>1.4859193873735326</v>
      </c>
    </row>
    <row r="45" spans="1:25" s="107" customFormat="1" ht="15.75" x14ac:dyDescent="0.25">
      <c r="A45" s="184"/>
      <c r="B45" s="4">
        <v>43292</v>
      </c>
      <c r="C45" s="5" t="s">
        <v>25</v>
      </c>
      <c r="D45" s="109">
        <f>SUM(I45:I$183)/SUM(G45:G$183)</f>
        <v>0.53477218225419665</v>
      </c>
      <c r="E45" s="5">
        <v>1</v>
      </c>
      <c r="F45" s="5">
        <v>4</v>
      </c>
      <c r="G45" s="5">
        <v>4</v>
      </c>
      <c r="H45" s="5">
        <v>1</v>
      </c>
      <c r="I45" s="5">
        <v>1</v>
      </c>
      <c r="J45" s="100">
        <f t="shared" si="2"/>
        <v>0</v>
      </c>
      <c r="K45" s="5">
        <v>1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2</v>
      </c>
      <c r="W45" s="109">
        <f>SUM(I45:I$183,O45:O$183,S45:S$183)/SUM(F45:F$183)</f>
        <v>0.58165548098434006</v>
      </c>
      <c r="X45" s="109">
        <f>SUM(V45:V$183)/SUM(G45:G$183)</f>
        <v>0.90407673860911275</v>
      </c>
      <c r="Y45" s="112">
        <f t="shared" si="1"/>
        <v>1.4857322195934528</v>
      </c>
    </row>
    <row r="46" spans="1:25" s="107" customFormat="1" ht="15.75" x14ac:dyDescent="0.25">
      <c r="A46" s="184"/>
      <c r="B46" s="4">
        <v>43292</v>
      </c>
      <c r="C46" s="5" t="s">
        <v>25</v>
      </c>
      <c r="D46" s="109">
        <f>SUM(I46:I$183)/SUM(G46:G$183)</f>
        <v>0.53753026634382561</v>
      </c>
      <c r="E46" s="5">
        <v>1</v>
      </c>
      <c r="F46" s="5">
        <v>4</v>
      </c>
      <c r="G46" s="5">
        <v>4</v>
      </c>
      <c r="H46" s="5">
        <v>2</v>
      </c>
      <c r="I46" s="5">
        <v>4</v>
      </c>
      <c r="J46" s="100">
        <f t="shared" si="2"/>
        <v>3</v>
      </c>
      <c r="K46" s="5">
        <v>1</v>
      </c>
      <c r="L46" s="5">
        <v>0</v>
      </c>
      <c r="M46" s="5">
        <v>0</v>
      </c>
      <c r="N46" s="5">
        <v>4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5</v>
      </c>
      <c r="W46" s="109">
        <f>SUM(I46:I$183,O46:O$183,S46:S$183)/SUM(F46:F$183)</f>
        <v>0.58239277652370203</v>
      </c>
      <c r="X46" s="109">
        <f>SUM(V46:V$183)/SUM(G46:G$183)</f>
        <v>0.90799031476997583</v>
      </c>
      <c r="Y46" s="112">
        <f t="shared" si="1"/>
        <v>1.490383091293678</v>
      </c>
    </row>
    <row r="47" spans="1:25" s="107" customFormat="1" ht="15.75" x14ac:dyDescent="0.25">
      <c r="A47" s="184"/>
      <c r="B47" s="4">
        <v>43285</v>
      </c>
      <c r="C47" s="5" t="s">
        <v>23</v>
      </c>
      <c r="D47" s="109">
        <f>SUM(I47:I$183)/SUM(G47:G$183)</f>
        <v>0.5330073349633252</v>
      </c>
      <c r="E47" s="5">
        <v>1</v>
      </c>
      <c r="F47" s="5">
        <v>4</v>
      </c>
      <c r="G47" s="5">
        <v>4</v>
      </c>
      <c r="H47" s="5">
        <v>1</v>
      </c>
      <c r="I47" s="5">
        <v>3</v>
      </c>
      <c r="J47" s="100">
        <f t="shared" si="2"/>
        <v>3</v>
      </c>
      <c r="K47" s="5">
        <v>0</v>
      </c>
      <c r="L47" s="5">
        <v>0</v>
      </c>
      <c r="M47" s="5">
        <v>0</v>
      </c>
      <c r="N47" s="5">
        <v>2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3</v>
      </c>
      <c r="W47" s="109">
        <f>SUM(I47:I$183,O47:O$183,S47:S$183)/SUM(F47:F$183)</f>
        <v>0.57858769931662868</v>
      </c>
      <c r="X47" s="109">
        <f>SUM(V47:V$183)/SUM(G47:G$183)</f>
        <v>0.90464547677261609</v>
      </c>
      <c r="Y47" s="112">
        <f t="shared" si="1"/>
        <v>1.4832331760892448</v>
      </c>
    </row>
    <row r="48" spans="1:25" s="107" customFormat="1" ht="15.75" x14ac:dyDescent="0.25">
      <c r="A48" s="184"/>
      <c r="B48" s="4">
        <v>43285</v>
      </c>
      <c r="C48" s="5" t="s">
        <v>23</v>
      </c>
      <c r="D48" s="109">
        <f>SUM(I48:I$183)/SUM(G48:G$183)</f>
        <v>0.53086419753086422</v>
      </c>
      <c r="E48" s="5">
        <v>1</v>
      </c>
      <c r="F48" s="5">
        <v>4</v>
      </c>
      <c r="G48" s="5">
        <v>3</v>
      </c>
      <c r="H48" s="5">
        <v>2</v>
      </c>
      <c r="I48" s="5">
        <v>1</v>
      </c>
      <c r="J48" s="100">
        <f t="shared" si="2"/>
        <v>0</v>
      </c>
      <c r="K48" s="5">
        <v>1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2</v>
      </c>
      <c r="W48" s="109">
        <f>SUM(I48:I$183,O48:O$183,S48:S$183)/SUM(F48:F$183)</f>
        <v>0.57701149425287357</v>
      </c>
      <c r="X48" s="109">
        <f>SUM(V48:V$183)/SUM(G48:G$183)</f>
        <v>0.90617283950617289</v>
      </c>
      <c r="Y48" s="112">
        <f t="shared" si="1"/>
        <v>1.4831843337590465</v>
      </c>
    </row>
    <row r="49" spans="1:25" s="107" customFormat="1" ht="15.75" x14ac:dyDescent="0.25">
      <c r="A49" s="184"/>
      <c r="B49" s="4">
        <v>43278</v>
      </c>
      <c r="C49" s="5" t="s">
        <v>24</v>
      </c>
      <c r="D49" s="109">
        <f>SUM(I49:I$183)/SUM(G49:G$183)</f>
        <v>0.53233830845771146</v>
      </c>
      <c r="E49" s="5">
        <v>1</v>
      </c>
      <c r="F49" s="5">
        <v>3</v>
      </c>
      <c r="G49" s="5">
        <v>3</v>
      </c>
      <c r="H49" s="5">
        <v>0</v>
      </c>
      <c r="I49" s="5">
        <v>0</v>
      </c>
      <c r="J49" s="100">
        <f t="shared" si="2"/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109">
        <f>SUM(I49:I$183,O49:O$183,S49:S$183)/SUM(F49:F$183)</f>
        <v>0.57772621809744784</v>
      </c>
      <c r="X49" s="109">
        <f>SUM(V49:V$183)/SUM(G49:G$183)</f>
        <v>0.90796019900497515</v>
      </c>
      <c r="Y49" s="112">
        <f t="shared" si="1"/>
        <v>1.4856864171024231</v>
      </c>
    </row>
    <row r="50" spans="1:25" s="107" customFormat="1" ht="15.75" x14ac:dyDescent="0.25">
      <c r="A50" s="184"/>
      <c r="B50" s="4">
        <v>43278</v>
      </c>
      <c r="C50" s="5" t="s">
        <v>24</v>
      </c>
      <c r="D50" s="109">
        <f>SUM(I50:I$183)/SUM(G50:G$183)</f>
        <v>0.53634085213032578</v>
      </c>
      <c r="E50" s="5">
        <v>1</v>
      </c>
      <c r="F50" s="5">
        <v>4</v>
      </c>
      <c r="G50" s="5">
        <v>3</v>
      </c>
      <c r="H50" s="5">
        <v>0</v>
      </c>
      <c r="I50" s="5">
        <v>1</v>
      </c>
      <c r="J50" s="100">
        <f t="shared" si="2"/>
        <v>1</v>
      </c>
      <c r="K50" s="5">
        <v>0</v>
      </c>
      <c r="L50" s="5">
        <v>0</v>
      </c>
      <c r="M50" s="5">
        <v>0</v>
      </c>
      <c r="N50" s="5">
        <v>3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1</v>
      </c>
      <c r="V50" s="5">
        <v>1</v>
      </c>
      <c r="W50" s="109">
        <f>SUM(I50:I$183,O50:O$183,S50:S$183)/SUM(F50:F$183)</f>
        <v>0.58177570093457942</v>
      </c>
      <c r="X50" s="109">
        <f>SUM(V50:V$183)/SUM(G50:G$183)</f>
        <v>0.91478696741854637</v>
      </c>
      <c r="Y50" s="112">
        <f t="shared" si="1"/>
        <v>1.4965626683531257</v>
      </c>
    </row>
    <row r="51" spans="1:25" s="107" customFormat="1" ht="15.75" x14ac:dyDescent="0.25">
      <c r="A51" s="184"/>
      <c r="B51" s="4">
        <v>43271</v>
      </c>
      <c r="C51" s="5" t="s">
        <v>25</v>
      </c>
      <c r="D51" s="109">
        <f>SUM(I51:I$183)/SUM(G51:G$183)</f>
        <v>0.53787878787878785</v>
      </c>
      <c r="E51" s="5">
        <v>1</v>
      </c>
      <c r="F51" s="5">
        <v>4</v>
      </c>
      <c r="G51" s="5">
        <v>4</v>
      </c>
      <c r="H51" s="5">
        <v>1</v>
      </c>
      <c r="I51" s="5">
        <v>2</v>
      </c>
      <c r="J51" s="100">
        <f t="shared" si="2"/>
        <v>0</v>
      </c>
      <c r="K51" s="5">
        <v>1</v>
      </c>
      <c r="L51" s="5">
        <v>0</v>
      </c>
      <c r="M51" s="5">
        <v>1</v>
      </c>
      <c r="N51" s="5">
        <v>4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6</v>
      </c>
      <c r="W51" s="109">
        <f>SUM(I51:I$183,O51:O$183,S51:S$183)/SUM(F51:F$183)</f>
        <v>0.58490566037735847</v>
      </c>
      <c r="X51" s="109">
        <f>SUM(V51:V$183)/SUM(G51:G$183)</f>
        <v>0.91919191919191923</v>
      </c>
      <c r="Y51" s="112">
        <f t="shared" si="1"/>
        <v>1.5040975795692777</v>
      </c>
    </row>
    <row r="52" spans="1:25" s="107" customFormat="1" ht="15.75" x14ac:dyDescent="0.25">
      <c r="A52" s="184"/>
      <c r="B52" s="4">
        <v>43271</v>
      </c>
      <c r="C52" s="5" t="s">
        <v>25</v>
      </c>
      <c r="D52" s="109">
        <f>SUM(I52:I$183)/SUM(G52:G$183)</f>
        <v>0.53826530612244894</v>
      </c>
      <c r="E52" s="5">
        <v>1</v>
      </c>
      <c r="F52" s="5">
        <v>3</v>
      </c>
      <c r="G52" s="5">
        <v>3</v>
      </c>
      <c r="H52" s="5">
        <v>1</v>
      </c>
      <c r="I52" s="5">
        <v>3</v>
      </c>
      <c r="J52" s="100">
        <f t="shared" si="2"/>
        <v>3</v>
      </c>
      <c r="K52" s="5">
        <v>0</v>
      </c>
      <c r="L52" s="5">
        <v>0</v>
      </c>
      <c r="M52" s="5">
        <v>0</v>
      </c>
      <c r="N52" s="5">
        <v>2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3</v>
      </c>
      <c r="W52" s="109">
        <f>SUM(I52:I$183,O52:O$183,S52:S$183)/SUM(F52:F$183)</f>
        <v>0.58571428571428574</v>
      </c>
      <c r="X52" s="109">
        <f>SUM(V52:V$183)/SUM(G52:G$183)</f>
        <v>0.91326530612244894</v>
      </c>
      <c r="Y52" s="112">
        <f t="shared" si="1"/>
        <v>1.4989795918367346</v>
      </c>
    </row>
    <row r="53" spans="1:25" s="107" customFormat="1" ht="15.75" x14ac:dyDescent="0.25">
      <c r="A53" s="184"/>
      <c r="B53" s="4">
        <v>43264</v>
      </c>
      <c r="C53" s="5" t="s">
        <v>23</v>
      </c>
      <c r="D53" s="109">
        <f>SUM(I53:I$183)/SUM(G53:G$183)</f>
        <v>0.53470437017994854</v>
      </c>
      <c r="E53" s="5">
        <v>1</v>
      </c>
      <c r="F53" s="5">
        <v>4</v>
      </c>
      <c r="G53" s="5">
        <v>3</v>
      </c>
      <c r="H53" s="5">
        <v>1</v>
      </c>
      <c r="I53" s="5">
        <v>0</v>
      </c>
      <c r="J53" s="100">
        <f t="shared" si="2"/>
        <v>0</v>
      </c>
      <c r="K53" s="5">
        <v>0</v>
      </c>
      <c r="L53" s="5">
        <v>0</v>
      </c>
      <c r="M53" s="5">
        <v>0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  <c r="T53" s="5">
        <v>1</v>
      </c>
      <c r="U53" s="5">
        <v>1</v>
      </c>
      <c r="V53" s="5">
        <v>0</v>
      </c>
      <c r="W53" s="109">
        <f>SUM(I53:I$183,O53:O$183,S53:S$183)/SUM(F53:F$183)</f>
        <v>0.58273381294964033</v>
      </c>
      <c r="X53" s="109">
        <f>SUM(V53:V$183)/SUM(G53:G$183)</f>
        <v>0.91259640102827766</v>
      </c>
      <c r="Y53" s="112">
        <f t="shared" si="1"/>
        <v>1.4953302139779181</v>
      </c>
    </row>
    <row r="54" spans="1:25" s="107" customFormat="1" ht="15.75" x14ac:dyDescent="0.25">
      <c r="A54" s="184"/>
      <c r="B54" s="4">
        <v>43264</v>
      </c>
      <c r="C54" s="5" t="s">
        <v>23</v>
      </c>
      <c r="D54" s="109">
        <f>SUM(I54:I$183)/SUM(G54:G$183)</f>
        <v>0.53886010362694303</v>
      </c>
      <c r="E54" s="5">
        <v>1</v>
      </c>
      <c r="F54" s="5">
        <v>5</v>
      </c>
      <c r="G54" s="5">
        <v>4</v>
      </c>
      <c r="H54" s="5">
        <v>2</v>
      </c>
      <c r="I54" s="5">
        <v>4</v>
      </c>
      <c r="J54" s="100">
        <f t="shared" si="2"/>
        <v>3</v>
      </c>
      <c r="K54" s="5">
        <v>1</v>
      </c>
      <c r="L54" s="5">
        <v>0</v>
      </c>
      <c r="M54" s="5">
        <v>0</v>
      </c>
      <c r="N54" s="5">
        <v>3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5</v>
      </c>
      <c r="W54" s="109">
        <f>SUM(I54:I$183,O54:O$183,S54:S$183)/SUM(F54:F$183)</f>
        <v>0.58595641646489105</v>
      </c>
      <c r="X54" s="109">
        <f>SUM(V54:V$183)/SUM(G54:G$183)</f>
        <v>0.9196891191709845</v>
      </c>
      <c r="Y54" s="112">
        <f t="shared" si="1"/>
        <v>1.5056455356358756</v>
      </c>
    </row>
    <row r="55" spans="1:25" s="107" customFormat="1" ht="15.75" x14ac:dyDescent="0.25">
      <c r="A55" s="184"/>
      <c r="B55" s="4">
        <v>43257</v>
      </c>
      <c r="C55" s="5" t="s">
        <v>24</v>
      </c>
      <c r="D55" s="109">
        <f>SUM(I55:I$183)/SUM(G55:G$183)</f>
        <v>0.53403141361256545</v>
      </c>
      <c r="E55" s="5">
        <v>1</v>
      </c>
      <c r="F55" s="5">
        <v>4</v>
      </c>
      <c r="G55" s="5">
        <v>4</v>
      </c>
      <c r="H55" s="5">
        <v>0</v>
      </c>
      <c r="I55" s="5">
        <v>1</v>
      </c>
      <c r="J55" s="100">
        <f t="shared" si="2"/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1</v>
      </c>
      <c r="W55" s="109">
        <f>SUM(I55:I$183,O55:O$183,S55:S$183)/SUM(F55:F$183)</f>
        <v>0.58088235294117652</v>
      </c>
      <c r="X55" s="109">
        <f>SUM(V55:V$183)/SUM(G55:G$183)</f>
        <v>0.91623036649214662</v>
      </c>
      <c r="Y55" s="112">
        <f t="shared" si="1"/>
        <v>1.4971127194333231</v>
      </c>
    </row>
    <row r="56" spans="1:25" s="107" customFormat="1" ht="15.75" x14ac:dyDescent="0.25">
      <c r="A56" s="184"/>
      <c r="B56" s="4">
        <v>43257</v>
      </c>
      <c r="C56" s="5" t="s">
        <v>24</v>
      </c>
      <c r="D56" s="109">
        <f>SUM(I56:I$183)/SUM(G56:G$183)</f>
        <v>0.53703703703703709</v>
      </c>
      <c r="E56" s="5">
        <v>1</v>
      </c>
      <c r="F56" s="5">
        <v>3</v>
      </c>
      <c r="G56" s="5">
        <v>3</v>
      </c>
      <c r="H56" s="5">
        <v>0</v>
      </c>
      <c r="I56" s="5">
        <v>2</v>
      </c>
      <c r="J56" s="100">
        <f t="shared" si="2"/>
        <v>2</v>
      </c>
      <c r="K56" s="5">
        <v>0</v>
      </c>
      <c r="L56" s="5">
        <v>0</v>
      </c>
      <c r="M56" s="5">
        <v>0</v>
      </c>
      <c r="N56" s="5">
        <v>1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2</v>
      </c>
      <c r="W56" s="109">
        <f>SUM(I56:I$183,O56:O$183,S56:S$183)/SUM(F56:F$183)</f>
        <v>0.58415841584158412</v>
      </c>
      <c r="X56" s="109">
        <f>SUM(V56:V$183)/SUM(G56:G$183)</f>
        <v>0.92328042328042326</v>
      </c>
      <c r="Y56" s="112">
        <f t="shared" si="1"/>
        <v>1.5074388391220075</v>
      </c>
    </row>
    <row r="57" spans="1:25" s="107" customFormat="1" ht="15.75" x14ac:dyDescent="0.25">
      <c r="A57" s="184"/>
      <c r="B57" s="4">
        <v>43250</v>
      </c>
      <c r="C57" s="5" t="s">
        <v>25</v>
      </c>
      <c r="D57" s="109">
        <f>SUM(I57:I$183)/SUM(G57:G$183)</f>
        <v>0.53600000000000003</v>
      </c>
      <c r="E57" s="5">
        <v>1</v>
      </c>
      <c r="F57" s="5">
        <v>5</v>
      </c>
      <c r="G57" s="5">
        <v>5</v>
      </c>
      <c r="H57" s="5">
        <v>2</v>
      </c>
      <c r="I57" s="5">
        <v>3</v>
      </c>
      <c r="J57" s="100">
        <f t="shared" si="2"/>
        <v>3</v>
      </c>
      <c r="K57" s="5">
        <v>0</v>
      </c>
      <c r="L57" s="5">
        <v>0</v>
      </c>
      <c r="M57" s="5">
        <v>0</v>
      </c>
      <c r="N57" s="5">
        <v>3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3</v>
      </c>
      <c r="W57" s="109">
        <f>SUM(I57:I$183,O57:O$183,S57:S$183)/SUM(F57:F$183)</f>
        <v>0.58354114713216954</v>
      </c>
      <c r="X57" s="109">
        <f>SUM(V57:V$183)/SUM(G57:G$183)</f>
        <v>0.92533333333333334</v>
      </c>
      <c r="Y57" s="112">
        <f t="shared" si="1"/>
        <v>1.508874480465503</v>
      </c>
    </row>
    <row r="58" spans="1:25" s="107" customFormat="1" ht="15.75" x14ac:dyDescent="0.25">
      <c r="A58" s="184"/>
      <c r="B58" s="4">
        <v>43250</v>
      </c>
      <c r="C58" s="5" t="s">
        <v>25</v>
      </c>
      <c r="D58" s="109">
        <f>SUM(I58:I$183)/SUM(G58:G$183)</f>
        <v>0.53513513513513511</v>
      </c>
      <c r="E58" s="5">
        <v>1</v>
      </c>
      <c r="F58" s="5">
        <v>4</v>
      </c>
      <c r="G58" s="5">
        <v>4</v>
      </c>
      <c r="H58" s="5">
        <v>1</v>
      </c>
      <c r="I58" s="5">
        <v>2</v>
      </c>
      <c r="J58" s="100">
        <f t="shared" si="2"/>
        <v>1</v>
      </c>
      <c r="K58" s="5">
        <v>0</v>
      </c>
      <c r="L58" s="5">
        <v>1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5">
        <v>0</v>
      </c>
      <c r="V58" s="5">
        <v>4</v>
      </c>
      <c r="W58" s="109">
        <f>SUM(I58:I$183,O58:O$183,S58:S$183)/SUM(F58:F$183)</f>
        <v>0.58333333333333337</v>
      </c>
      <c r="X58" s="109">
        <f>SUM(V58:V$183)/SUM(G58:G$183)</f>
        <v>0.92972972972972978</v>
      </c>
      <c r="Y58" s="112">
        <f t="shared" si="1"/>
        <v>1.513063063063063</v>
      </c>
    </row>
    <row r="59" spans="1:25" s="107" customFormat="1" ht="15.75" x14ac:dyDescent="0.25">
      <c r="A59" s="184"/>
      <c r="B59" s="4">
        <v>43243</v>
      </c>
      <c r="C59" s="5" t="s">
        <v>23</v>
      </c>
      <c r="D59" s="109">
        <f>SUM(I59:I$183)/SUM(G59:G$183)</f>
        <v>0.53551912568306015</v>
      </c>
      <c r="E59" s="5">
        <v>1</v>
      </c>
      <c r="F59" s="5">
        <v>4</v>
      </c>
      <c r="G59" s="5">
        <v>1</v>
      </c>
      <c r="H59" s="5">
        <v>0</v>
      </c>
      <c r="I59" s="5">
        <v>0</v>
      </c>
      <c r="J59" s="100">
        <f t="shared" si="2"/>
        <v>0</v>
      </c>
      <c r="K59" s="5">
        <v>0</v>
      </c>
      <c r="L59" s="5">
        <v>0</v>
      </c>
      <c r="M59" s="5">
        <v>0</v>
      </c>
      <c r="N59" s="5">
        <v>0</v>
      </c>
      <c r="O59" s="5">
        <v>3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109">
        <f>SUM(I59:I$183,O59:O$183,S59:S$183)/SUM(F59:F$183)</f>
        <v>0.58163265306122447</v>
      </c>
      <c r="X59" s="109">
        <f>SUM(V59:V$183)/SUM(G59:G$183)</f>
        <v>0.92896174863387981</v>
      </c>
      <c r="Y59" s="112">
        <f t="shared" si="1"/>
        <v>1.5105944016951043</v>
      </c>
    </row>
    <row r="60" spans="1:25" s="107" customFormat="1" ht="15.75" x14ac:dyDescent="0.25">
      <c r="A60" s="184"/>
      <c r="B60" s="4">
        <v>43243</v>
      </c>
      <c r="C60" s="5" t="s">
        <v>23</v>
      </c>
      <c r="D60" s="109">
        <f>SUM(I60:I$183)/SUM(G60:G$183)</f>
        <v>0.53698630136986303</v>
      </c>
      <c r="E60" s="5">
        <v>1</v>
      </c>
      <c r="F60" s="5">
        <v>4</v>
      </c>
      <c r="G60" s="5">
        <v>4</v>
      </c>
      <c r="H60" s="5">
        <v>3</v>
      </c>
      <c r="I60" s="5">
        <v>3</v>
      </c>
      <c r="J60" s="100">
        <f t="shared" si="2"/>
        <v>2</v>
      </c>
      <c r="K60" s="5">
        <v>0</v>
      </c>
      <c r="L60" s="5">
        <v>0</v>
      </c>
      <c r="M60" s="5">
        <v>1</v>
      </c>
      <c r="N60" s="27">
        <v>4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6</v>
      </c>
      <c r="W60" s="109">
        <f>SUM(I60:I$183,O60:O$183,S60:S$183)/SUM(F60:F$183)</f>
        <v>0.57989690721649489</v>
      </c>
      <c r="X60" s="109">
        <f>SUM(V60:V$183)/SUM(G60:G$183)</f>
        <v>0.93150684931506844</v>
      </c>
      <c r="Y60" s="112">
        <f t="shared" si="1"/>
        <v>1.5114037565315632</v>
      </c>
    </row>
    <row r="61" spans="1:25" s="107" customFormat="1" ht="15.75" x14ac:dyDescent="0.25">
      <c r="A61" s="184"/>
      <c r="B61" s="4">
        <v>43236</v>
      </c>
      <c r="C61" s="5" t="s">
        <v>24</v>
      </c>
      <c r="D61" s="109">
        <f>SUM(I61:I$183)/SUM(G61:G$183)</f>
        <v>0.53462603878116344</v>
      </c>
      <c r="E61" s="5">
        <v>1</v>
      </c>
      <c r="F61" s="5">
        <v>3</v>
      </c>
      <c r="G61" s="5">
        <v>2</v>
      </c>
      <c r="H61" s="5">
        <v>0</v>
      </c>
      <c r="I61" s="5">
        <v>0</v>
      </c>
      <c r="J61" s="100">
        <f t="shared" si="2"/>
        <v>0</v>
      </c>
      <c r="K61" s="5">
        <v>0</v>
      </c>
      <c r="L61" s="5">
        <v>0</v>
      </c>
      <c r="M61" s="5">
        <v>0</v>
      </c>
      <c r="N61" s="27">
        <v>1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109">
        <f>SUM(I61:I$183,O61:O$183,S61:S$183)/SUM(F61:F$183)</f>
        <v>0.578125</v>
      </c>
      <c r="X61" s="109">
        <f>SUM(V61:V$183)/SUM(G61:G$183)</f>
        <v>0.92520775623268703</v>
      </c>
      <c r="Y61" s="112">
        <f t="shared" si="1"/>
        <v>1.503332756232687</v>
      </c>
    </row>
    <row r="62" spans="1:25" s="107" customFormat="1" ht="15.75" x14ac:dyDescent="0.25">
      <c r="A62" s="184"/>
      <c r="B62" s="4">
        <v>43236</v>
      </c>
      <c r="C62" s="5" t="s">
        <v>24</v>
      </c>
      <c r="D62" s="109">
        <f>SUM(I62:I$183)/SUM(G62:G$183)</f>
        <v>0.53760445682451252</v>
      </c>
      <c r="E62" s="5">
        <v>1</v>
      </c>
      <c r="F62" s="5">
        <v>5</v>
      </c>
      <c r="G62" s="5">
        <v>5</v>
      </c>
      <c r="H62" s="5">
        <v>2</v>
      </c>
      <c r="I62" s="27">
        <v>2</v>
      </c>
      <c r="J62" s="100">
        <f t="shared" si="2"/>
        <v>2</v>
      </c>
      <c r="K62" s="5">
        <v>0</v>
      </c>
      <c r="L62" s="5">
        <v>0</v>
      </c>
      <c r="M62" s="5">
        <v>0</v>
      </c>
      <c r="N62" s="27">
        <v>2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2</v>
      </c>
      <c r="W62" s="109">
        <f>SUM(I62:I$183,O62:O$183,S62:S$183)/SUM(F62:F$183)</f>
        <v>0.58267716535433067</v>
      </c>
      <c r="X62" s="109">
        <f>SUM(V62:V$183)/SUM(G62:G$183)</f>
        <v>0.93036211699164351</v>
      </c>
      <c r="Y62" s="112">
        <f t="shared" si="1"/>
        <v>1.5130392823459742</v>
      </c>
    </row>
    <row r="63" spans="1:25" s="107" customFormat="1" ht="15.75" x14ac:dyDescent="0.25">
      <c r="A63" s="184"/>
      <c r="B63" s="4">
        <v>43229</v>
      </c>
      <c r="C63" s="5" t="s">
        <v>25</v>
      </c>
      <c r="D63" s="109">
        <f>SUM(I63:I$183)/SUM(G63:G$183)</f>
        <v>0.53954802259887003</v>
      </c>
      <c r="E63" s="5">
        <v>1</v>
      </c>
      <c r="F63" s="5">
        <v>4</v>
      </c>
      <c r="G63" s="5">
        <v>4</v>
      </c>
      <c r="H63" s="5">
        <v>3</v>
      </c>
      <c r="I63" s="27">
        <v>3</v>
      </c>
      <c r="J63" s="100">
        <f t="shared" si="2"/>
        <v>0</v>
      </c>
      <c r="K63" s="5">
        <v>1</v>
      </c>
      <c r="L63" s="5">
        <v>0</v>
      </c>
      <c r="M63" s="5">
        <v>2</v>
      </c>
      <c r="N63" s="27">
        <v>5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10</v>
      </c>
      <c r="W63" s="109">
        <f>SUM(I63:I$183,O63:O$183,S63:S$183)/SUM(F63:F$183)</f>
        <v>0.58510638297872342</v>
      </c>
      <c r="X63" s="109">
        <f>SUM(V63:V$183)/SUM(G63:G$183)</f>
        <v>0.93785310734463279</v>
      </c>
      <c r="Y63" s="112">
        <f t="shared" si="1"/>
        <v>1.5229594903233563</v>
      </c>
    </row>
    <row r="64" spans="1:25" s="107" customFormat="1" ht="16.5" thickBot="1" x14ac:dyDescent="0.3">
      <c r="A64" s="185"/>
      <c r="B64" s="7">
        <v>43229</v>
      </c>
      <c r="C64" s="8" t="s">
        <v>25</v>
      </c>
      <c r="D64" s="162">
        <f>SUM(I64:I$183)/SUM(G64:G$183)</f>
        <v>0.53714285714285714</v>
      </c>
      <c r="E64" s="8">
        <v>1</v>
      </c>
      <c r="F64" s="8">
        <v>5</v>
      </c>
      <c r="G64" s="8">
        <v>5</v>
      </c>
      <c r="H64" s="8">
        <v>2</v>
      </c>
      <c r="I64" s="29">
        <v>3</v>
      </c>
      <c r="J64" s="159">
        <f t="shared" si="2"/>
        <v>1</v>
      </c>
      <c r="K64" s="8">
        <v>2</v>
      </c>
      <c r="L64" s="8">
        <v>0</v>
      </c>
      <c r="M64" s="8">
        <v>0</v>
      </c>
      <c r="N64" s="29">
        <v>2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5</v>
      </c>
      <c r="W64" s="162">
        <f>SUM(I64:I$183,O64:O$183,S64:S$183)/SUM(F64:F$183)</f>
        <v>0.58333333333333337</v>
      </c>
      <c r="X64" s="162">
        <f>SUM(V64:V$183)/SUM(G64:G$183)</f>
        <v>0.92</v>
      </c>
      <c r="Y64" s="163">
        <f t="shared" si="1"/>
        <v>1.5033333333333334</v>
      </c>
    </row>
    <row r="65" spans="1:25" s="107" customFormat="1" ht="15.75" x14ac:dyDescent="0.25">
      <c r="A65" s="178" t="s">
        <v>28</v>
      </c>
      <c r="B65" s="18">
        <v>42970</v>
      </c>
      <c r="C65" s="19" t="s">
        <v>23</v>
      </c>
      <c r="D65" s="135">
        <f>SUM(I65:I$183)/SUM(G65:G$183)</f>
        <v>0.53623188405797106</v>
      </c>
      <c r="E65" s="19">
        <v>1</v>
      </c>
      <c r="F65" s="19">
        <v>3</v>
      </c>
      <c r="G65" s="19">
        <v>3</v>
      </c>
      <c r="H65" s="19">
        <v>1</v>
      </c>
      <c r="I65" s="30">
        <v>3</v>
      </c>
      <c r="J65" s="19">
        <f t="shared" si="2"/>
        <v>2</v>
      </c>
      <c r="K65" s="19">
        <v>1</v>
      </c>
      <c r="L65" s="19">
        <v>0</v>
      </c>
      <c r="M65" s="19">
        <v>0</v>
      </c>
      <c r="N65" s="30">
        <v>2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4</v>
      </c>
      <c r="W65" s="135">
        <f>SUM(I65:I$183,O65:O$183,S65:S$183)/SUM(F65:F$183)</f>
        <v>0.5831062670299727</v>
      </c>
      <c r="X65" s="135">
        <f>SUM(V65:V$183)/SUM(G65:G$183)</f>
        <v>0.91884057971014488</v>
      </c>
      <c r="Y65" s="136">
        <f t="shared" si="1"/>
        <v>1.5019468467401176</v>
      </c>
    </row>
    <row r="66" spans="1:25" s="107" customFormat="1" ht="15.75" x14ac:dyDescent="0.25">
      <c r="A66" s="179"/>
      <c r="B66" s="14">
        <v>42970</v>
      </c>
      <c r="C66" s="15" t="s">
        <v>23</v>
      </c>
      <c r="D66" s="133">
        <f>SUM(I66:I$183)/SUM(G66:G$183)</f>
        <v>0.53216374269005851</v>
      </c>
      <c r="E66" s="15">
        <v>1</v>
      </c>
      <c r="F66" s="15">
        <v>3</v>
      </c>
      <c r="G66" s="15">
        <v>3</v>
      </c>
      <c r="H66" s="15">
        <v>1</v>
      </c>
      <c r="I66" s="27">
        <v>3</v>
      </c>
      <c r="J66" s="15">
        <f t="shared" si="2"/>
        <v>2</v>
      </c>
      <c r="K66" s="15">
        <v>0</v>
      </c>
      <c r="L66" s="15">
        <v>0</v>
      </c>
      <c r="M66" s="15">
        <v>1</v>
      </c>
      <c r="N66" s="27">
        <v>5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6</v>
      </c>
      <c r="W66" s="133">
        <f>SUM(I66:I$183,O66:O$183,S66:S$183)/SUM(F66:F$183)</f>
        <v>0.57967032967032972</v>
      </c>
      <c r="X66" s="133">
        <f>SUM(V66:V$183)/SUM(G66:G$183)</f>
        <v>0.91520467836257313</v>
      </c>
      <c r="Y66" s="134">
        <f t="shared" si="1"/>
        <v>1.4948750080329027</v>
      </c>
    </row>
    <row r="67" spans="1:25" s="107" customFormat="1" ht="15.75" x14ac:dyDescent="0.25">
      <c r="A67" s="179"/>
      <c r="B67" s="14">
        <v>42963</v>
      </c>
      <c r="C67" s="15" t="s">
        <v>23</v>
      </c>
      <c r="D67" s="133">
        <f>SUM(I67:I$183)/SUM(G67:G$183)</f>
        <v>0.528023598820059</v>
      </c>
      <c r="E67" s="15">
        <v>1</v>
      </c>
      <c r="F67" s="15">
        <v>3</v>
      </c>
      <c r="G67" s="15">
        <v>2</v>
      </c>
      <c r="H67" s="15">
        <v>1</v>
      </c>
      <c r="I67" s="27">
        <v>1</v>
      </c>
      <c r="J67" s="15">
        <f t="shared" si="2"/>
        <v>0</v>
      </c>
      <c r="K67" s="15">
        <v>0</v>
      </c>
      <c r="L67" s="15">
        <v>1</v>
      </c>
      <c r="M67" s="15">
        <v>0</v>
      </c>
      <c r="N67" s="27">
        <v>2</v>
      </c>
      <c r="O67" s="15">
        <v>1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1</v>
      </c>
      <c r="V67" s="15">
        <v>3</v>
      </c>
      <c r="W67" s="133">
        <f>SUM(I67:I$183,O67:O$183,S67:S$183)/SUM(F67:F$183)</f>
        <v>0.57617728531855961</v>
      </c>
      <c r="X67" s="133">
        <f>SUM(V67:V$183)/SUM(G67:G$183)</f>
        <v>0.9056047197640118</v>
      </c>
      <c r="Y67" s="134">
        <f t="shared" si="1"/>
        <v>1.4817820050825714</v>
      </c>
    </row>
    <row r="68" spans="1:25" s="107" customFormat="1" ht="16.5" thickBot="1" x14ac:dyDescent="0.3">
      <c r="A68" s="187"/>
      <c r="B68" s="16">
        <v>42963</v>
      </c>
      <c r="C68" s="17" t="s">
        <v>23</v>
      </c>
      <c r="D68" s="164">
        <f>SUM(I68:I$183)/SUM(G68:G$183)</f>
        <v>0.52818991097922852</v>
      </c>
      <c r="E68" s="17">
        <v>1</v>
      </c>
      <c r="F68" s="17">
        <v>3</v>
      </c>
      <c r="G68" s="17">
        <v>2</v>
      </c>
      <c r="H68" s="17">
        <v>2</v>
      </c>
      <c r="I68" s="29">
        <v>2</v>
      </c>
      <c r="J68" s="17">
        <f t="shared" si="2"/>
        <v>2</v>
      </c>
      <c r="K68" s="17">
        <v>0</v>
      </c>
      <c r="L68" s="17">
        <v>0</v>
      </c>
      <c r="M68" s="17">
        <v>0</v>
      </c>
      <c r="N68" s="29">
        <v>3</v>
      </c>
      <c r="O68" s="17">
        <v>1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2</v>
      </c>
      <c r="W68" s="164">
        <f>SUM(I68:I$183,O68:O$183,S68:S$183)/SUM(F68:F$183)</f>
        <v>0.57541899441340782</v>
      </c>
      <c r="X68" s="164">
        <f>SUM(V68:V$183)/SUM(G68:G$183)</f>
        <v>0.90207715133531152</v>
      </c>
      <c r="Y68" s="165">
        <f t="shared" si="1"/>
        <v>1.4774961457487192</v>
      </c>
    </row>
    <row r="69" spans="1:25" s="107" customFormat="1" ht="15.75" x14ac:dyDescent="0.25">
      <c r="A69" s="183" t="s">
        <v>33</v>
      </c>
      <c r="B69" s="9">
        <v>42949</v>
      </c>
      <c r="C69" s="10" t="s">
        <v>24</v>
      </c>
      <c r="D69" s="110">
        <f>SUM(I69:I$183)/SUM(G69:G$183)</f>
        <v>0.52537313432835819</v>
      </c>
      <c r="E69" s="10">
        <v>1</v>
      </c>
      <c r="F69" s="10">
        <v>3</v>
      </c>
      <c r="G69" s="10">
        <v>2</v>
      </c>
      <c r="H69" s="10">
        <v>1</v>
      </c>
      <c r="I69" s="30">
        <v>1</v>
      </c>
      <c r="J69" s="96">
        <f t="shared" si="2"/>
        <v>1</v>
      </c>
      <c r="K69" s="10">
        <v>0</v>
      </c>
      <c r="L69" s="10">
        <v>0</v>
      </c>
      <c r="M69" s="10">
        <v>0</v>
      </c>
      <c r="N69" s="30">
        <v>3</v>
      </c>
      <c r="O69" s="10">
        <v>0</v>
      </c>
      <c r="P69" s="10">
        <v>0</v>
      </c>
      <c r="Q69" s="10">
        <v>1</v>
      </c>
      <c r="R69" s="10">
        <v>0</v>
      </c>
      <c r="S69" s="10">
        <v>1</v>
      </c>
      <c r="T69" s="10">
        <v>0</v>
      </c>
      <c r="U69" s="10">
        <v>0</v>
      </c>
      <c r="V69" s="10">
        <v>1</v>
      </c>
      <c r="W69" s="110">
        <f>SUM(I69:I$183,O69:O$183,S69:S$183)/SUM(F69:F$183)</f>
        <v>0.57183098591549297</v>
      </c>
      <c r="X69" s="110">
        <f>SUM(V69:V$183)/SUM(G69:G$183)</f>
        <v>0.90149253731343282</v>
      </c>
      <c r="Y69" s="111">
        <f t="shared" si="1"/>
        <v>1.4733235232289257</v>
      </c>
    </row>
    <row r="70" spans="1:25" s="107" customFormat="1" ht="15.75" x14ac:dyDescent="0.25">
      <c r="A70" s="184"/>
      <c r="B70" s="4">
        <v>42949</v>
      </c>
      <c r="C70" s="5" t="s">
        <v>24</v>
      </c>
      <c r="D70" s="109">
        <f>SUM(I70:I$183)/SUM(G70:G$183)</f>
        <v>0.52552552552552556</v>
      </c>
      <c r="E70" s="5">
        <v>1</v>
      </c>
      <c r="F70" s="5">
        <v>2</v>
      </c>
      <c r="G70" s="5">
        <v>2</v>
      </c>
      <c r="H70" s="5">
        <v>0</v>
      </c>
      <c r="I70" s="27">
        <v>1</v>
      </c>
      <c r="J70" s="100">
        <f t="shared" si="2"/>
        <v>1</v>
      </c>
      <c r="K70" s="5">
        <v>0</v>
      </c>
      <c r="L70" s="5">
        <v>0</v>
      </c>
      <c r="M70" s="5">
        <v>0</v>
      </c>
      <c r="N70" s="27">
        <v>1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1</v>
      </c>
      <c r="W70" s="109">
        <f>SUM(I70:I$183,O70:O$183,S70:S$183)/SUM(F70:F$183)</f>
        <v>0.57102272727272729</v>
      </c>
      <c r="X70" s="109">
        <f>SUM(V70:V$183)/SUM(G70:G$183)</f>
        <v>0.90390390390390385</v>
      </c>
      <c r="Y70" s="112">
        <f t="shared" ref="Y70:Y133" si="3">SUM(X70+W70)</f>
        <v>1.4749266311766311</v>
      </c>
    </row>
    <row r="71" spans="1:25" s="107" customFormat="1" ht="15.75" x14ac:dyDescent="0.25">
      <c r="A71" s="184"/>
      <c r="B71" s="4">
        <v>42942</v>
      </c>
      <c r="C71" s="5" t="s">
        <v>29</v>
      </c>
      <c r="D71" s="109">
        <f>SUM(I71:I$183)/SUM(G71:G$183)</f>
        <v>0.52567975830815705</v>
      </c>
      <c r="E71" s="5">
        <v>1</v>
      </c>
      <c r="F71" s="5">
        <v>3</v>
      </c>
      <c r="G71" s="5">
        <v>2</v>
      </c>
      <c r="H71" s="5">
        <v>2</v>
      </c>
      <c r="I71" s="27">
        <v>2</v>
      </c>
      <c r="J71" s="100">
        <f t="shared" ref="J71:J134" si="4">SUM(I71)-SUM(K71:M71)</f>
        <v>2</v>
      </c>
      <c r="K71" s="5">
        <v>0</v>
      </c>
      <c r="L71" s="5">
        <v>0</v>
      </c>
      <c r="M71" s="5">
        <v>0</v>
      </c>
      <c r="N71" s="27">
        <v>1</v>
      </c>
      <c r="O71" s="5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2</v>
      </c>
      <c r="W71" s="109">
        <f>SUM(I71:I$183,O71:O$183,S71:S$183)/SUM(F71:F$183)</f>
        <v>0.5714285714285714</v>
      </c>
      <c r="X71" s="109">
        <f>SUM(V71:V$183)/SUM(G71:G$183)</f>
        <v>0.90634441087613293</v>
      </c>
      <c r="Y71" s="112">
        <f t="shared" si="3"/>
        <v>1.4777729823047043</v>
      </c>
    </row>
    <row r="72" spans="1:25" s="107" customFormat="1" ht="15.75" x14ac:dyDescent="0.25">
      <c r="A72" s="184"/>
      <c r="B72" s="4">
        <v>42942</v>
      </c>
      <c r="C72" s="5" t="s">
        <v>29</v>
      </c>
      <c r="D72" s="109">
        <f>SUM(I72:I$183)/SUM(G72:G$183)</f>
        <v>0.52279635258358659</v>
      </c>
      <c r="E72" s="5">
        <v>1</v>
      </c>
      <c r="F72" s="5">
        <v>3</v>
      </c>
      <c r="G72" s="5">
        <v>3</v>
      </c>
      <c r="H72" s="5">
        <v>0</v>
      </c>
      <c r="I72" s="27">
        <v>3</v>
      </c>
      <c r="J72" s="100">
        <f t="shared" si="4"/>
        <v>2</v>
      </c>
      <c r="K72" s="5">
        <v>1</v>
      </c>
      <c r="L72" s="5">
        <v>0</v>
      </c>
      <c r="M72" s="5">
        <v>0</v>
      </c>
      <c r="N72" s="27">
        <v>3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4</v>
      </c>
      <c r="W72" s="109">
        <f>SUM(I72:I$183,O72:O$183,S72:S$183)/SUM(F72:F$183)</f>
        <v>0.56772334293948123</v>
      </c>
      <c r="X72" s="109">
        <f>SUM(V72:V$183)/SUM(G72:G$183)</f>
        <v>0.9057750759878419</v>
      </c>
      <c r="Y72" s="112">
        <f t="shared" si="3"/>
        <v>1.4734984189273233</v>
      </c>
    </row>
    <row r="73" spans="1:25" s="107" customFormat="1" ht="15.75" x14ac:dyDescent="0.25">
      <c r="A73" s="184"/>
      <c r="B73" s="4">
        <v>42935</v>
      </c>
      <c r="C73" s="5" t="s">
        <v>25</v>
      </c>
      <c r="D73" s="109">
        <f>SUM(I73:I$183)/SUM(G73:G$183)</f>
        <v>0.51840490797546013</v>
      </c>
      <c r="E73" s="5">
        <v>1</v>
      </c>
      <c r="F73" s="5">
        <v>3</v>
      </c>
      <c r="G73" s="5">
        <v>3</v>
      </c>
      <c r="H73" s="5">
        <v>0</v>
      </c>
      <c r="I73" s="27">
        <v>3</v>
      </c>
      <c r="J73" s="100">
        <f t="shared" si="4"/>
        <v>2</v>
      </c>
      <c r="K73" s="5">
        <v>0</v>
      </c>
      <c r="L73" s="5">
        <v>1</v>
      </c>
      <c r="M73" s="5">
        <v>0</v>
      </c>
      <c r="N73" s="27">
        <v>3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5</v>
      </c>
      <c r="W73" s="109">
        <f>SUM(I73:I$183,O73:O$183,S73:S$183)/SUM(F73:F$183)</f>
        <v>0.56395348837209303</v>
      </c>
      <c r="X73" s="109">
        <f>SUM(V73:V$183)/SUM(G73:G$183)</f>
        <v>0.90184049079754602</v>
      </c>
      <c r="Y73" s="112">
        <f t="shared" si="3"/>
        <v>1.465793979169639</v>
      </c>
    </row>
    <row r="74" spans="1:25" s="107" customFormat="1" ht="15.75" x14ac:dyDescent="0.25">
      <c r="A74" s="184"/>
      <c r="B74" s="4">
        <v>42935</v>
      </c>
      <c r="C74" s="5" t="s">
        <v>25</v>
      </c>
      <c r="D74" s="109">
        <f>SUM(I74:I$183)/SUM(G74:G$183)</f>
        <v>0.51393188854489169</v>
      </c>
      <c r="E74" s="5">
        <v>1</v>
      </c>
      <c r="F74" s="5">
        <v>3</v>
      </c>
      <c r="G74" s="5">
        <v>3</v>
      </c>
      <c r="H74" s="5">
        <v>2</v>
      </c>
      <c r="I74" s="27">
        <v>3</v>
      </c>
      <c r="J74" s="100">
        <f t="shared" si="4"/>
        <v>1</v>
      </c>
      <c r="K74" s="5">
        <v>1</v>
      </c>
      <c r="L74" s="5">
        <v>0</v>
      </c>
      <c r="M74" s="5">
        <v>1</v>
      </c>
      <c r="N74" s="27">
        <v>2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7</v>
      </c>
      <c r="W74" s="109">
        <f>SUM(I74:I$183,O74:O$183,S74:S$183)/SUM(F74:F$183)</f>
        <v>0.56011730205278587</v>
      </c>
      <c r="X74" s="109">
        <f>SUM(V74:V$183)/SUM(G74:G$183)</f>
        <v>0.89473684210526316</v>
      </c>
      <c r="Y74" s="112">
        <f t="shared" si="3"/>
        <v>1.4548541441580491</v>
      </c>
    </row>
    <row r="75" spans="1:25" s="107" customFormat="1" ht="15.75" x14ac:dyDescent="0.25">
      <c r="A75" s="184"/>
      <c r="B75" s="4">
        <v>42928</v>
      </c>
      <c r="C75" s="5" t="s">
        <v>30</v>
      </c>
      <c r="D75" s="109">
        <f>SUM(I75:I$183)/SUM(G75:G$183)</f>
        <v>0.50937500000000002</v>
      </c>
      <c r="E75" s="5">
        <v>1</v>
      </c>
      <c r="F75" s="5">
        <v>3</v>
      </c>
      <c r="G75" s="5">
        <v>2</v>
      </c>
      <c r="H75" s="5">
        <v>1</v>
      </c>
      <c r="I75" s="27">
        <v>1</v>
      </c>
      <c r="J75" s="100">
        <f t="shared" si="4"/>
        <v>0</v>
      </c>
      <c r="K75" s="5">
        <v>1</v>
      </c>
      <c r="L75" s="5">
        <v>0</v>
      </c>
      <c r="M75" s="5">
        <v>0</v>
      </c>
      <c r="N75" s="27">
        <v>2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0</v>
      </c>
      <c r="V75" s="5">
        <v>2</v>
      </c>
      <c r="W75" s="109">
        <f>SUM(I75:I$183,O75:O$183,S75:S$183)/SUM(F75:F$183)</f>
        <v>0.55621301775147924</v>
      </c>
      <c r="X75" s="109">
        <f>SUM(V75:V$183)/SUM(G75:G$183)</f>
        <v>0.88124999999999998</v>
      </c>
      <c r="Y75" s="112">
        <f t="shared" si="3"/>
        <v>1.4374630177514791</v>
      </c>
    </row>
    <row r="76" spans="1:25" s="107" customFormat="1" ht="15.75" x14ac:dyDescent="0.25">
      <c r="A76" s="184"/>
      <c r="B76" s="4">
        <v>42928</v>
      </c>
      <c r="C76" s="5" t="s">
        <v>30</v>
      </c>
      <c r="D76" s="109">
        <f>SUM(I76:I$183)/SUM(G76:G$183)</f>
        <v>0.50943396226415094</v>
      </c>
      <c r="E76" s="5">
        <v>1</v>
      </c>
      <c r="F76" s="5">
        <v>3</v>
      </c>
      <c r="G76" s="5">
        <v>2</v>
      </c>
      <c r="H76" s="5">
        <v>0</v>
      </c>
      <c r="I76" s="5">
        <v>0</v>
      </c>
      <c r="J76" s="100">
        <f t="shared" si="4"/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109">
        <f>SUM(I76:I$183,O76:O$183,S76:S$183)/SUM(F76:F$183)</f>
        <v>0.55820895522388059</v>
      </c>
      <c r="X76" s="109">
        <f>SUM(V76:V$183)/SUM(G76:G$183)</f>
        <v>0.88050314465408808</v>
      </c>
      <c r="Y76" s="112">
        <f t="shared" si="3"/>
        <v>1.4387120998779688</v>
      </c>
    </row>
    <row r="77" spans="1:25" s="107" customFormat="1" ht="15.75" x14ac:dyDescent="0.25">
      <c r="A77" s="184"/>
      <c r="B77" s="4">
        <v>42921</v>
      </c>
      <c r="C77" s="5" t="s">
        <v>31</v>
      </c>
      <c r="D77" s="109">
        <f>SUM(I77:I$183)/SUM(G77:G$183)</f>
        <v>0.51265822784810122</v>
      </c>
      <c r="E77" s="5">
        <v>1</v>
      </c>
      <c r="F77" s="5">
        <v>3</v>
      </c>
      <c r="G77" s="5">
        <v>2</v>
      </c>
      <c r="H77" s="5">
        <v>1</v>
      </c>
      <c r="I77" s="5">
        <v>1</v>
      </c>
      <c r="J77" s="100">
        <f t="shared" si="4"/>
        <v>1</v>
      </c>
      <c r="K77" s="5">
        <v>0</v>
      </c>
      <c r="L77" s="5">
        <v>0</v>
      </c>
      <c r="M77" s="5">
        <v>0</v>
      </c>
      <c r="N77" s="5">
        <v>1</v>
      </c>
      <c r="O77" s="5">
        <v>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1</v>
      </c>
      <c r="W77" s="109">
        <f>SUM(I77:I$183,O77:O$183,S77:S$183)/SUM(F77:F$183)</f>
        <v>0.56024096385542166</v>
      </c>
      <c r="X77" s="109">
        <f>SUM(V77:V$183)/SUM(G77:G$183)</f>
        <v>0.88607594936708856</v>
      </c>
      <c r="Y77" s="112">
        <f t="shared" si="3"/>
        <v>1.4463169132225102</v>
      </c>
    </row>
    <row r="78" spans="1:25" s="107" customFormat="1" ht="15.75" x14ac:dyDescent="0.25">
      <c r="A78" s="184"/>
      <c r="B78" s="4">
        <v>42921</v>
      </c>
      <c r="C78" s="5" t="s">
        <v>31</v>
      </c>
      <c r="D78" s="109">
        <f>SUM(I78:I$183)/SUM(G78:G$183)</f>
        <v>0.51273885350318471</v>
      </c>
      <c r="E78" s="5">
        <v>1</v>
      </c>
      <c r="F78" s="5">
        <v>3</v>
      </c>
      <c r="G78" s="5">
        <v>3</v>
      </c>
      <c r="H78" s="5">
        <v>2</v>
      </c>
      <c r="I78" s="5">
        <v>2</v>
      </c>
      <c r="J78" s="100">
        <f t="shared" si="4"/>
        <v>0</v>
      </c>
      <c r="K78" s="5">
        <v>2</v>
      </c>
      <c r="L78" s="5">
        <v>0</v>
      </c>
      <c r="M78" s="5">
        <v>0</v>
      </c>
      <c r="N78" s="5">
        <v>3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4</v>
      </c>
      <c r="W78" s="109">
        <f>SUM(I78:I$183,O78:O$183,S78:S$183)/SUM(F78:F$183)</f>
        <v>0.55927051671732519</v>
      </c>
      <c r="X78" s="109">
        <f>SUM(V78:V$183)/SUM(G78:G$183)</f>
        <v>0.88853503184713378</v>
      </c>
      <c r="Y78" s="112">
        <f t="shared" si="3"/>
        <v>1.447805548564459</v>
      </c>
    </row>
    <row r="79" spans="1:25" s="107" customFormat="1" ht="15.75" x14ac:dyDescent="0.25">
      <c r="A79" s="184"/>
      <c r="B79" s="4">
        <v>42914</v>
      </c>
      <c r="C79" s="5" t="s">
        <v>23</v>
      </c>
      <c r="D79" s="109">
        <f>SUM(I79:I$183)/SUM(G79:G$183)</f>
        <v>0.5112540192926045</v>
      </c>
      <c r="E79" s="5">
        <v>1</v>
      </c>
      <c r="F79" s="5">
        <v>3</v>
      </c>
      <c r="G79" s="5">
        <v>3</v>
      </c>
      <c r="H79" s="5">
        <v>1</v>
      </c>
      <c r="I79" s="5">
        <v>1</v>
      </c>
      <c r="J79" s="100">
        <f t="shared" si="4"/>
        <v>0</v>
      </c>
      <c r="K79" s="5">
        <v>0</v>
      </c>
      <c r="L79" s="5">
        <v>0</v>
      </c>
      <c r="M79" s="5">
        <v>1</v>
      </c>
      <c r="N79" s="5">
        <v>2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4</v>
      </c>
      <c r="W79" s="109">
        <f>SUM(I79:I$183,O79:O$183,S79:S$183)/SUM(F79:F$183)</f>
        <v>0.55828220858895705</v>
      </c>
      <c r="X79" s="109">
        <f>SUM(V79:V$183)/SUM(G79:G$183)</f>
        <v>0.88424437299035374</v>
      </c>
      <c r="Y79" s="112">
        <f t="shared" si="3"/>
        <v>1.4425265815793109</v>
      </c>
    </row>
    <row r="80" spans="1:25" s="107" customFormat="1" ht="15.75" x14ac:dyDescent="0.25">
      <c r="A80" s="184"/>
      <c r="B80" s="4">
        <v>42914</v>
      </c>
      <c r="C80" s="5" t="s">
        <v>23</v>
      </c>
      <c r="D80" s="109">
        <f>SUM(I80:I$183)/SUM(G80:G$183)</f>
        <v>0.51298701298701299</v>
      </c>
      <c r="E80" s="5">
        <v>1</v>
      </c>
      <c r="F80" s="5">
        <v>3</v>
      </c>
      <c r="G80" s="5">
        <v>3</v>
      </c>
      <c r="H80" s="5">
        <v>1</v>
      </c>
      <c r="I80" s="5">
        <v>2</v>
      </c>
      <c r="J80" s="100">
        <f t="shared" si="4"/>
        <v>1</v>
      </c>
      <c r="K80" s="5">
        <v>1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3</v>
      </c>
      <c r="W80" s="109">
        <f>SUM(I80:I$183,O80:O$183,S80:S$183)/SUM(F80:F$183)</f>
        <v>0.56037151702786381</v>
      </c>
      <c r="X80" s="109">
        <f>SUM(V80:V$183)/SUM(G80:G$183)</f>
        <v>0.87987012987012991</v>
      </c>
      <c r="Y80" s="112">
        <f t="shared" si="3"/>
        <v>1.4402416468979937</v>
      </c>
    </row>
    <row r="81" spans="1:25" s="107" customFormat="1" ht="15.75" x14ac:dyDescent="0.25">
      <c r="A81" s="184"/>
      <c r="B81" s="4">
        <v>42907</v>
      </c>
      <c r="C81" s="5" t="s">
        <v>29</v>
      </c>
      <c r="D81" s="109">
        <f>SUM(I81:I$183)/SUM(G81:G$183)</f>
        <v>0.51147540983606554</v>
      </c>
      <c r="E81" s="5">
        <v>1</v>
      </c>
      <c r="F81" s="5">
        <v>4</v>
      </c>
      <c r="G81" s="5">
        <v>3</v>
      </c>
      <c r="H81" s="5">
        <v>1</v>
      </c>
      <c r="I81" s="5">
        <v>2</v>
      </c>
      <c r="J81" s="100">
        <f t="shared" si="4"/>
        <v>2</v>
      </c>
      <c r="K81" s="5">
        <v>0</v>
      </c>
      <c r="L81" s="5">
        <v>0</v>
      </c>
      <c r="M81" s="5">
        <v>0</v>
      </c>
      <c r="N81" s="5">
        <v>2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0</v>
      </c>
      <c r="V81" s="5">
        <v>2</v>
      </c>
      <c r="W81" s="109">
        <f>SUM(I81:I$183,O81:O$183,S81:S$183)/SUM(F81:F$183)</f>
        <v>0.55937499999999996</v>
      </c>
      <c r="X81" s="109">
        <f>SUM(V81:V$183)/SUM(G81:G$183)</f>
        <v>0.87868852459016389</v>
      </c>
      <c r="Y81" s="112">
        <f t="shared" si="3"/>
        <v>1.4380635245901638</v>
      </c>
    </row>
    <row r="82" spans="1:25" s="107" customFormat="1" ht="15.75" x14ac:dyDescent="0.25">
      <c r="A82" s="184"/>
      <c r="B82" s="4">
        <v>42907</v>
      </c>
      <c r="C82" s="5" t="s">
        <v>29</v>
      </c>
      <c r="D82" s="109">
        <f>SUM(I82:I$183)/SUM(G82:G$183)</f>
        <v>0.50993377483443714</v>
      </c>
      <c r="E82" s="5">
        <v>1</v>
      </c>
      <c r="F82" s="5">
        <v>3</v>
      </c>
      <c r="G82" s="5">
        <v>3</v>
      </c>
      <c r="H82" s="5">
        <v>0</v>
      </c>
      <c r="I82" s="5">
        <v>0</v>
      </c>
      <c r="J82" s="100">
        <f t="shared" si="4"/>
        <v>0</v>
      </c>
      <c r="K82" s="5">
        <v>0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1</v>
      </c>
      <c r="T82" s="5">
        <v>0</v>
      </c>
      <c r="U82" s="5">
        <v>0</v>
      </c>
      <c r="V82" s="5">
        <v>0</v>
      </c>
      <c r="W82" s="109">
        <f>SUM(I82:I$183,O82:O$183,S82:S$183)/SUM(F82:F$183)</f>
        <v>0.560126582278481</v>
      </c>
      <c r="X82" s="109">
        <f>SUM(V82:V$183)/SUM(G82:G$183)</f>
        <v>0.88079470198675491</v>
      </c>
      <c r="Y82" s="112">
        <f t="shared" si="3"/>
        <v>1.4409212842652359</v>
      </c>
    </row>
    <row r="83" spans="1:25" s="107" customFormat="1" ht="15.75" x14ac:dyDescent="0.25">
      <c r="A83" s="184"/>
      <c r="B83" s="4">
        <v>42900</v>
      </c>
      <c r="C83" s="5" t="s">
        <v>25</v>
      </c>
      <c r="D83" s="109">
        <f>SUM(I83:I$183)/SUM(G83:G$183)</f>
        <v>0.51505016722408026</v>
      </c>
      <c r="E83" s="5">
        <v>1</v>
      </c>
      <c r="F83" s="5">
        <v>4</v>
      </c>
      <c r="G83" s="5">
        <v>4</v>
      </c>
      <c r="H83" s="5">
        <v>4</v>
      </c>
      <c r="I83" s="5">
        <v>4</v>
      </c>
      <c r="J83" s="100">
        <f t="shared" si="4"/>
        <v>0</v>
      </c>
      <c r="K83" s="5">
        <v>3</v>
      </c>
      <c r="L83" s="5">
        <v>1</v>
      </c>
      <c r="M83" s="5">
        <v>0</v>
      </c>
      <c r="N83" s="5">
        <v>4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9</v>
      </c>
      <c r="W83" s="109">
        <f>SUM(I83:I$183,O83:O$183,S83:S$183)/SUM(F83:F$183)</f>
        <v>0.56230031948881787</v>
      </c>
      <c r="X83" s="109">
        <f>SUM(V83:V$183)/SUM(G83:G$183)</f>
        <v>0.88963210702341133</v>
      </c>
      <c r="Y83" s="112">
        <f t="shared" si="3"/>
        <v>1.4519324265122293</v>
      </c>
    </row>
    <row r="84" spans="1:25" s="107" customFormat="1" ht="15.75" x14ac:dyDescent="0.25">
      <c r="A84" s="184"/>
      <c r="B84" s="4">
        <v>42900</v>
      </c>
      <c r="C84" s="5" t="s">
        <v>25</v>
      </c>
      <c r="D84" s="109">
        <f>SUM(I84:I$183)/SUM(G84:G$183)</f>
        <v>0.50847457627118642</v>
      </c>
      <c r="E84" s="5">
        <v>1</v>
      </c>
      <c r="F84" s="5">
        <v>3</v>
      </c>
      <c r="G84" s="5">
        <v>3</v>
      </c>
      <c r="H84" s="5">
        <v>1</v>
      </c>
      <c r="I84" s="5">
        <v>2</v>
      </c>
      <c r="J84" s="100">
        <f t="shared" si="4"/>
        <v>1</v>
      </c>
      <c r="K84" s="5">
        <v>1</v>
      </c>
      <c r="L84" s="5">
        <v>0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3</v>
      </c>
      <c r="W84" s="109">
        <f>SUM(I84:I$183,O84:O$183,S84:S$183)/SUM(F84:F$183)</f>
        <v>0.55663430420711979</v>
      </c>
      <c r="X84" s="109">
        <f>SUM(V84:V$183)/SUM(G84:G$183)</f>
        <v>0.87118644067796613</v>
      </c>
      <c r="Y84" s="112">
        <f t="shared" si="3"/>
        <v>1.4278207448850859</v>
      </c>
    </row>
    <row r="85" spans="1:25" s="107" customFormat="1" ht="15.75" x14ac:dyDescent="0.25">
      <c r="A85" s="184"/>
      <c r="B85" s="4">
        <v>42893</v>
      </c>
      <c r="C85" s="5" t="s">
        <v>32</v>
      </c>
      <c r="D85" s="109">
        <f>SUM(I85:I$183)/SUM(G85:G$183)</f>
        <v>0.50684931506849318</v>
      </c>
      <c r="E85" s="5">
        <v>1</v>
      </c>
      <c r="F85" s="5">
        <v>2</v>
      </c>
      <c r="G85" s="5">
        <v>2</v>
      </c>
      <c r="H85" s="5">
        <v>0</v>
      </c>
      <c r="I85" s="5">
        <v>1</v>
      </c>
      <c r="J85" s="100">
        <f t="shared" si="4"/>
        <v>0</v>
      </c>
      <c r="K85" s="5">
        <v>0</v>
      </c>
      <c r="L85" s="5">
        <v>1</v>
      </c>
      <c r="M85" s="5">
        <v>0</v>
      </c>
      <c r="N85" s="5">
        <v>1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3</v>
      </c>
      <c r="W85" s="109">
        <f>SUM(I85:I$183,O85:O$183,S85:S$183)/SUM(F85:F$183)</f>
        <v>0.55555555555555558</v>
      </c>
      <c r="X85" s="109">
        <f>SUM(V85:V$183)/SUM(G85:G$183)</f>
        <v>0.86986301369863017</v>
      </c>
      <c r="Y85" s="112">
        <f t="shared" si="3"/>
        <v>1.4254185692541856</v>
      </c>
    </row>
    <row r="86" spans="1:25" s="107" customFormat="1" ht="15.75" x14ac:dyDescent="0.25">
      <c r="A86" s="184"/>
      <c r="B86" s="4">
        <v>42893</v>
      </c>
      <c r="C86" s="5" t="s">
        <v>32</v>
      </c>
      <c r="D86" s="109">
        <f>SUM(I86:I$183)/SUM(G86:G$183)</f>
        <v>0.50689655172413794</v>
      </c>
      <c r="E86" s="5">
        <v>1</v>
      </c>
      <c r="F86" s="5">
        <v>2</v>
      </c>
      <c r="G86" s="5">
        <v>1</v>
      </c>
      <c r="H86" s="5">
        <v>0</v>
      </c>
      <c r="I86" s="5">
        <v>0</v>
      </c>
      <c r="J86" s="100">
        <f t="shared" si="4"/>
        <v>0</v>
      </c>
      <c r="K86" s="5">
        <v>0</v>
      </c>
      <c r="L86" s="5">
        <v>0</v>
      </c>
      <c r="M86" s="5">
        <v>0</v>
      </c>
      <c r="N86" s="5">
        <v>1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109">
        <f>SUM(I86:I$183,O86:O$183,S86:S$183)/SUM(F86:F$183)</f>
        <v>0.55592105263157898</v>
      </c>
      <c r="X86" s="109">
        <f>SUM(V86:V$183)/SUM(G86:G$183)</f>
        <v>0.8655172413793103</v>
      </c>
      <c r="Y86" s="112">
        <f t="shared" si="3"/>
        <v>1.4214382940108892</v>
      </c>
    </row>
    <row r="87" spans="1:25" s="107" customFormat="1" ht="15.75" x14ac:dyDescent="0.25">
      <c r="A87" s="184"/>
      <c r="B87" s="4">
        <v>42886</v>
      </c>
      <c r="C87" s="5" t="s">
        <v>24</v>
      </c>
      <c r="D87" s="109">
        <f>SUM(I87:I$183)/SUM(G87:G$183)</f>
        <v>0.50865051903114189</v>
      </c>
      <c r="E87" s="5">
        <v>1</v>
      </c>
      <c r="F87" s="5">
        <v>3</v>
      </c>
      <c r="G87" s="5">
        <v>2</v>
      </c>
      <c r="H87" s="5">
        <v>1</v>
      </c>
      <c r="I87" s="5">
        <v>0</v>
      </c>
      <c r="J87" s="100">
        <f t="shared" si="4"/>
        <v>0</v>
      </c>
      <c r="K87" s="5">
        <v>0</v>
      </c>
      <c r="L87" s="5">
        <v>0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1</v>
      </c>
      <c r="T87" s="5">
        <v>0</v>
      </c>
      <c r="U87" s="5">
        <v>0</v>
      </c>
      <c r="V87" s="5">
        <v>0</v>
      </c>
      <c r="W87" s="109">
        <f>SUM(I87:I$183,O87:O$183,S87:S$183)/SUM(F87:F$183)</f>
        <v>0.55960264900662249</v>
      </c>
      <c r="X87" s="109">
        <f>SUM(V87:V$183)/SUM(G87:G$183)</f>
        <v>0.86851211072664358</v>
      </c>
      <c r="Y87" s="112">
        <f t="shared" si="3"/>
        <v>1.428114759733266</v>
      </c>
    </row>
    <row r="88" spans="1:25" s="107" customFormat="1" ht="15.75" x14ac:dyDescent="0.25">
      <c r="A88" s="184"/>
      <c r="B88" s="4">
        <v>42886</v>
      </c>
      <c r="C88" s="5" t="s">
        <v>24</v>
      </c>
      <c r="D88" s="109">
        <f>SUM(I88:I$183)/SUM(G88:G$183)</f>
        <v>0.51219512195121952</v>
      </c>
      <c r="E88" s="5">
        <v>1</v>
      </c>
      <c r="F88" s="5">
        <v>3</v>
      </c>
      <c r="G88" s="5">
        <v>3</v>
      </c>
      <c r="H88" s="5">
        <v>0</v>
      </c>
      <c r="I88" s="5">
        <v>0</v>
      </c>
      <c r="J88" s="100">
        <f t="shared" si="4"/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109">
        <f>SUM(I88:I$183,O88:O$183,S88:S$183)/SUM(F88:F$183)</f>
        <v>0.55852842809364545</v>
      </c>
      <c r="X88" s="109">
        <f>SUM(V88:V$183)/SUM(G88:G$183)</f>
        <v>0.87456445993031362</v>
      </c>
      <c r="Y88" s="112">
        <f t="shared" si="3"/>
        <v>1.4330928880239591</v>
      </c>
    </row>
    <row r="89" spans="1:25" s="107" customFormat="1" ht="15.75" x14ac:dyDescent="0.25">
      <c r="A89" s="184"/>
      <c r="B89" s="4">
        <v>42879</v>
      </c>
      <c r="C89" s="5" t="s">
        <v>30</v>
      </c>
      <c r="D89" s="109">
        <f>SUM(I89:I$183)/SUM(G89:G$183)</f>
        <v>0.51760563380281688</v>
      </c>
      <c r="E89" s="5">
        <v>1</v>
      </c>
      <c r="F89" s="5">
        <v>3</v>
      </c>
      <c r="G89" s="5">
        <v>3</v>
      </c>
      <c r="H89" s="5">
        <v>1</v>
      </c>
      <c r="I89" s="27">
        <v>2</v>
      </c>
      <c r="J89" s="100">
        <f t="shared" si="4"/>
        <v>2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2</v>
      </c>
      <c r="W89" s="109">
        <f>SUM(I89:I$183,O89:O$183,S89:S$183)/SUM(F89:F$183)</f>
        <v>0.56418918918918914</v>
      </c>
      <c r="X89" s="109">
        <f>SUM(V89:V$183)/SUM(G89:G$183)</f>
        <v>0.88380281690140849</v>
      </c>
      <c r="Y89" s="112">
        <f t="shared" si="3"/>
        <v>1.4479920060905975</v>
      </c>
    </row>
    <row r="90" spans="1:25" s="107" customFormat="1" ht="15.75" x14ac:dyDescent="0.25">
      <c r="A90" s="184"/>
      <c r="B90" s="4">
        <v>42879</v>
      </c>
      <c r="C90" s="5" t="s">
        <v>30</v>
      </c>
      <c r="D90" s="109">
        <f>SUM(I90:I$183)/SUM(G90:G$183)</f>
        <v>0.51601423487544484</v>
      </c>
      <c r="E90" s="5">
        <v>1</v>
      </c>
      <c r="F90" s="5">
        <v>2</v>
      </c>
      <c r="G90" s="5">
        <v>2</v>
      </c>
      <c r="H90" s="5">
        <v>0</v>
      </c>
      <c r="I90" s="27">
        <v>1</v>
      </c>
      <c r="J90" s="100">
        <f t="shared" si="4"/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</v>
      </c>
      <c r="W90" s="109">
        <f>SUM(I90:I$183,O90:O$183,S90:S$183)/SUM(F90:F$183)</f>
        <v>0.56313993174061439</v>
      </c>
      <c r="X90" s="109">
        <f>SUM(V90:V$183)/SUM(G90:G$183)</f>
        <v>0.88612099644128117</v>
      </c>
      <c r="Y90" s="112">
        <f t="shared" si="3"/>
        <v>1.4492609281818956</v>
      </c>
    </row>
    <row r="91" spans="1:25" s="107" customFormat="1" ht="15.75" x14ac:dyDescent="0.25">
      <c r="A91" s="184"/>
      <c r="B91" s="4">
        <v>42872</v>
      </c>
      <c r="C91" s="5" t="s">
        <v>31</v>
      </c>
      <c r="D91" s="109">
        <f>SUM(I91:I$183)/SUM(G91:G$183)</f>
        <v>0.5161290322580645</v>
      </c>
      <c r="E91" s="5">
        <v>1</v>
      </c>
      <c r="F91" s="5">
        <v>3</v>
      </c>
      <c r="G91" s="5">
        <v>3</v>
      </c>
      <c r="H91" s="5">
        <v>0</v>
      </c>
      <c r="I91" s="27">
        <v>1</v>
      </c>
      <c r="J91" s="100">
        <f t="shared" si="4"/>
        <v>0</v>
      </c>
      <c r="K91" s="5">
        <v>1</v>
      </c>
      <c r="L91" s="5">
        <v>0</v>
      </c>
      <c r="M91" s="5">
        <v>0</v>
      </c>
      <c r="N91" s="5">
        <v>1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2</v>
      </c>
      <c r="W91" s="109">
        <f>SUM(I91:I$183,O91:O$183,S91:S$183)/SUM(F91:F$183)</f>
        <v>0.56357388316151202</v>
      </c>
      <c r="X91" s="109">
        <f>SUM(V91:V$183)/SUM(G91:G$183)</f>
        <v>0.88888888888888884</v>
      </c>
      <c r="Y91" s="112">
        <f t="shared" si="3"/>
        <v>1.4524627720504009</v>
      </c>
    </row>
    <row r="92" spans="1:25" s="107" customFormat="1" ht="15.75" x14ac:dyDescent="0.25">
      <c r="A92" s="184"/>
      <c r="B92" s="4">
        <v>42872</v>
      </c>
      <c r="C92" s="5" t="s">
        <v>31</v>
      </c>
      <c r="D92" s="109">
        <f>SUM(I92:I$183)/SUM(G92:G$183)</f>
        <v>0.51811594202898548</v>
      </c>
      <c r="E92" s="5">
        <v>1</v>
      </c>
      <c r="F92" s="5">
        <v>3</v>
      </c>
      <c r="G92" s="5">
        <v>3</v>
      </c>
      <c r="H92" s="5">
        <v>0</v>
      </c>
      <c r="I92" s="27">
        <v>1</v>
      </c>
      <c r="J92" s="100">
        <f t="shared" si="4"/>
        <v>0</v>
      </c>
      <c r="K92" s="5">
        <v>0</v>
      </c>
      <c r="L92" s="5">
        <v>1</v>
      </c>
      <c r="M92" s="5">
        <v>0</v>
      </c>
      <c r="N92" s="5">
        <v>1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3</v>
      </c>
      <c r="W92" s="109">
        <f>SUM(I92:I$183,O92:O$183,S92:S$183)/SUM(F92:F$183)</f>
        <v>0.56597222222222221</v>
      </c>
      <c r="X92" s="109">
        <f>SUM(V92:V$183)/SUM(G92:G$183)</f>
        <v>0.89130434782608692</v>
      </c>
      <c r="Y92" s="112">
        <f t="shared" si="3"/>
        <v>1.4572765700483092</v>
      </c>
    </row>
    <row r="93" spans="1:25" s="107" customFormat="1" ht="15.75" x14ac:dyDescent="0.25">
      <c r="A93" s="184"/>
      <c r="B93" s="4">
        <v>42865</v>
      </c>
      <c r="C93" s="5" t="s">
        <v>23</v>
      </c>
      <c r="D93" s="109">
        <f>SUM(I93:I$183)/SUM(G93:G$183)</f>
        <v>0.52014652014652019</v>
      </c>
      <c r="E93" s="5">
        <v>1</v>
      </c>
      <c r="F93" s="5">
        <v>3</v>
      </c>
      <c r="G93" s="5">
        <v>3</v>
      </c>
      <c r="H93" s="5">
        <v>0</v>
      </c>
      <c r="I93" s="27">
        <v>1</v>
      </c>
      <c r="J93" s="100">
        <f t="shared" si="4"/>
        <v>0</v>
      </c>
      <c r="K93" s="5">
        <v>1</v>
      </c>
      <c r="L93" s="5">
        <v>0</v>
      </c>
      <c r="M93" s="5">
        <v>0</v>
      </c>
      <c r="N93" s="5">
        <v>1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2</v>
      </c>
      <c r="W93" s="109">
        <f>SUM(I93:I$183,O93:O$183,S93:S$183)/SUM(F93:F$183)</f>
        <v>0.56842105263157894</v>
      </c>
      <c r="X93" s="109">
        <f>SUM(V93:V$183)/SUM(G93:G$183)</f>
        <v>0.89010989010989006</v>
      </c>
      <c r="Y93" s="112">
        <f t="shared" si="3"/>
        <v>1.458530942741469</v>
      </c>
    </row>
    <row r="94" spans="1:25" s="107" customFormat="1" ht="16.5" thickBot="1" x14ac:dyDescent="0.3">
      <c r="A94" s="185"/>
      <c r="B94" s="7">
        <v>42865</v>
      </c>
      <c r="C94" s="8" t="s">
        <v>23</v>
      </c>
      <c r="D94" s="162">
        <f>SUM(I94:I$183)/SUM(G94:G$183)</f>
        <v>0.52222222222222225</v>
      </c>
      <c r="E94" s="8">
        <v>1</v>
      </c>
      <c r="F94" s="8">
        <v>3</v>
      </c>
      <c r="G94" s="8">
        <v>3</v>
      </c>
      <c r="H94" s="8">
        <v>1</v>
      </c>
      <c r="I94" s="29">
        <v>3</v>
      </c>
      <c r="J94" s="159">
        <f t="shared" si="4"/>
        <v>2</v>
      </c>
      <c r="K94" s="8">
        <v>1</v>
      </c>
      <c r="L94" s="8">
        <v>0</v>
      </c>
      <c r="M94" s="8">
        <v>0</v>
      </c>
      <c r="N94" s="8">
        <v>3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4</v>
      </c>
      <c r="W94" s="162">
        <f>SUM(I94:I$183,O94:O$183,S94:S$183)/SUM(F94:F$183)</f>
        <v>0.57092198581560283</v>
      </c>
      <c r="X94" s="162">
        <f>SUM(V94:V$183)/SUM(G94:G$183)</f>
        <v>0.8925925925925926</v>
      </c>
      <c r="Y94" s="163">
        <f t="shared" si="3"/>
        <v>1.4635145784081955</v>
      </c>
    </row>
    <row r="95" spans="1:25" s="107" customFormat="1" ht="15.75" x14ac:dyDescent="0.25">
      <c r="A95" s="178" t="s">
        <v>35</v>
      </c>
      <c r="B95" s="18">
        <v>42634</v>
      </c>
      <c r="C95" s="19" t="s">
        <v>34</v>
      </c>
      <c r="D95" s="135">
        <f>SUM(I95:I$183)/SUM(G95:G$183)</f>
        <v>0.5168539325842697</v>
      </c>
      <c r="E95" s="19">
        <v>1</v>
      </c>
      <c r="F95" s="19">
        <v>2</v>
      </c>
      <c r="G95" s="19">
        <v>2</v>
      </c>
      <c r="H95" s="19">
        <v>0</v>
      </c>
      <c r="I95" s="30">
        <v>1</v>
      </c>
      <c r="J95" s="19">
        <f t="shared" si="4"/>
        <v>1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1</v>
      </c>
      <c r="V95" s="19">
        <v>1</v>
      </c>
      <c r="W95" s="135">
        <f>SUM(I95:I$183,O95:O$183,S95:S$183)/SUM(F95:F$183)</f>
        <v>0.56630824372759858</v>
      </c>
      <c r="X95" s="135">
        <f>SUM(V95:V$183)/SUM(G95:G$183)</f>
        <v>0.88764044943820219</v>
      </c>
      <c r="Y95" s="136">
        <f t="shared" si="3"/>
        <v>1.4539486931658008</v>
      </c>
    </row>
    <row r="96" spans="1:25" s="107" customFormat="1" ht="15.75" x14ac:dyDescent="0.25">
      <c r="A96" s="179"/>
      <c r="B96" s="14">
        <v>42634</v>
      </c>
      <c r="C96" s="15" t="s">
        <v>34</v>
      </c>
      <c r="D96" s="133">
        <f>SUM(I96:I$183)/SUM(G96:G$183)</f>
        <v>0.51698113207547169</v>
      </c>
      <c r="E96" s="15">
        <v>1</v>
      </c>
      <c r="F96" s="15">
        <v>3</v>
      </c>
      <c r="G96" s="15">
        <v>3</v>
      </c>
      <c r="H96" s="15">
        <v>1</v>
      </c>
      <c r="I96" s="27">
        <v>1</v>
      </c>
      <c r="J96" s="15">
        <f t="shared" si="4"/>
        <v>0</v>
      </c>
      <c r="K96" s="15">
        <v>1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1</v>
      </c>
      <c r="V96" s="15">
        <v>2</v>
      </c>
      <c r="W96" s="133">
        <f>SUM(I96:I$183,O96:O$183,S96:S$183)/SUM(F96:F$183)</f>
        <v>0.56678700361010825</v>
      </c>
      <c r="X96" s="133">
        <f>SUM(V96:V$183)/SUM(G96:G$183)</f>
        <v>0.89056603773584908</v>
      </c>
      <c r="Y96" s="134">
        <f t="shared" si="3"/>
        <v>1.4573530413459572</v>
      </c>
    </row>
    <row r="97" spans="1:25" s="107" customFormat="1" ht="15.75" x14ac:dyDescent="0.25">
      <c r="A97" s="179"/>
      <c r="B97" s="14">
        <v>42627</v>
      </c>
      <c r="C97" s="15" t="s">
        <v>34</v>
      </c>
      <c r="D97" s="133">
        <f>SUM(I97:I$183)/SUM(G97:G$183)</f>
        <v>0.51908396946564883</v>
      </c>
      <c r="E97" s="15">
        <v>1</v>
      </c>
      <c r="F97" s="15">
        <v>3</v>
      </c>
      <c r="G97" s="15">
        <v>3</v>
      </c>
      <c r="H97" s="15">
        <v>0</v>
      </c>
      <c r="I97" s="27">
        <v>1</v>
      </c>
      <c r="J97" s="15">
        <f t="shared" si="4"/>
        <v>1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1</v>
      </c>
      <c r="V97" s="15">
        <v>1</v>
      </c>
      <c r="W97" s="133">
        <f>SUM(I97:I$183,O97:O$183,S97:S$183)/SUM(F97:F$183)</f>
        <v>0.56934306569343063</v>
      </c>
      <c r="X97" s="133">
        <f>SUM(V97:V$183)/SUM(G97:G$183)</f>
        <v>0.89312977099236646</v>
      </c>
      <c r="Y97" s="134">
        <f t="shared" si="3"/>
        <v>1.4624728366857971</v>
      </c>
    </row>
    <row r="98" spans="1:25" s="107" customFormat="1" ht="15.75" x14ac:dyDescent="0.25">
      <c r="A98" s="179"/>
      <c r="B98" s="14">
        <v>42627</v>
      </c>
      <c r="C98" s="15" t="s">
        <v>34</v>
      </c>
      <c r="D98" s="133">
        <f>SUM(I98:I$183)/SUM(G98:G$183)</f>
        <v>0.52123552123552119</v>
      </c>
      <c r="E98" s="15">
        <v>1</v>
      </c>
      <c r="F98" s="15">
        <v>5</v>
      </c>
      <c r="G98" s="15">
        <v>5</v>
      </c>
      <c r="H98" s="15">
        <v>1</v>
      </c>
      <c r="I98" s="27">
        <v>3</v>
      </c>
      <c r="J98" s="15">
        <f t="shared" si="4"/>
        <v>2</v>
      </c>
      <c r="K98" s="15">
        <v>0</v>
      </c>
      <c r="L98" s="15">
        <v>1</v>
      </c>
      <c r="M98" s="15">
        <v>0</v>
      </c>
      <c r="N98" s="15">
        <v>2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4</v>
      </c>
      <c r="V98" s="15">
        <v>5</v>
      </c>
      <c r="W98" s="133">
        <f>SUM(I98:I$183,O98:O$183,S98:S$183)/SUM(F98:F$183)</f>
        <v>0.5719557195571956</v>
      </c>
      <c r="X98" s="133">
        <f>SUM(V98:V$183)/SUM(G98:G$183)</f>
        <v>0.89961389961389959</v>
      </c>
      <c r="Y98" s="134">
        <f t="shared" si="3"/>
        <v>1.4715696191710952</v>
      </c>
    </row>
    <row r="99" spans="1:25" s="107" customFormat="1" ht="15.75" x14ac:dyDescent="0.25">
      <c r="A99" s="179"/>
      <c r="B99" s="14">
        <v>42620</v>
      </c>
      <c r="C99" s="15" t="s">
        <v>25</v>
      </c>
      <c r="D99" s="133">
        <f>SUM(I99:I$183)/SUM(G99:G$183)</f>
        <v>0.51968503937007871</v>
      </c>
      <c r="E99" s="15">
        <v>1</v>
      </c>
      <c r="F99" s="15">
        <v>2</v>
      </c>
      <c r="G99" s="15">
        <v>2</v>
      </c>
      <c r="H99" s="15">
        <v>0</v>
      </c>
      <c r="I99" s="15">
        <v>0</v>
      </c>
      <c r="J99" s="15">
        <f t="shared" si="4"/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2</v>
      </c>
      <c r="V99" s="15">
        <v>0</v>
      </c>
      <c r="W99" s="133">
        <f>SUM(I99:I$183,O99:O$183,S99:S$183)/SUM(F99:F$183)</f>
        <v>0.5714285714285714</v>
      </c>
      <c r="X99" s="133">
        <f>SUM(V99:V$183)/SUM(G99:G$183)</f>
        <v>0.89763779527559051</v>
      </c>
      <c r="Y99" s="134">
        <f t="shared" si="3"/>
        <v>1.4690663667041619</v>
      </c>
    </row>
    <row r="100" spans="1:25" s="107" customFormat="1" ht="15.75" x14ac:dyDescent="0.25">
      <c r="A100" s="179"/>
      <c r="B100" s="14">
        <v>42620</v>
      </c>
      <c r="C100" s="15" t="s">
        <v>25</v>
      </c>
      <c r="D100" s="133">
        <f>SUM(I100:I$183)/SUM(G100:G$183)</f>
        <v>0.52380952380952384</v>
      </c>
      <c r="E100" s="15">
        <v>1</v>
      </c>
      <c r="F100" s="15">
        <v>4</v>
      </c>
      <c r="G100" s="15">
        <v>4</v>
      </c>
      <c r="H100" s="15">
        <v>0</v>
      </c>
      <c r="I100" s="15">
        <v>0</v>
      </c>
      <c r="J100" s="15">
        <f t="shared" si="4"/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1</v>
      </c>
      <c r="U100" s="15">
        <v>4</v>
      </c>
      <c r="V100" s="15">
        <v>0</v>
      </c>
      <c r="W100" s="133">
        <f>SUM(I100:I$183,O100:O$183,S100:S$183)/SUM(F100:F$183)</f>
        <v>0.5757575757575758</v>
      </c>
      <c r="X100" s="133">
        <f>SUM(V100:V$183)/SUM(G100:G$183)</f>
        <v>0.90476190476190477</v>
      </c>
      <c r="Y100" s="134">
        <f t="shared" si="3"/>
        <v>1.4805194805194806</v>
      </c>
    </row>
    <row r="101" spans="1:25" s="107" customFormat="1" ht="15.75" x14ac:dyDescent="0.25">
      <c r="A101" s="179"/>
      <c r="B101" s="14">
        <v>42620</v>
      </c>
      <c r="C101" s="15" t="s">
        <v>25</v>
      </c>
      <c r="D101" s="133">
        <f>SUM(I101:I$183)/SUM(G101:G$183)</f>
        <v>0.532258064516129</v>
      </c>
      <c r="E101" s="15">
        <v>1</v>
      </c>
      <c r="F101" s="15">
        <v>3</v>
      </c>
      <c r="G101" s="15">
        <v>3</v>
      </c>
      <c r="H101" s="15">
        <v>0</v>
      </c>
      <c r="I101" s="15">
        <v>1</v>
      </c>
      <c r="J101" s="15">
        <f t="shared" si="4"/>
        <v>1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1</v>
      </c>
      <c r="W101" s="133">
        <f>SUM(I101:I$183,O101:O$183,S101:S$183)/SUM(F101:F$183)</f>
        <v>0.58461538461538465</v>
      </c>
      <c r="X101" s="133">
        <f>SUM(V101:V$183)/SUM(G101:G$183)</f>
        <v>0.91935483870967738</v>
      </c>
      <c r="Y101" s="134">
        <f t="shared" si="3"/>
        <v>1.503970223325062</v>
      </c>
    </row>
    <row r="102" spans="1:25" s="107" customFormat="1" ht="15.75" x14ac:dyDescent="0.25">
      <c r="A102" s="179"/>
      <c r="B102" s="14">
        <v>42613</v>
      </c>
      <c r="C102" s="15" t="s">
        <v>25</v>
      </c>
      <c r="D102" s="133">
        <f>SUM(I102:I$183)/SUM(G102:G$183)</f>
        <v>0.53469387755102038</v>
      </c>
      <c r="E102" s="15">
        <v>1</v>
      </c>
      <c r="F102" s="15">
        <v>5</v>
      </c>
      <c r="G102" s="15">
        <v>5</v>
      </c>
      <c r="H102" s="15">
        <v>0</v>
      </c>
      <c r="I102" s="15">
        <v>2</v>
      </c>
      <c r="J102" s="15">
        <f t="shared" si="4"/>
        <v>2</v>
      </c>
      <c r="K102" s="15">
        <v>0</v>
      </c>
      <c r="L102" s="15">
        <v>0</v>
      </c>
      <c r="M102" s="15">
        <v>0</v>
      </c>
      <c r="N102" s="15">
        <v>2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2</v>
      </c>
      <c r="W102" s="133">
        <f>SUM(I102:I$183,O102:O$183,S102:S$183)/SUM(F102:F$183)</f>
        <v>0.58754863813229574</v>
      </c>
      <c r="X102" s="133">
        <f>SUM(V102:V$183)/SUM(G102:G$183)</f>
        <v>0.92653061224489797</v>
      </c>
      <c r="Y102" s="134">
        <f t="shared" si="3"/>
        <v>1.5140792503771938</v>
      </c>
    </row>
    <row r="103" spans="1:25" s="107" customFormat="1" ht="16.5" thickBot="1" x14ac:dyDescent="0.3">
      <c r="A103" s="187"/>
      <c r="B103" s="16">
        <v>42613</v>
      </c>
      <c r="C103" s="17" t="s">
        <v>25</v>
      </c>
      <c r="D103" s="164">
        <f>SUM(I103:I$183)/SUM(G103:G$183)</f>
        <v>0.53749999999999998</v>
      </c>
      <c r="E103" s="17">
        <v>1</v>
      </c>
      <c r="F103" s="17">
        <v>3</v>
      </c>
      <c r="G103" s="17">
        <v>3</v>
      </c>
      <c r="H103" s="17">
        <v>1</v>
      </c>
      <c r="I103" s="17">
        <v>2</v>
      </c>
      <c r="J103" s="17">
        <f t="shared" si="4"/>
        <v>2</v>
      </c>
      <c r="K103" s="17">
        <v>0</v>
      </c>
      <c r="L103" s="17">
        <v>0</v>
      </c>
      <c r="M103" s="17">
        <v>0</v>
      </c>
      <c r="N103" s="17">
        <v>1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2</v>
      </c>
      <c r="W103" s="164">
        <f>SUM(I103:I$183,O103:O$183,S103:S$183)/SUM(F103:F$183)</f>
        <v>0.59126984126984128</v>
      </c>
      <c r="X103" s="164">
        <f>SUM(V103:V$183)/SUM(G103:G$183)</f>
        <v>0.9375</v>
      </c>
      <c r="Y103" s="165">
        <f t="shared" si="3"/>
        <v>1.5287698412698414</v>
      </c>
    </row>
    <row r="104" spans="1:25" s="107" customFormat="1" ht="15.75" x14ac:dyDescent="0.25">
      <c r="A104" s="183" t="s">
        <v>40</v>
      </c>
      <c r="B104" s="9">
        <v>42599</v>
      </c>
      <c r="C104" s="10" t="s">
        <v>36</v>
      </c>
      <c r="D104" s="110">
        <f>SUM(I104:I$183)/SUM(G104:G$183)</f>
        <v>0.53586497890295359</v>
      </c>
      <c r="E104" s="10">
        <v>1</v>
      </c>
      <c r="F104" s="10">
        <v>3</v>
      </c>
      <c r="G104" s="10">
        <v>3</v>
      </c>
      <c r="H104" s="10">
        <v>1</v>
      </c>
      <c r="I104" s="10">
        <v>1</v>
      </c>
      <c r="J104" s="96">
        <f t="shared" si="4"/>
        <v>0</v>
      </c>
      <c r="K104" s="10">
        <v>0</v>
      </c>
      <c r="L104" s="10">
        <v>0</v>
      </c>
      <c r="M104" s="10">
        <v>1</v>
      </c>
      <c r="N104" s="10">
        <v>2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2</v>
      </c>
      <c r="V104" s="10">
        <v>4</v>
      </c>
      <c r="W104" s="110">
        <f>SUM(I104:I$183,O104:O$183,S104:S$183)/SUM(F104:F$183)</f>
        <v>0.59036144578313254</v>
      </c>
      <c r="X104" s="110">
        <f>SUM(V104:V$183)/SUM(G104:G$183)</f>
        <v>0.94092827004219415</v>
      </c>
      <c r="Y104" s="111">
        <f t="shared" si="3"/>
        <v>1.5312897158253267</v>
      </c>
    </row>
    <row r="105" spans="1:25" s="107" customFormat="1" ht="15.75" x14ac:dyDescent="0.25">
      <c r="A105" s="184"/>
      <c r="B105" s="4">
        <v>42599</v>
      </c>
      <c r="C105" s="5" t="s">
        <v>36</v>
      </c>
      <c r="D105" s="109">
        <f>SUM(I105:I$183)/SUM(G105:G$183)</f>
        <v>0.53846153846153844</v>
      </c>
      <c r="E105" s="5">
        <v>1</v>
      </c>
      <c r="F105" s="5">
        <v>3</v>
      </c>
      <c r="G105" s="5">
        <v>3</v>
      </c>
      <c r="H105" s="5">
        <v>0</v>
      </c>
      <c r="I105" s="5">
        <v>0</v>
      </c>
      <c r="J105" s="100">
        <f t="shared" si="4"/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109">
        <f>SUM(I105:I$183,O105:O$183,S105:S$183)/SUM(F105:F$183)</f>
        <v>0.5934959349593496</v>
      </c>
      <c r="X105" s="109">
        <f>SUM(V105:V$183)/SUM(G105:G$183)</f>
        <v>0.9358974358974359</v>
      </c>
      <c r="Y105" s="112">
        <f t="shared" si="3"/>
        <v>1.5293933708567855</v>
      </c>
    </row>
    <row r="106" spans="1:25" s="107" customFormat="1" ht="15.75" x14ac:dyDescent="0.25">
      <c r="A106" s="184"/>
      <c r="B106" s="4">
        <v>42585</v>
      </c>
      <c r="C106" s="5" t="s">
        <v>37</v>
      </c>
      <c r="D106" s="109">
        <f>SUM(I106:I$183)/SUM(G106:G$183)</f>
        <v>0.54545454545454541</v>
      </c>
      <c r="E106" s="5">
        <v>1</v>
      </c>
      <c r="F106" s="5">
        <v>3</v>
      </c>
      <c r="G106" s="5">
        <v>3</v>
      </c>
      <c r="H106" s="5">
        <v>2</v>
      </c>
      <c r="I106" s="27">
        <v>2</v>
      </c>
      <c r="J106" s="100">
        <f t="shared" si="4"/>
        <v>2</v>
      </c>
      <c r="K106" s="5">
        <v>0</v>
      </c>
      <c r="L106" s="5">
        <v>0</v>
      </c>
      <c r="M106" s="5">
        <v>0</v>
      </c>
      <c r="N106" s="5">
        <v>1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2</v>
      </c>
      <c r="W106" s="109">
        <f>SUM(I106:I$183,O106:O$183,S106:S$183)/SUM(F106:F$183)</f>
        <v>0.60082304526748975</v>
      </c>
      <c r="X106" s="109">
        <f>SUM(V106:V$183)/SUM(G106:G$183)</f>
        <v>0.94805194805194803</v>
      </c>
      <c r="Y106" s="112">
        <f t="shared" si="3"/>
        <v>1.5488749933194379</v>
      </c>
    </row>
    <row r="107" spans="1:25" s="107" customFormat="1" ht="15.75" x14ac:dyDescent="0.25">
      <c r="A107" s="184"/>
      <c r="B107" s="4">
        <v>42585</v>
      </c>
      <c r="C107" s="5" t="s">
        <v>37</v>
      </c>
      <c r="D107" s="109">
        <f>SUM(I107:I$183)/SUM(G107:G$183)</f>
        <v>0.54385964912280704</v>
      </c>
      <c r="E107" s="5">
        <v>1</v>
      </c>
      <c r="F107" s="5">
        <v>4</v>
      </c>
      <c r="G107" s="5">
        <v>3</v>
      </c>
      <c r="H107" s="5">
        <v>2</v>
      </c>
      <c r="I107" s="27">
        <v>1</v>
      </c>
      <c r="J107" s="100">
        <f t="shared" si="4"/>
        <v>1</v>
      </c>
      <c r="K107" s="5">
        <v>0</v>
      </c>
      <c r="L107" s="5">
        <v>0</v>
      </c>
      <c r="M107" s="5">
        <v>0</v>
      </c>
      <c r="N107" s="5">
        <v>1</v>
      </c>
      <c r="O107" s="5">
        <v>1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1</v>
      </c>
      <c r="W107" s="109">
        <f>SUM(I107:I$183,O107:O$183,S107:S$183)/SUM(F107:F$183)</f>
        <v>0.6</v>
      </c>
      <c r="X107" s="109">
        <f>SUM(V107:V$183)/SUM(G107:G$183)</f>
        <v>0.95175438596491224</v>
      </c>
      <c r="Y107" s="112">
        <f t="shared" si="3"/>
        <v>1.5517543859649123</v>
      </c>
    </row>
    <row r="108" spans="1:25" s="107" customFormat="1" ht="15.75" x14ac:dyDescent="0.25">
      <c r="A108" s="184"/>
      <c r="B108" s="4">
        <v>42578</v>
      </c>
      <c r="C108" s="5" t="s">
        <v>25</v>
      </c>
      <c r="D108" s="109">
        <f>SUM(I108:I$183)/SUM(G108:G$183)</f>
        <v>0.54666666666666663</v>
      </c>
      <c r="E108" s="5">
        <v>1</v>
      </c>
      <c r="F108" s="5">
        <v>3</v>
      </c>
      <c r="G108" s="5">
        <v>3</v>
      </c>
      <c r="H108" s="5">
        <v>1</v>
      </c>
      <c r="I108" s="27">
        <v>2</v>
      </c>
      <c r="J108" s="100">
        <f t="shared" si="4"/>
        <v>1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4</v>
      </c>
      <c r="W108" s="109">
        <f>SUM(I108:I$183,O108:O$183,S108:S$183)/SUM(F108:F$183)</f>
        <v>0.60169491525423724</v>
      </c>
      <c r="X108" s="109">
        <f>SUM(V108:V$183)/SUM(G108:G$183)</f>
        <v>0.96</v>
      </c>
      <c r="Y108" s="112">
        <f t="shared" si="3"/>
        <v>1.5616949152542372</v>
      </c>
    </row>
    <row r="109" spans="1:25" s="107" customFormat="1" ht="15.75" x14ac:dyDescent="0.25">
      <c r="A109" s="184"/>
      <c r="B109" s="4">
        <v>42578</v>
      </c>
      <c r="C109" s="5" t="s">
        <v>25</v>
      </c>
      <c r="D109" s="109">
        <f>SUM(I109:I$183)/SUM(G109:G$183)</f>
        <v>0.54504504504504503</v>
      </c>
      <c r="E109" s="5">
        <v>1</v>
      </c>
      <c r="F109" s="5">
        <v>3</v>
      </c>
      <c r="G109" s="5">
        <v>3</v>
      </c>
      <c r="H109" s="5">
        <v>0</v>
      </c>
      <c r="I109" s="27">
        <v>2</v>
      </c>
      <c r="J109" s="100">
        <f t="shared" si="4"/>
        <v>2</v>
      </c>
      <c r="K109" s="5">
        <v>0</v>
      </c>
      <c r="L109" s="5">
        <v>0</v>
      </c>
      <c r="M109" s="5">
        <v>0</v>
      </c>
      <c r="N109" s="5">
        <v>1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2</v>
      </c>
      <c r="W109" s="109">
        <f>SUM(I109:I$183,O109:O$183,S109:S$183)/SUM(F109:F$183)</f>
        <v>0.60085836909871249</v>
      </c>
      <c r="X109" s="109">
        <f>SUM(V109:V$183)/SUM(G109:G$183)</f>
        <v>0.95495495495495497</v>
      </c>
      <c r="Y109" s="112">
        <f t="shared" si="3"/>
        <v>1.5558133240536676</v>
      </c>
    </row>
    <row r="110" spans="1:25" s="107" customFormat="1" ht="15.75" x14ac:dyDescent="0.25">
      <c r="A110" s="184"/>
      <c r="B110" s="4">
        <v>42571</v>
      </c>
      <c r="C110" s="5" t="s">
        <v>23</v>
      </c>
      <c r="D110" s="109">
        <f>SUM(I110:I$183)/SUM(G110:G$183)</f>
        <v>0.54337899543378998</v>
      </c>
      <c r="E110" s="5">
        <v>1</v>
      </c>
      <c r="F110" s="5">
        <v>2</v>
      </c>
      <c r="G110" s="5">
        <v>2</v>
      </c>
      <c r="H110" s="5">
        <v>0</v>
      </c>
      <c r="I110" s="27">
        <v>1</v>
      </c>
      <c r="J110" s="100">
        <f t="shared" si="4"/>
        <v>1</v>
      </c>
      <c r="K110" s="5">
        <v>0</v>
      </c>
      <c r="L110" s="5">
        <v>0</v>
      </c>
      <c r="M110" s="5">
        <v>0</v>
      </c>
      <c r="N110" s="5">
        <v>1</v>
      </c>
      <c r="O110" s="5">
        <v>0</v>
      </c>
      <c r="P110" s="5">
        <v>0</v>
      </c>
      <c r="Q110" s="5">
        <v>0</v>
      </c>
      <c r="R110" s="5">
        <v>0</v>
      </c>
      <c r="S110" s="5">
        <v>1</v>
      </c>
      <c r="T110" s="5">
        <v>0</v>
      </c>
      <c r="U110" s="5">
        <v>0</v>
      </c>
      <c r="V110" s="5">
        <v>1</v>
      </c>
      <c r="W110" s="109">
        <f>SUM(I110:I$183,O110:O$183,S110:S$183)/SUM(F110:F$183)</f>
        <v>0.6</v>
      </c>
      <c r="X110" s="109">
        <f>SUM(V110:V$183)/SUM(G110:G$183)</f>
        <v>0.95890410958904104</v>
      </c>
      <c r="Y110" s="112">
        <f t="shared" si="3"/>
        <v>1.558904109589041</v>
      </c>
    </row>
    <row r="111" spans="1:25" s="107" customFormat="1" ht="15.75" x14ac:dyDescent="0.25">
      <c r="A111" s="184"/>
      <c r="B111" s="4">
        <v>42571</v>
      </c>
      <c r="C111" s="5" t="s">
        <v>23</v>
      </c>
      <c r="D111" s="109">
        <f>SUM(I111:I$183)/SUM(G111:G$183)</f>
        <v>0.54377880184331795</v>
      </c>
      <c r="E111" s="5">
        <v>1</v>
      </c>
      <c r="F111" s="5">
        <v>2</v>
      </c>
      <c r="G111" s="5">
        <v>2</v>
      </c>
      <c r="H111" s="5">
        <v>1</v>
      </c>
      <c r="I111" s="27">
        <v>1</v>
      </c>
      <c r="J111" s="100">
        <f t="shared" si="4"/>
        <v>0</v>
      </c>
      <c r="K111" s="5">
        <v>0</v>
      </c>
      <c r="L111" s="5">
        <v>0</v>
      </c>
      <c r="M111" s="5">
        <v>1</v>
      </c>
      <c r="N111" s="5">
        <v>2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</v>
      </c>
      <c r="U111" s="5">
        <v>0</v>
      </c>
      <c r="V111" s="5">
        <v>4</v>
      </c>
      <c r="W111" s="109">
        <f>SUM(I111:I$183,O111:O$183,S111:S$183)/SUM(F111:F$183)</f>
        <v>0.59649122807017541</v>
      </c>
      <c r="X111" s="109">
        <f>SUM(V111:V$183)/SUM(G111:G$183)</f>
        <v>0.96313364055299544</v>
      </c>
      <c r="Y111" s="112">
        <f t="shared" si="3"/>
        <v>1.5596248686231708</v>
      </c>
    </row>
    <row r="112" spans="1:25" s="107" customFormat="1" ht="15.75" x14ac:dyDescent="0.25">
      <c r="A112" s="184"/>
      <c r="B112" s="4">
        <v>42564</v>
      </c>
      <c r="C112" s="5" t="s">
        <v>29</v>
      </c>
      <c r="D112" s="109">
        <f>SUM(I112:I$183)/SUM(G112:G$183)</f>
        <v>0.54418604651162794</v>
      </c>
      <c r="E112" s="5">
        <v>1</v>
      </c>
      <c r="F112" s="5">
        <v>3</v>
      </c>
      <c r="G112" s="5">
        <v>3</v>
      </c>
      <c r="H112" s="5">
        <v>2</v>
      </c>
      <c r="I112" s="27">
        <v>3</v>
      </c>
      <c r="J112" s="100">
        <f t="shared" si="4"/>
        <v>2</v>
      </c>
      <c r="K112" s="5">
        <v>1</v>
      </c>
      <c r="L112" s="5">
        <v>0</v>
      </c>
      <c r="M112" s="5">
        <v>0</v>
      </c>
      <c r="N112" s="5">
        <v>2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4</v>
      </c>
      <c r="W112" s="109">
        <f>SUM(I112:I$183,O112:O$183,S112:S$183)/SUM(F112:F$183)</f>
        <v>0.59734513274336287</v>
      </c>
      <c r="X112" s="109">
        <f>SUM(V112:V$183)/SUM(G112:G$183)</f>
        <v>0.95348837209302328</v>
      </c>
      <c r="Y112" s="112">
        <f t="shared" si="3"/>
        <v>1.5508335048363862</v>
      </c>
    </row>
    <row r="113" spans="1:25" s="107" customFormat="1" ht="15.75" x14ac:dyDescent="0.25">
      <c r="A113" s="184"/>
      <c r="B113" s="4">
        <v>42564</v>
      </c>
      <c r="C113" s="5" t="s">
        <v>29</v>
      </c>
      <c r="D113" s="109">
        <f>SUM(I113:I$183)/SUM(G113:G$183)</f>
        <v>0.53773584905660377</v>
      </c>
      <c r="E113" s="5">
        <v>1</v>
      </c>
      <c r="F113" s="5">
        <v>4</v>
      </c>
      <c r="G113" s="5">
        <v>4</v>
      </c>
      <c r="H113" s="5">
        <v>3</v>
      </c>
      <c r="I113" s="27">
        <v>3</v>
      </c>
      <c r="J113" s="100">
        <f t="shared" si="4"/>
        <v>2</v>
      </c>
      <c r="K113" s="5">
        <v>0</v>
      </c>
      <c r="L113" s="5">
        <v>1</v>
      </c>
      <c r="M113" s="5">
        <v>0</v>
      </c>
      <c r="N113" s="5">
        <v>2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5</v>
      </c>
      <c r="W113" s="109">
        <f>SUM(I113:I$183,O113:O$183,S113:S$183)/SUM(F113:F$183)</f>
        <v>0.59192825112107628</v>
      </c>
      <c r="X113" s="109">
        <f>SUM(V113:V$183)/SUM(G113:G$183)</f>
        <v>0.94811320754716977</v>
      </c>
      <c r="Y113" s="112">
        <f t="shared" si="3"/>
        <v>1.540041458668246</v>
      </c>
    </row>
    <row r="114" spans="1:25" s="107" customFormat="1" ht="15.75" x14ac:dyDescent="0.25">
      <c r="A114" s="184"/>
      <c r="B114" s="4">
        <v>42557</v>
      </c>
      <c r="C114" s="5" t="s">
        <v>38</v>
      </c>
      <c r="D114" s="109">
        <f>SUM(I114:I$183)/SUM(G114:G$183)</f>
        <v>0.53365384615384615</v>
      </c>
      <c r="E114" s="5">
        <v>1</v>
      </c>
      <c r="F114" s="5">
        <v>3</v>
      </c>
      <c r="G114" s="5">
        <v>3</v>
      </c>
      <c r="H114" s="5">
        <v>1</v>
      </c>
      <c r="I114" s="27">
        <v>1</v>
      </c>
      <c r="J114" s="100">
        <f t="shared" si="4"/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</v>
      </c>
      <c r="V114" s="5">
        <v>3</v>
      </c>
      <c r="W114" s="109">
        <f>SUM(I114:I$183,O114:O$183,S114:S$183)/SUM(F114:F$183)</f>
        <v>0.58904109589041098</v>
      </c>
      <c r="X114" s="109">
        <f>SUM(V114:V$183)/SUM(G114:G$183)</f>
        <v>0.94230769230769229</v>
      </c>
      <c r="Y114" s="112">
        <f t="shared" si="3"/>
        <v>1.5313487881981032</v>
      </c>
    </row>
    <row r="115" spans="1:25" s="107" customFormat="1" ht="15.75" x14ac:dyDescent="0.25">
      <c r="A115" s="184"/>
      <c r="B115" s="4">
        <v>42557</v>
      </c>
      <c r="C115" s="5" t="s">
        <v>38</v>
      </c>
      <c r="D115" s="109">
        <f>SUM(I115:I$183)/SUM(G115:G$183)</f>
        <v>0.53658536585365857</v>
      </c>
      <c r="E115" s="5">
        <v>1</v>
      </c>
      <c r="F115" s="5">
        <v>3</v>
      </c>
      <c r="G115" s="5">
        <v>3</v>
      </c>
      <c r="H115" s="5">
        <v>1</v>
      </c>
      <c r="I115" s="27">
        <v>2</v>
      </c>
      <c r="J115" s="100">
        <f t="shared" si="4"/>
        <v>0</v>
      </c>
      <c r="K115" s="5">
        <v>2</v>
      </c>
      <c r="L115" s="5">
        <v>0</v>
      </c>
      <c r="M115" s="5">
        <v>0</v>
      </c>
      <c r="N115" s="5">
        <v>2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4</v>
      </c>
      <c r="W115" s="109">
        <f>SUM(I115:I$183,O115:O$183,S115:S$183)/SUM(F115:F$183)</f>
        <v>0.59259259259259256</v>
      </c>
      <c r="X115" s="109">
        <f>SUM(V115:V$183)/SUM(G115:G$183)</f>
        <v>0.94146341463414629</v>
      </c>
      <c r="Y115" s="112">
        <f t="shared" si="3"/>
        <v>1.5340560072267388</v>
      </c>
    </row>
    <row r="116" spans="1:25" s="107" customFormat="1" ht="15.75" x14ac:dyDescent="0.25">
      <c r="A116" s="184"/>
      <c r="B116" s="4">
        <v>42543</v>
      </c>
      <c r="C116" s="5" t="s">
        <v>34</v>
      </c>
      <c r="D116" s="109">
        <f>SUM(I116:I$183)/SUM(G116:G$183)</f>
        <v>0.53465346534653468</v>
      </c>
      <c r="E116" s="5">
        <v>1</v>
      </c>
      <c r="F116" s="5">
        <v>3</v>
      </c>
      <c r="G116" s="5">
        <v>2</v>
      </c>
      <c r="H116" s="5">
        <v>1</v>
      </c>
      <c r="I116" s="27">
        <v>2</v>
      </c>
      <c r="J116" s="100">
        <f t="shared" si="4"/>
        <v>1</v>
      </c>
      <c r="K116" s="5">
        <v>1</v>
      </c>
      <c r="L116" s="5">
        <v>0</v>
      </c>
      <c r="M116" s="5">
        <v>0</v>
      </c>
      <c r="N116" s="5">
        <v>1</v>
      </c>
      <c r="O116" s="5">
        <v>1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3</v>
      </c>
      <c r="W116" s="109">
        <f>SUM(I116:I$183,O116:O$183,S116:S$183)/SUM(F116:F$183)</f>
        <v>0.59154929577464788</v>
      </c>
      <c r="X116" s="109">
        <f>SUM(V116:V$183)/SUM(G116:G$183)</f>
        <v>0.9356435643564357</v>
      </c>
      <c r="Y116" s="112">
        <f t="shared" si="3"/>
        <v>1.5271928601310836</v>
      </c>
    </row>
    <row r="117" spans="1:25" s="107" customFormat="1" ht="15.75" x14ac:dyDescent="0.25">
      <c r="A117" s="184"/>
      <c r="B117" s="4">
        <v>42543</v>
      </c>
      <c r="C117" s="5" t="s">
        <v>34</v>
      </c>
      <c r="D117" s="109">
        <f>SUM(I117:I$183)/SUM(G117:G$183)</f>
        <v>0.53</v>
      </c>
      <c r="E117" s="5">
        <v>1</v>
      </c>
      <c r="F117" s="5">
        <v>3</v>
      </c>
      <c r="G117" s="5">
        <v>3</v>
      </c>
      <c r="H117" s="5">
        <v>0</v>
      </c>
      <c r="I117" s="27">
        <v>1</v>
      </c>
      <c r="J117" s="100">
        <f t="shared" si="4"/>
        <v>1</v>
      </c>
      <c r="K117" s="5">
        <v>0</v>
      </c>
      <c r="L117" s="5">
        <v>0</v>
      </c>
      <c r="M117" s="5">
        <v>0</v>
      </c>
      <c r="N117" s="5">
        <v>1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1</v>
      </c>
      <c r="W117" s="109">
        <f>SUM(I117:I$183,O117:O$183,S117:S$183)/SUM(F117:F$183)</f>
        <v>0.58571428571428574</v>
      </c>
      <c r="X117" s="109">
        <f>SUM(V117:V$183)/SUM(G117:G$183)</f>
        <v>0.93</v>
      </c>
      <c r="Y117" s="112">
        <f t="shared" si="3"/>
        <v>1.5157142857142858</v>
      </c>
    </row>
    <row r="118" spans="1:25" s="107" customFormat="1" ht="15.75" x14ac:dyDescent="0.25">
      <c r="A118" s="184"/>
      <c r="B118" s="4">
        <v>42536</v>
      </c>
      <c r="C118" s="5" t="s">
        <v>39</v>
      </c>
      <c r="D118" s="109">
        <f>SUM(I118:I$183)/SUM(G118:G$183)</f>
        <v>0.53299492385786806</v>
      </c>
      <c r="E118" s="5">
        <v>1</v>
      </c>
      <c r="F118" s="5">
        <v>3</v>
      </c>
      <c r="G118" s="5">
        <v>3</v>
      </c>
      <c r="H118" s="5">
        <v>2</v>
      </c>
      <c r="I118" s="27">
        <v>2</v>
      </c>
      <c r="J118" s="100">
        <f t="shared" si="4"/>
        <v>1</v>
      </c>
      <c r="K118" s="5">
        <v>0</v>
      </c>
      <c r="L118" s="5">
        <v>1</v>
      </c>
      <c r="M118" s="5">
        <v>0</v>
      </c>
      <c r="N118" s="5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</v>
      </c>
      <c r="V118" s="5">
        <v>4</v>
      </c>
      <c r="W118" s="109">
        <f>SUM(I118:I$183,O118:O$183,S118:S$183)/SUM(F118:F$183)</f>
        <v>0.58937198067632846</v>
      </c>
      <c r="X118" s="109">
        <f>SUM(V118:V$183)/SUM(G118:G$183)</f>
        <v>0.93908629441624369</v>
      </c>
      <c r="Y118" s="112">
        <f t="shared" si="3"/>
        <v>1.5284582750925721</v>
      </c>
    </row>
    <row r="119" spans="1:25" s="107" customFormat="1" ht="15.75" x14ac:dyDescent="0.25">
      <c r="A119" s="184"/>
      <c r="B119" s="4">
        <v>42536</v>
      </c>
      <c r="C119" s="5" t="s">
        <v>39</v>
      </c>
      <c r="D119" s="109">
        <f>SUM(I119:I$183)/SUM(G119:G$183)</f>
        <v>0.53092783505154639</v>
      </c>
      <c r="E119" s="5">
        <v>1</v>
      </c>
      <c r="F119" s="5">
        <v>3</v>
      </c>
      <c r="G119" s="5">
        <v>3</v>
      </c>
      <c r="H119" s="5">
        <v>1</v>
      </c>
      <c r="I119" s="27">
        <v>1</v>
      </c>
      <c r="J119" s="100">
        <f t="shared" si="4"/>
        <v>0</v>
      </c>
      <c r="K119" s="5">
        <v>1</v>
      </c>
      <c r="L119" s="5">
        <v>0</v>
      </c>
      <c r="M119" s="5">
        <v>0</v>
      </c>
      <c r="N119" s="5">
        <v>1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2</v>
      </c>
      <c r="W119" s="109">
        <f>SUM(I119:I$183,O119:O$183,S119:S$183)/SUM(F119:F$183)</f>
        <v>0.58823529411764708</v>
      </c>
      <c r="X119" s="109">
        <f>SUM(V119:V$183)/SUM(G119:G$183)</f>
        <v>0.9329896907216495</v>
      </c>
      <c r="Y119" s="112">
        <f t="shared" si="3"/>
        <v>1.5212249848392965</v>
      </c>
    </row>
    <row r="120" spans="1:25" s="107" customFormat="1" ht="15.75" x14ac:dyDescent="0.25">
      <c r="A120" s="184"/>
      <c r="B120" s="4">
        <v>42529</v>
      </c>
      <c r="C120" s="5" t="s">
        <v>36</v>
      </c>
      <c r="D120" s="109">
        <f>SUM(I120:I$183)/SUM(G120:G$183)</f>
        <v>0.53403141361256545</v>
      </c>
      <c r="E120" s="5">
        <v>1</v>
      </c>
      <c r="F120" s="5">
        <v>4</v>
      </c>
      <c r="G120" s="5">
        <v>4</v>
      </c>
      <c r="H120" s="5">
        <v>1</v>
      </c>
      <c r="I120" s="27">
        <v>2</v>
      </c>
      <c r="J120" s="100">
        <f t="shared" si="4"/>
        <v>1</v>
      </c>
      <c r="K120" s="5">
        <v>1</v>
      </c>
      <c r="L120" s="5">
        <v>0</v>
      </c>
      <c r="M120" s="5">
        <v>0</v>
      </c>
      <c r="N120" s="5">
        <v>2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3</v>
      </c>
      <c r="W120" s="109">
        <f>SUM(I120:I$183,O120:O$183,S120:S$183)/SUM(F120:F$183)</f>
        <v>0.59203980099502485</v>
      </c>
      <c r="X120" s="109">
        <f>SUM(V120:V$183)/SUM(G120:G$183)</f>
        <v>0.93717277486910999</v>
      </c>
      <c r="Y120" s="112">
        <f t="shared" si="3"/>
        <v>1.5292125758641348</v>
      </c>
    </row>
    <row r="121" spans="1:25" s="107" customFormat="1" ht="15.75" x14ac:dyDescent="0.25">
      <c r="A121" s="184"/>
      <c r="B121" s="4">
        <v>42529</v>
      </c>
      <c r="C121" s="5" t="s">
        <v>36</v>
      </c>
      <c r="D121" s="109">
        <f>SUM(I121:I$183)/SUM(G121:G$183)</f>
        <v>0.53475935828877008</v>
      </c>
      <c r="E121" s="5">
        <v>1</v>
      </c>
      <c r="F121" s="5">
        <v>4</v>
      </c>
      <c r="G121" s="5">
        <v>4</v>
      </c>
      <c r="H121" s="5">
        <v>2</v>
      </c>
      <c r="I121" s="27">
        <v>3</v>
      </c>
      <c r="J121" s="100">
        <f t="shared" si="4"/>
        <v>2</v>
      </c>
      <c r="K121" s="5">
        <v>0</v>
      </c>
      <c r="L121" s="5">
        <v>1</v>
      </c>
      <c r="M121" s="5">
        <v>0</v>
      </c>
      <c r="N121" s="5">
        <v>2</v>
      </c>
      <c r="O121" s="5">
        <v>0</v>
      </c>
      <c r="P121" s="5">
        <v>0</v>
      </c>
      <c r="Q121" s="5">
        <v>0</v>
      </c>
      <c r="R121" s="5">
        <v>0</v>
      </c>
      <c r="S121" s="5">
        <v>1</v>
      </c>
      <c r="T121" s="5">
        <v>0</v>
      </c>
      <c r="U121" s="5">
        <v>0</v>
      </c>
      <c r="V121" s="5">
        <v>5</v>
      </c>
      <c r="W121" s="109">
        <f>SUM(I121:I$183,O121:O$183,S121:S$183)/SUM(F121:F$183)</f>
        <v>0.59390862944162437</v>
      </c>
      <c r="X121" s="109">
        <f>SUM(V121:V$183)/SUM(G121:G$183)</f>
        <v>0.94117647058823528</v>
      </c>
      <c r="Y121" s="112">
        <f t="shared" si="3"/>
        <v>1.5350851000298595</v>
      </c>
    </row>
    <row r="122" spans="1:25" s="107" customFormat="1" ht="15.75" x14ac:dyDescent="0.25">
      <c r="A122" s="184"/>
      <c r="B122" s="4">
        <v>42522</v>
      </c>
      <c r="C122" s="5" t="s">
        <v>37</v>
      </c>
      <c r="D122" s="109">
        <f>SUM(I122:I$183)/SUM(G122:G$183)</f>
        <v>0.5300546448087432</v>
      </c>
      <c r="E122" s="5">
        <v>1</v>
      </c>
      <c r="F122" s="5">
        <v>2</v>
      </c>
      <c r="G122" s="5">
        <v>2</v>
      </c>
      <c r="H122" s="5">
        <v>0</v>
      </c>
      <c r="I122" s="5">
        <v>0</v>
      </c>
      <c r="J122" s="100">
        <f t="shared" si="4"/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109">
        <f>SUM(I122:I$183,O122:O$183,S122:S$183)/SUM(F122:F$183)</f>
        <v>0.58549222797927458</v>
      </c>
      <c r="X122" s="109">
        <f>SUM(V122:V$183)/SUM(G122:G$183)</f>
        <v>0.93442622950819676</v>
      </c>
      <c r="Y122" s="112">
        <f t="shared" si="3"/>
        <v>1.5199184574874713</v>
      </c>
    </row>
    <row r="123" spans="1:25" s="107" customFormat="1" ht="15.75" x14ac:dyDescent="0.25">
      <c r="A123" s="184"/>
      <c r="B123" s="4">
        <v>42522</v>
      </c>
      <c r="C123" s="5" t="s">
        <v>37</v>
      </c>
      <c r="D123" s="109">
        <f>SUM(I123:I$183)/SUM(G123:G$183)</f>
        <v>0.53591160220994472</v>
      </c>
      <c r="E123" s="5">
        <v>1</v>
      </c>
      <c r="F123" s="5">
        <v>3</v>
      </c>
      <c r="G123" s="5">
        <v>3</v>
      </c>
      <c r="H123" s="5">
        <v>2</v>
      </c>
      <c r="I123" s="5">
        <v>3</v>
      </c>
      <c r="J123" s="100">
        <f t="shared" si="4"/>
        <v>2</v>
      </c>
      <c r="K123" s="5">
        <v>0</v>
      </c>
      <c r="L123" s="5">
        <v>1</v>
      </c>
      <c r="M123" s="5">
        <v>0</v>
      </c>
      <c r="N123" s="5">
        <v>3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5</v>
      </c>
      <c r="W123" s="109">
        <f>SUM(I123:I$183,O123:O$183,S123:S$183)/SUM(F123:F$183)</f>
        <v>0.59162303664921467</v>
      </c>
      <c r="X123" s="109">
        <f>SUM(V123:V$183)/SUM(G123:G$183)</f>
        <v>0.94475138121546964</v>
      </c>
      <c r="Y123" s="112">
        <f t="shared" si="3"/>
        <v>1.5363744178646843</v>
      </c>
    </row>
    <row r="124" spans="1:25" s="107" customFormat="1" ht="15.75" x14ac:dyDescent="0.25">
      <c r="A124" s="184"/>
      <c r="B124" s="4">
        <v>42515</v>
      </c>
      <c r="C124" s="5" t="s">
        <v>25</v>
      </c>
      <c r="D124" s="109">
        <f>SUM(I124:I$183)/SUM(G124:G$183)</f>
        <v>0.5280898876404494</v>
      </c>
      <c r="E124" s="5">
        <v>1</v>
      </c>
      <c r="F124" s="5">
        <v>3</v>
      </c>
      <c r="G124" s="5">
        <v>3</v>
      </c>
      <c r="H124" s="5">
        <v>0</v>
      </c>
      <c r="I124" s="5">
        <v>0</v>
      </c>
      <c r="J124" s="100">
        <f t="shared" si="4"/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1</v>
      </c>
      <c r="T124" s="5">
        <v>1</v>
      </c>
      <c r="U124" s="5">
        <v>0</v>
      </c>
      <c r="V124" s="5">
        <v>0</v>
      </c>
      <c r="W124" s="109">
        <f>SUM(I124:I$183,O124:O$183,S124:S$183)/SUM(F124:F$183)</f>
        <v>0.58510638297872342</v>
      </c>
      <c r="X124" s="109">
        <f>SUM(V124:V$183)/SUM(G124:G$183)</f>
        <v>0.93258426966292129</v>
      </c>
      <c r="Y124" s="112">
        <f t="shared" si="3"/>
        <v>1.5176906526416447</v>
      </c>
    </row>
    <row r="125" spans="1:25" s="107" customFormat="1" ht="15.75" x14ac:dyDescent="0.25">
      <c r="A125" s="184"/>
      <c r="B125" s="4">
        <v>42515</v>
      </c>
      <c r="C125" s="5" t="s">
        <v>25</v>
      </c>
      <c r="D125" s="109">
        <f>SUM(I125:I$183)/SUM(G125:G$183)</f>
        <v>0.53714285714285714</v>
      </c>
      <c r="E125" s="5">
        <v>1</v>
      </c>
      <c r="F125" s="5">
        <v>3</v>
      </c>
      <c r="G125" s="5">
        <v>3</v>
      </c>
      <c r="H125" s="5">
        <v>0</v>
      </c>
      <c r="I125" s="5">
        <v>0</v>
      </c>
      <c r="J125" s="100">
        <f t="shared" si="4"/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1</v>
      </c>
      <c r="T125" s="5">
        <v>0</v>
      </c>
      <c r="U125" s="5">
        <v>5</v>
      </c>
      <c r="V125" s="5">
        <v>0</v>
      </c>
      <c r="W125" s="109">
        <f>SUM(I125:I$183,O125:O$183,S125:S$183)/SUM(F125:F$183)</f>
        <v>0.58918918918918917</v>
      </c>
      <c r="X125" s="109">
        <f>SUM(V125:V$183)/SUM(G125:G$183)</f>
        <v>0.94857142857142862</v>
      </c>
      <c r="Y125" s="112">
        <f t="shared" si="3"/>
        <v>1.5377606177606178</v>
      </c>
    </row>
    <row r="126" spans="1:25" s="107" customFormat="1" ht="15.75" x14ac:dyDescent="0.25">
      <c r="A126" s="184"/>
      <c r="B126" s="4">
        <v>42508</v>
      </c>
      <c r="C126" s="5" t="s">
        <v>23</v>
      </c>
      <c r="D126" s="109">
        <f>SUM(I126:I$183)/SUM(G126:G$183)</f>
        <v>0.54651162790697672</v>
      </c>
      <c r="E126" s="5">
        <v>1</v>
      </c>
      <c r="F126" s="5">
        <v>3</v>
      </c>
      <c r="G126" s="5">
        <v>2</v>
      </c>
      <c r="H126" s="5">
        <v>1</v>
      </c>
      <c r="I126" s="5">
        <v>1</v>
      </c>
      <c r="J126" s="100">
        <f t="shared" si="4"/>
        <v>1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1</v>
      </c>
      <c r="W126" s="109">
        <f>SUM(I126:I$183,O126:O$183,S126:S$183)/SUM(F126:F$183)</f>
        <v>0.59340659340659341</v>
      </c>
      <c r="X126" s="109">
        <f>SUM(V126:V$183)/SUM(G126:G$183)</f>
        <v>0.96511627906976749</v>
      </c>
      <c r="Y126" s="112">
        <f t="shared" si="3"/>
        <v>1.5585228724763609</v>
      </c>
    </row>
    <row r="127" spans="1:25" s="107" customFormat="1" ht="15.75" x14ac:dyDescent="0.25">
      <c r="A127" s="184"/>
      <c r="B127" s="4">
        <v>42508</v>
      </c>
      <c r="C127" s="5" t="s">
        <v>23</v>
      </c>
      <c r="D127" s="109">
        <f>SUM(I127:I$183)/SUM(G127:G$183)</f>
        <v>0.54705882352941182</v>
      </c>
      <c r="E127" s="5">
        <v>1</v>
      </c>
      <c r="F127" s="5">
        <v>4</v>
      </c>
      <c r="G127" s="5">
        <v>3</v>
      </c>
      <c r="H127" s="5">
        <v>3</v>
      </c>
      <c r="I127" s="5">
        <v>3</v>
      </c>
      <c r="J127" s="100">
        <f t="shared" si="4"/>
        <v>2</v>
      </c>
      <c r="K127" s="5">
        <v>0</v>
      </c>
      <c r="L127" s="5">
        <v>0</v>
      </c>
      <c r="M127" s="5">
        <v>1</v>
      </c>
      <c r="N127" s="5">
        <v>2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0</v>
      </c>
      <c r="V127" s="5">
        <v>6</v>
      </c>
      <c r="W127" s="109">
        <f>SUM(I127:I$183,O127:O$183,S127:S$183)/SUM(F127:F$183)</f>
        <v>0.59217877094972071</v>
      </c>
      <c r="X127" s="109">
        <f>SUM(V127:V$183)/SUM(G127:G$183)</f>
        <v>0.97058823529411764</v>
      </c>
      <c r="Y127" s="112">
        <f t="shared" si="3"/>
        <v>1.5627670062438384</v>
      </c>
    </row>
    <row r="128" spans="1:25" s="107" customFormat="1" ht="15.75" x14ac:dyDescent="0.25">
      <c r="A128" s="184"/>
      <c r="B128" s="4">
        <v>42501</v>
      </c>
      <c r="C128" s="5" t="s">
        <v>29</v>
      </c>
      <c r="D128" s="109">
        <f>SUM(I128:I$183)/SUM(G128:G$183)</f>
        <v>0.53892215568862278</v>
      </c>
      <c r="E128" s="5">
        <v>1</v>
      </c>
      <c r="F128" s="5">
        <v>3</v>
      </c>
      <c r="G128" s="5">
        <v>3</v>
      </c>
      <c r="H128" s="5">
        <v>1</v>
      </c>
      <c r="I128" s="5">
        <v>1</v>
      </c>
      <c r="J128" s="100">
        <f t="shared" si="4"/>
        <v>1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1</v>
      </c>
      <c r="W128" s="109">
        <f>SUM(I128:I$183,O128:O$183,S128:S$183)/SUM(F128:F$183)</f>
        <v>0.58857142857142852</v>
      </c>
      <c r="X128" s="109">
        <f>SUM(V128:V$183)/SUM(G128:G$183)</f>
        <v>0.95209580838323349</v>
      </c>
      <c r="Y128" s="112">
        <f t="shared" si="3"/>
        <v>1.5406672369546621</v>
      </c>
    </row>
    <row r="129" spans="1:25" s="107" customFormat="1" ht="16.5" thickBot="1" x14ac:dyDescent="0.3">
      <c r="A129" s="185"/>
      <c r="B129" s="7">
        <v>42501</v>
      </c>
      <c r="C129" s="8" t="s">
        <v>29</v>
      </c>
      <c r="D129" s="162">
        <f>SUM(I129:I$183)/SUM(G129:G$183)</f>
        <v>0.54268292682926833</v>
      </c>
      <c r="E129" s="8">
        <v>1</v>
      </c>
      <c r="F129" s="8">
        <v>3</v>
      </c>
      <c r="G129" s="8">
        <v>2</v>
      </c>
      <c r="H129" s="8">
        <v>0</v>
      </c>
      <c r="I129" s="8">
        <v>0</v>
      </c>
      <c r="J129" s="159">
        <f t="shared" si="4"/>
        <v>0</v>
      </c>
      <c r="K129" s="8">
        <v>0</v>
      </c>
      <c r="L129" s="8">
        <v>0</v>
      </c>
      <c r="M129" s="8">
        <v>0</v>
      </c>
      <c r="N129" s="8">
        <v>1</v>
      </c>
      <c r="O129" s="8">
        <v>0</v>
      </c>
      <c r="P129" s="8">
        <v>0</v>
      </c>
      <c r="Q129" s="8">
        <v>1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162">
        <f>SUM(I129:I$183,O129:O$183,S129:S$183)/SUM(F129:F$183)</f>
        <v>0.59302325581395354</v>
      </c>
      <c r="X129" s="162">
        <f>SUM(V129:V$183)/SUM(G129:G$183)</f>
        <v>0.96341463414634143</v>
      </c>
      <c r="Y129" s="163">
        <f t="shared" si="3"/>
        <v>1.5564378899602951</v>
      </c>
    </row>
    <row r="130" spans="1:25" s="107" customFormat="1" ht="15.75" x14ac:dyDescent="0.25">
      <c r="A130" s="178" t="s">
        <v>42</v>
      </c>
      <c r="B130" s="18">
        <v>42248</v>
      </c>
      <c r="C130" s="19" t="s">
        <v>41</v>
      </c>
      <c r="D130" s="135">
        <f>SUM(I130:I$183)/SUM(G130:G$183)</f>
        <v>0.54938271604938271</v>
      </c>
      <c r="E130" s="19">
        <v>1</v>
      </c>
      <c r="F130" s="19">
        <v>3</v>
      </c>
      <c r="G130" s="19">
        <v>3</v>
      </c>
      <c r="H130" s="19">
        <v>1</v>
      </c>
      <c r="I130" s="19">
        <v>1</v>
      </c>
      <c r="J130" s="19">
        <f t="shared" si="4"/>
        <v>1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1</v>
      </c>
      <c r="V130" s="19">
        <v>1</v>
      </c>
      <c r="W130" s="135">
        <f>SUM(I130:I$183,O130:O$183,S130:S$183)/SUM(F130:F$183)</f>
        <v>0.60355029585798814</v>
      </c>
      <c r="X130" s="135">
        <f>SUM(V130:V$183)/SUM(G130:G$183)</f>
        <v>0.97530864197530864</v>
      </c>
      <c r="Y130" s="136">
        <f t="shared" si="3"/>
        <v>1.5788589378332967</v>
      </c>
    </row>
    <row r="131" spans="1:25" s="107" customFormat="1" ht="15.75" x14ac:dyDescent="0.25">
      <c r="A131" s="179"/>
      <c r="B131" s="14">
        <v>42241</v>
      </c>
      <c r="C131" s="15" t="s">
        <v>41</v>
      </c>
      <c r="D131" s="133">
        <f>SUM(I131:I$183)/SUM(G131:G$183)</f>
        <v>0.55345911949685533</v>
      </c>
      <c r="E131" s="15">
        <v>1</v>
      </c>
      <c r="F131" s="15">
        <v>4</v>
      </c>
      <c r="G131" s="15">
        <v>4</v>
      </c>
      <c r="H131" s="15">
        <v>3</v>
      </c>
      <c r="I131" s="15">
        <v>4</v>
      </c>
      <c r="J131" s="15">
        <f t="shared" si="4"/>
        <v>3</v>
      </c>
      <c r="K131" s="15">
        <v>0</v>
      </c>
      <c r="L131" s="15">
        <v>1</v>
      </c>
      <c r="M131" s="15">
        <v>0</v>
      </c>
      <c r="N131" s="15">
        <v>3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6</v>
      </c>
      <c r="W131" s="133">
        <f>SUM(I131:I$183,O131:O$183,S131:S$183)/SUM(F131:F$183)</f>
        <v>0.60843373493975905</v>
      </c>
      <c r="X131" s="133">
        <f>SUM(V131:V$183)/SUM(G131:G$183)</f>
        <v>0.98742138364779874</v>
      </c>
      <c r="Y131" s="134">
        <f t="shared" si="3"/>
        <v>1.5958551185875578</v>
      </c>
    </row>
    <row r="132" spans="1:25" s="107" customFormat="1" ht="15.75" x14ac:dyDescent="0.25">
      <c r="A132" s="179"/>
      <c r="B132" s="14">
        <v>42241</v>
      </c>
      <c r="C132" s="15" t="s">
        <v>41</v>
      </c>
      <c r="D132" s="133">
        <f>SUM(I132:I$183)/SUM(G132:G$183)</f>
        <v>0.54193548387096779</v>
      </c>
      <c r="E132" s="15">
        <v>1</v>
      </c>
      <c r="F132" s="15">
        <v>4</v>
      </c>
      <c r="G132" s="15">
        <v>4</v>
      </c>
      <c r="H132" s="15">
        <v>3</v>
      </c>
      <c r="I132" s="15">
        <v>2</v>
      </c>
      <c r="J132" s="15">
        <f t="shared" si="4"/>
        <v>1</v>
      </c>
      <c r="K132" s="15">
        <v>1</v>
      </c>
      <c r="L132" s="15">
        <v>0</v>
      </c>
      <c r="M132" s="15">
        <v>0</v>
      </c>
      <c r="N132" s="15">
        <v>1</v>
      </c>
      <c r="O132" s="15">
        <v>0</v>
      </c>
      <c r="P132" s="15">
        <v>0</v>
      </c>
      <c r="Q132" s="15">
        <v>0</v>
      </c>
      <c r="R132" s="15">
        <v>0</v>
      </c>
      <c r="S132" s="15">
        <v>1</v>
      </c>
      <c r="T132" s="15">
        <v>1</v>
      </c>
      <c r="U132" s="15">
        <v>0</v>
      </c>
      <c r="V132" s="15">
        <v>3</v>
      </c>
      <c r="W132" s="133">
        <f>SUM(I132:I$183,O132:O$183,S132:S$183)/SUM(F132:F$183)</f>
        <v>0.59876543209876543</v>
      </c>
      <c r="X132" s="133">
        <f>SUM(V132:V$183)/SUM(G132:G$183)</f>
        <v>0.97419354838709682</v>
      </c>
      <c r="Y132" s="134">
        <f t="shared" si="3"/>
        <v>1.5729589804858621</v>
      </c>
    </row>
    <row r="133" spans="1:25" s="107" customFormat="1" ht="15.75" x14ac:dyDescent="0.25">
      <c r="A133" s="179"/>
      <c r="B133" s="14">
        <v>42234</v>
      </c>
      <c r="C133" s="15" t="s">
        <v>41</v>
      </c>
      <c r="D133" s="133">
        <f>SUM(I133:I$183)/SUM(G133:G$183)</f>
        <v>0.54304635761589404</v>
      </c>
      <c r="E133" s="15">
        <v>1</v>
      </c>
      <c r="F133" s="15">
        <v>2</v>
      </c>
      <c r="G133" s="15">
        <v>2</v>
      </c>
      <c r="H133" s="15">
        <v>0</v>
      </c>
      <c r="I133" s="15">
        <v>1</v>
      </c>
      <c r="J133" s="15">
        <f t="shared" si="4"/>
        <v>1</v>
      </c>
      <c r="K133" s="15">
        <v>0</v>
      </c>
      <c r="L133" s="15">
        <v>0</v>
      </c>
      <c r="M133" s="15">
        <v>0</v>
      </c>
      <c r="N133" s="15">
        <v>1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1</v>
      </c>
      <c r="W133" s="133">
        <f>SUM(I133:I$183,O133:O$183,S133:S$183)/SUM(F133:F$183)</f>
        <v>0.59493670886075944</v>
      </c>
      <c r="X133" s="133">
        <f>SUM(V133:V$183)/SUM(G133:G$183)</f>
        <v>0.98013245033112584</v>
      </c>
      <c r="Y133" s="134">
        <f t="shared" si="3"/>
        <v>1.5750691591918853</v>
      </c>
    </row>
    <row r="134" spans="1:25" s="107" customFormat="1" ht="16.5" thickBot="1" x14ac:dyDescent="0.3">
      <c r="A134" s="187"/>
      <c r="B134" s="16">
        <v>42234</v>
      </c>
      <c r="C134" s="17" t="s">
        <v>41</v>
      </c>
      <c r="D134" s="164">
        <f>SUM(I134:I$183)/SUM(G134:G$183)</f>
        <v>0.5436241610738255</v>
      </c>
      <c r="E134" s="17">
        <v>1</v>
      </c>
      <c r="F134" s="17">
        <v>3</v>
      </c>
      <c r="G134" s="17">
        <v>3</v>
      </c>
      <c r="H134" s="17">
        <v>0</v>
      </c>
      <c r="I134" s="17">
        <v>0</v>
      </c>
      <c r="J134" s="17">
        <f t="shared" si="4"/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2</v>
      </c>
      <c r="V134" s="17">
        <v>0</v>
      </c>
      <c r="W134" s="164">
        <f>SUM(I134:I$183,O134:O$183,S134:S$183)/SUM(F134:F$183)</f>
        <v>0.59615384615384615</v>
      </c>
      <c r="X134" s="164">
        <f>SUM(V134:V$183)/SUM(G134:G$183)</f>
        <v>0.98657718120805371</v>
      </c>
      <c r="Y134" s="165">
        <f t="shared" ref="Y134:Y182" si="5">SUM(X134+W134)</f>
        <v>1.5827310273618997</v>
      </c>
    </row>
    <row r="135" spans="1:25" s="107" customFormat="1" ht="15.75" x14ac:dyDescent="0.25">
      <c r="A135" s="183" t="s">
        <v>49</v>
      </c>
      <c r="B135" s="9">
        <v>42220</v>
      </c>
      <c r="C135" s="10" t="s">
        <v>44</v>
      </c>
      <c r="D135" s="110">
        <f>SUM(I135:I$183)/SUM(G135:G$183)</f>
        <v>0.5547945205479452</v>
      </c>
      <c r="E135" s="10">
        <v>1</v>
      </c>
      <c r="F135" s="10">
        <v>3</v>
      </c>
      <c r="G135" s="10">
        <v>3</v>
      </c>
      <c r="H135" s="10">
        <v>1</v>
      </c>
      <c r="I135" s="30">
        <v>1</v>
      </c>
      <c r="J135" s="96">
        <f t="shared" ref="J135:J183" si="6">SUM(I135)-SUM(K135:M135)</f>
        <v>0</v>
      </c>
      <c r="K135" s="10">
        <v>0</v>
      </c>
      <c r="L135" s="10">
        <v>1</v>
      </c>
      <c r="M135" s="10">
        <v>0</v>
      </c>
      <c r="N135" s="10">
        <v>1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3</v>
      </c>
      <c r="W135" s="110">
        <f>SUM(I135:I$183,O135:O$183,S135:S$183)/SUM(F135:F$183)</f>
        <v>0.60784313725490191</v>
      </c>
      <c r="X135" s="110">
        <f>SUM(V135:V$183)/SUM(G135:G$183)</f>
        <v>1.0068493150684932</v>
      </c>
      <c r="Y135" s="111">
        <f t="shared" si="5"/>
        <v>1.614692452323395</v>
      </c>
    </row>
    <row r="136" spans="1:25" s="107" customFormat="1" ht="15.75" x14ac:dyDescent="0.25">
      <c r="A136" s="184"/>
      <c r="B136" s="4">
        <v>42220</v>
      </c>
      <c r="C136" s="5" t="s">
        <v>44</v>
      </c>
      <c r="D136" s="109">
        <f>SUM(I136:I$183)/SUM(G136:G$183)</f>
        <v>0.55944055944055948</v>
      </c>
      <c r="E136" s="5">
        <v>1</v>
      </c>
      <c r="F136" s="5">
        <v>2</v>
      </c>
      <c r="G136" s="5">
        <v>2</v>
      </c>
      <c r="H136" s="5">
        <v>2</v>
      </c>
      <c r="I136" s="27">
        <v>1</v>
      </c>
      <c r="J136" s="100">
        <f t="shared" si="6"/>
        <v>1</v>
      </c>
      <c r="K136" s="5">
        <v>0</v>
      </c>
      <c r="L136" s="5">
        <v>0</v>
      </c>
      <c r="M136" s="5">
        <v>0</v>
      </c>
      <c r="N136" s="5">
        <v>2</v>
      </c>
      <c r="O136" s="5">
        <v>0</v>
      </c>
      <c r="P136" s="5">
        <v>0</v>
      </c>
      <c r="Q136" s="5">
        <v>0</v>
      </c>
      <c r="R136" s="5">
        <v>0</v>
      </c>
      <c r="S136" s="5">
        <v>1</v>
      </c>
      <c r="T136" s="5">
        <v>0</v>
      </c>
      <c r="U136" s="5">
        <v>0</v>
      </c>
      <c r="V136" s="5">
        <v>1</v>
      </c>
      <c r="W136" s="109">
        <f>SUM(I136:I$183,O136:O$183,S136:S$183)/SUM(F136:F$183)</f>
        <v>0.61333333333333329</v>
      </c>
      <c r="X136" s="109">
        <f>SUM(V136:V$183)/SUM(G136:G$183)</f>
        <v>1.0069930069930071</v>
      </c>
      <c r="Y136" s="112">
        <f t="shared" si="5"/>
        <v>1.6203263403263404</v>
      </c>
    </row>
    <row r="137" spans="1:25" s="107" customFormat="1" ht="15.75" x14ac:dyDescent="0.25">
      <c r="A137" s="184"/>
      <c r="B137" s="4">
        <v>42213</v>
      </c>
      <c r="C137" s="5" t="s">
        <v>41</v>
      </c>
      <c r="D137" s="109">
        <f>SUM(I137:I$183)/SUM(G137:G$183)</f>
        <v>0.56028368794326244</v>
      </c>
      <c r="E137" s="5">
        <v>1</v>
      </c>
      <c r="F137" s="5">
        <v>3</v>
      </c>
      <c r="G137" s="5">
        <v>3</v>
      </c>
      <c r="H137" s="5">
        <v>1</v>
      </c>
      <c r="I137" s="27">
        <v>2</v>
      </c>
      <c r="J137" s="100">
        <f t="shared" si="6"/>
        <v>1</v>
      </c>
      <c r="K137" s="5">
        <v>1</v>
      </c>
      <c r="L137" s="5">
        <v>0</v>
      </c>
      <c r="M137" s="5">
        <v>0</v>
      </c>
      <c r="N137" s="5">
        <v>1</v>
      </c>
      <c r="O137" s="5">
        <v>0</v>
      </c>
      <c r="P137" s="5">
        <v>1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3</v>
      </c>
      <c r="W137" s="109">
        <f>SUM(I137:I$183,O137:O$183,S137:S$183)/SUM(F137:F$183)</f>
        <v>0.60810810810810811</v>
      </c>
      <c r="X137" s="109">
        <f>SUM(V137:V$183)/SUM(G137:G$183)</f>
        <v>1.0141843971631206</v>
      </c>
      <c r="Y137" s="112">
        <f t="shared" si="5"/>
        <v>1.6222925052712287</v>
      </c>
    </row>
    <row r="138" spans="1:25" s="107" customFormat="1" ht="15.75" x14ac:dyDescent="0.25">
      <c r="A138" s="184"/>
      <c r="B138" s="4">
        <v>42213</v>
      </c>
      <c r="C138" s="5" t="s">
        <v>41</v>
      </c>
      <c r="D138" s="109">
        <f>SUM(I138:I$183)/SUM(G138:G$183)</f>
        <v>0.55797101449275366</v>
      </c>
      <c r="E138" s="5">
        <v>1</v>
      </c>
      <c r="F138" s="5">
        <v>2</v>
      </c>
      <c r="G138" s="5">
        <v>2</v>
      </c>
      <c r="H138" s="5">
        <v>0</v>
      </c>
      <c r="I138" s="27">
        <v>1</v>
      </c>
      <c r="J138" s="100">
        <f t="shared" si="6"/>
        <v>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1</v>
      </c>
      <c r="W138" s="109">
        <f>SUM(I138:I$183,O138:O$183,S138:S$183)/SUM(F138:F$183)</f>
        <v>0.60689655172413792</v>
      </c>
      <c r="X138" s="109">
        <f>SUM(V138:V$183)/SUM(G138:G$183)</f>
        <v>1.0144927536231885</v>
      </c>
      <c r="Y138" s="112">
        <f t="shared" si="5"/>
        <v>1.6213893053473263</v>
      </c>
    </row>
    <row r="139" spans="1:25" s="107" customFormat="1" ht="15.75" x14ac:dyDescent="0.25">
      <c r="A139" s="184"/>
      <c r="B139" s="4">
        <v>42206</v>
      </c>
      <c r="C139" s="5" t="s">
        <v>45</v>
      </c>
      <c r="D139" s="109">
        <f>SUM(I139:I$183)/SUM(G139:G$183)</f>
        <v>0.55882352941176472</v>
      </c>
      <c r="E139" s="5">
        <v>1</v>
      </c>
      <c r="F139" s="5">
        <v>3</v>
      </c>
      <c r="G139" s="5">
        <v>3</v>
      </c>
      <c r="H139" s="5">
        <v>2</v>
      </c>
      <c r="I139" s="27">
        <v>2</v>
      </c>
      <c r="J139" s="100">
        <f t="shared" si="6"/>
        <v>0</v>
      </c>
      <c r="K139" s="5">
        <v>1</v>
      </c>
      <c r="L139" s="5">
        <v>0</v>
      </c>
      <c r="M139" s="5">
        <v>1</v>
      </c>
      <c r="N139" s="5">
        <v>3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6</v>
      </c>
      <c r="W139" s="109">
        <f>SUM(I139:I$183,O139:O$183,S139:S$183)/SUM(F139:F$183)</f>
        <v>0.60839160839160844</v>
      </c>
      <c r="X139" s="109">
        <f>SUM(V139:V$183)/SUM(G139:G$183)</f>
        <v>1.0220588235294117</v>
      </c>
      <c r="Y139" s="112">
        <f t="shared" si="5"/>
        <v>1.63045043192102</v>
      </c>
    </row>
    <row r="140" spans="1:25" s="107" customFormat="1" ht="15.75" x14ac:dyDescent="0.25">
      <c r="A140" s="184"/>
      <c r="B140" s="4">
        <v>42206</v>
      </c>
      <c r="C140" s="5" t="s">
        <v>45</v>
      </c>
      <c r="D140" s="109">
        <f>SUM(I140:I$183)/SUM(G140:G$183)</f>
        <v>0.55639097744360899</v>
      </c>
      <c r="E140" s="5">
        <v>1</v>
      </c>
      <c r="F140" s="5">
        <v>3</v>
      </c>
      <c r="G140" s="5">
        <v>3</v>
      </c>
      <c r="H140" s="5">
        <v>1</v>
      </c>
      <c r="I140" s="27">
        <v>2</v>
      </c>
      <c r="J140" s="100">
        <f t="shared" si="6"/>
        <v>1</v>
      </c>
      <c r="K140" s="5">
        <v>0</v>
      </c>
      <c r="L140" s="5">
        <v>1</v>
      </c>
      <c r="M140" s="5">
        <v>0</v>
      </c>
      <c r="N140" s="5">
        <v>1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4</v>
      </c>
      <c r="W140" s="109">
        <f>SUM(I140:I$183,O140:O$183,S140:S$183)/SUM(F140:F$183)</f>
        <v>0.6</v>
      </c>
      <c r="X140" s="109">
        <f>SUM(V140:V$183)/SUM(G140:G$183)</f>
        <v>1</v>
      </c>
      <c r="Y140" s="112">
        <f t="shared" si="5"/>
        <v>1.6</v>
      </c>
    </row>
    <row r="141" spans="1:25" s="107" customFormat="1" ht="15.75" x14ac:dyDescent="0.25">
      <c r="A141" s="184"/>
      <c r="B141" s="4">
        <v>42199</v>
      </c>
      <c r="C141" s="5" t="s">
        <v>46</v>
      </c>
      <c r="D141" s="109">
        <f>SUM(I141:I$183)/SUM(G141:G$183)</f>
        <v>0.55384615384615388</v>
      </c>
      <c r="E141" s="5">
        <v>1</v>
      </c>
      <c r="F141" s="5">
        <v>2</v>
      </c>
      <c r="G141" s="5">
        <v>2</v>
      </c>
      <c r="H141" s="5">
        <v>0</v>
      </c>
      <c r="I141" s="27">
        <v>1</v>
      </c>
      <c r="J141" s="100">
        <f t="shared" si="6"/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</v>
      </c>
      <c r="W141" s="109">
        <f>SUM(I141:I$183,O141:O$183,S141:S$183)/SUM(F141:F$183)</f>
        <v>0.59854014598540151</v>
      </c>
      <c r="X141" s="109">
        <f>SUM(V141:V$183)/SUM(G141:G$183)</f>
        <v>0.99230769230769234</v>
      </c>
      <c r="Y141" s="112">
        <f t="shared" si="5"/>
        <v>1.5908478382930937</v>
      </c>
    </row>
    <row r="142" spans="1:25" s="107" customFormat="1" ht="15.75" x14ac:dyDescent="0.25">
      <c r="A142" s="184"/>
      <c r="B142" s="4">
        <v>42199</v>
      </c>
      <c r="C142" s="5" t="s">
        <v>46</v>
      </c>
      <c r="D142" s="109">
        <f>SUM(I142:I$183)/SUM(G142:G$183)</f>
        <v>0.5546875</v>
      </c>
      <c r="E142" s="5">
        <v>1</v>
      </c>
      <c r="F142" s="5">
        <v>3</v>
      </c>
      <c r="G142" s="5">
        <v>3</v>
      </c>
      <c r="H142" s="5">
        <v>0</v>
      </c>
      <c r="I142" s="27">
        <v>2</v>
      </c>
      <c r="J142" s="100">
        <f t="shared" si="6"/>
        <v>2</v>
      </c>
      <c r="K142" s="5">
        <v>0</v>
      </c>
      <c r="L142" s="5">
        <v>0</v>
      </c>
      <c r="M142" s="5">
        <v>0</v>
      </c>
      <c r="N142" s="5">
        <v>1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2</v>
      </c>
      <c r="W142" s="109">
        <f>SUM(I142:I$183,O142:O$183,S142:S$183)/SUM(F142:F$183)</f>
        <v>0.6</v>
      </c>
      <c r="X142" s="109">
        <f>SUM(V142:V$183)/SUM(G142:G$183)</f>
        <v>1</v>
      </c>
      <c r="Y142" s="112">
        <f t="shared" si="5"/>
        <v>1.6</v>
      </c>
    </row>
    <row r="143" spans="1:25" ht="15.75" x14ac:dyDescent="0.25">
      <c r="A143" s="184"/>
      <c r="B143" s="4">
        <v>42192</v>
      </c>
      <c r="C143" s="5" t="s">
        <v>47</v>
      </c>
      <c r="D143" s="109">
        <f>SUM(I143:I$183)/SUM(G143:G$183)</f>
        <v>0.55200000000000005</v>
      </c>
      <c r="E143" s="5">
        <v>1</v>
      </c>
      <c r="F143" s="5">
        <v>3</v>
      </c>
      <c r="G143" s="5">
        <v>3</v>
      </c>
      <c r="H143" s="5">
        <v>1</v>
      </c>
      <c r="I143" s="27">
        <v>2</v>
      </c>
      <c r="J143" s="100">
        <f t="shared" si="6"/>
        <v>2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2</v>
      </c>
      <c r="W143" s="109">
        <f>SUM(I143:I$183,O143:O$183,S143:S$183)/SUM(F143:F$183)</f>
        <v>0.59848484848484851</v>
      </c>
      <c r="X143" s="109">
        <f>SUM(V143:V$183)/SUM(G143:G$183)</f>
        <v>1.008</v>
      </c>
      <c r="Y143" s="112">
        <f t="shared" si="5"/>
        <v>1.6064848484848486</v>
      </c>
    </row>
    <row r="144" spans="1:25" ht="15.75" x14ac:dyDescent="0.25">
      <c r="A144" s="184"/>
      <c r="B144" s="4">
        <v>42192</v>
      </c>
      <c r="C144" s="5" t="s">
        <v>47</v>
      </c>
      <c r="D144" s="109">
        <f>SUM(I144:I$183)/SUM(G144:G$183)</f>
        <v>0.54918032786885251</v>
      </c>
      <c r="E144" s="5">
        <v>1</v>
      </c>
      <c r="F144" s="5">
        <v>3</v>
      </c>
      <c r="G144" s="5">
        <v>2</v>
      </c>
      <c r="H144" s="5">
        <v>1</v>
      </c>
      <c r="I144" s="27">
        <v>1</v>
      </c>
      <c r="J144" s="100">
        <f t="shared" si="6"/>
        <v>1</v>
      </c>
      <c r="K144" s="5">
        <v>0</v>
      </c>
      <c r="L144" s="5">
        <v>0</v>
      </c>
      <c r="M144" s="5">
        <v>0</v>
      </c>
      <c r="N144" s="5">
        <v>1</v>
      </c>
      <c r="O144" s="5">
        <v>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109">
        <f>SUM(I144:I$183,O144:O$183,S144:S$183)/SUM(F144:F$183)</f>
        <v>0.5968992248062015</v>
      </c>
      <c r="X144" s="109">
        <f>SUM(V144:V$183)/SUM(G144:G$183)</f>
        <v>1.0163934426229508</v>
      </c>
      <c r="Y144" s="112">
        <f t="shared" si="5"/>
        <v>1.6132926674291523</v>
      </c>
    </row>
    <row r="145" spans="1:25" s="107" customFormat="1" ht="15.75" x14ac:dyDescent="0.25">
      <c r="A145" s="184"/>
      <c r="B145" s="4">
        <v>42178</v>
      </c>
      <c r="C145" s="5" t="s">
        <v>41</v>
      </c>
      <c r="D145" s="109">
        <f>SUM(I145:I$183)/SUM(G145:G$183)</f>
        <v>0.55000000000000004</v>
      </c>
      <c r="E145" s="5">
        <v>1</v>
      </c>
      <c r="F145" s="5">
        <v>3</v>
      </c>
      <c r="G145" s="5">
        <v>2</v>
      </c>
      <c r="H145" s="5">
        <v>1</v>
      </c>
      <c r="I145" s="27">
        <v>2</v>
      </c>
      <c r="J145" s="100">
        <f t="shared" si="6"/>
        <v>0</v>
      </c>
      <c r="K145" s="5">
        <v>2</v>
      </c>
      <c r="L145" s="5">
        <v>0</v>
      </c>
      <c r="M145" s="5">
        <v>0</v>
      </c>
      <c r="N145" s="5">
        <v>3</v>
      </c>
      <c r="O145" s="5">
        <v>0</v>
      </c>
      <c r="P145" s="5">
        <v>0</v>
      </c>
      <c r="Q145" s="5">
        <v>1</v>
      </c>
      <c r="R145" s="5">
        <v>0</v>
      </c>
      <c r="S145" s="5">
        <v>0</v>
      </c>
      <c r="T145" s="5">
        <v>0</v>
      </c>
      <c r="U145" s="5">
        <v>0</v>
      </c>
      <c r="V145" s="5">
        <v>4</v>
      </c>
      <c r="W145" s="109">
        <f>SUM(I145:I$183,O145:O$183,S145:S$183)/SUM(F145:F$183)</f>
        <v>0.59523809523809523</v>
      </c>
      <c r="X145" s="109">
        <f>SUM(V145:V$183)/SUM(G145:G$183)</f>
        <v>1.0249999999999999</v>
      </c>
      <c r="Y145" s="112">
        <f t="shared" si="5"/>
        <v>1.6202380952380953</v>
      </c>
    </row>
    <row r="146" spans="1:25" s="107" customFormat="1" ht="15.75" x14ac:dyDescent="0.25">
      <c r="A146" s="184"/>
      <c r="B146" s="4">
        <v>42178</v>
      </c>
      <c r="C146" s="5" t="s">
        <v>41</v>
      </c>
      <c r="D146" s="109">
        <f>SUM(I146:I$183)/SUM(G146:G$183)</f>
        <v>0.5423728813559322</v>
      </c>
      <c r="E146" s="5">
        <v>1</v>
      </c>
      <c r="F146" s="5">
        <v>3</v>
      </c>
      <c r="G146" s="5">
        <v>3</v>
      </c>
      <c r="H146" s="5">
        <v>1</v>
      </c>
      <c r="I146" s="27">
        <v>1</v>
      </c>
      <c r="J146" s="100">
        <f t="shared" si="6"/>
        <v>0</v>
      </c>
      <c r="K146" s="5">
        <v>0</v>
      </c>
      <c r="L146" s="5">
        <v>1</v>
      </c>
      <c r="M146" s="5">
        <v>0</v>
      </c>
      <c r="N146" s="5">
        <v>3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3</v>
      </c>
      <c r="W146" s="109">
        <f>SUM(I146:I$183,O146:O$183,S146:S$183)/SUM(F146:F$183)</f>
        <v>0.5934959349593496</v>
      </c>
      <c r="X146" s="109">
        <f>SUM(V146:V$183)/SUM(G146:G$183)</f>
        <v>1.0084745762711864</v>
      </c>
      <c r="Y146" s="112">
        <f t="shared" si="5"/>
        <v>1.601970511230536</v>
      </c>
    </row>
    <row r="147" spans="1:25" s="107" customFormat="1" ht="15.75" x14ac:dyDescent="0.25">
      <c r="A147" s="184"/>
      <c r="B147" s="4">
        <v>42171</v>
      </c>
      <c r="C147" s="5" t="s">
        <v>45</v>
      </c>
      <c r="D147" s="109">
        <f>SUM(I147:I$183)/SUM(G147:G$183)</f>
        <v>0.54782608695652169</v>
      </c>
      <c r="E147" s="5">
        <v>1</v>
      </c>
      <c r="F147" s="5">
        <v>2</v>
      </c>
      <c r="G147" s="5">
        <v>2</v>
      </c>
      <c r="H147" s="5">
        <v>2</v>
      </c>
      <c r="I147" s="27">
        <v>2</v>
      </c>
      <c r="J147" s="100">
        <f t="shared" si="6"/>
        <v>2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2</v>
      </c>
      <c r="W147" s="109">
        <f>SUM(I147:I$183,O147:O$183,S147:S$183)/SUM(F147:F$183)</f>
        <v>0.6</v>
      </c>
      <c r="X147" s="109">
        <f>SUM(V147:V$183)/SUM(G147:G$183)</f>
        <v>1.008695652173913</v>
      </c>
      <c r="Y147" s="112">
        <f t="shared" si="5"/>
        <v>1.6086956521739131</v>
      </c>
    </row>
    <row r="148" spans="1:25" s="107" customFormat="1" ht="15.75" x14ac:dyDescent="0.25">
      <c r="A148" s="184"/>
      <c r="B148" s="4">
        <v>42171</v>
      </c>
      <c r="C148" s="5" t="s">
        <v>45</v>
      </c>
      <c r="D148" s="109">
        <f>SUM(I148:I$183)/SUM(G148:G$183)</f>
        <v>0.53982300884955747</v>
      </c>
      <c r="E148" s="5">
        <v>1</v>
      </c>
      <c r="F148" s="5">
        <v>2</v>
      </c>
      <c r="G148" s="5">
        <v>2</v>
      </c>
      <c r="H148" s="5">
        <v>2</v>
      </c>
      <c r="I148" s="27">
        <v>2</v>
      </c>
      <c r="J148" s="100">
        <f t="shared" si="6"/>
        <v>2</v>
      </c>
      <c r="K148" s="5">
        <v>0</v>
      </c>
      <c r="L148" s="5">
        <v>0</v>
      </c>
      <c r="M148" s="5">
        <v>0</v>
      </c>
      <c r="N148" s="5">
        <v>2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2</v>
      </c>
      <c r="W148" s="109">
        <f>SUM(I148:I$183,O148:O$183,S148:S$183)/SUM(F148:F$183)</f>
        <v>0.59322033898305082</v>
      </c>
      <c r="X148" s="109">
        <f>SUM(V148:V$183)/SUM(G148:G$183)</f>
        <v>1.0088495575221239</v>
      </c>
      <c r="Y148" s="112">
        <f t="shared" si="5"/>
        <v>1.6020698965051747</v>
      </c>
    </row>
    <row r="149" spans="1:25" s="107" customFormat="1" ht="15.75" x14ac:dyDescent="0.25">
      <c r="A149" s="184"/>
      <c r="B149" s="4">
        <v>42164</v>
      </c>
      <c r="C149" s="5" t="s">
        <v>43</v>
      </c>
      <c r="D149" s="109">
        <f>SUM(I149:I$183)/SUM(G149:G$183)</f>
        <v>0.53153153153153154</v>
      </c>
      <c r="E149" s="5">
        <v>1</v>
      </c>
      <c r="F149" s="5">
        <v>4</v>
      </c>
      <c r="G149" s="5">
        <v>4</v>
      </c>
      <c r="H149" s="5">
        <v>2</v>
      </c>
      <c r="I149" s="27">
        <v>1</v>
      </c>
      <c r="J149" s="100">
        <f t="shared" si="6"/>
        <v>0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</v>
      </c>
      <c r="T149" s="5">
        <v>0</v>
      </c>
      <c r="U149" s="5">
        <v>1</v>
      </c>
      <c r="V149" s="5">
        <v>3</v>
      </c>
      <c r="W149" s="109">
        <f>SUM(I149:I$183,O149:O$183,S149:S$183)/SUM(F149:F$183)</f>
        <v>0.58620689655172409</v>
      </c>
      <c r="X149" s="109">
        <f>SUM(V149:V$183)/SUM(G149:G$183)</f>
        <v>1.0090090090090089</v>
      </c>
      <c r="Y149" s="112">
        <f t="shared" si="5"/>
        <v>1.5952159055607331</v>
      </c>
    </row>
    <row r="150" spans="1:25" s="107" customFormat="1" ht="15.75" x14ac:dyDescent="0.25">
      <c r="A150" s="184"/>
      <c r="B150" s="4">
        <v>42164</v>
      </c>
      <c r="C150" s="5" t="s">
        <v>43</v>
      </c>
      <c r="D150" s="109">
        <f>SUM(I150:I$183)/SUM(G150:G$183)</f>
        <v>0.54205607476635509</v>
      </c>
      <c r="E150" s="5">
        <v>1</v>
      </c>
      <c r="F150" s="5">
        <v>3</v>
      </c>
      <c r="G150" s="5">
        <v>3</v>
      </c>
      <c r="H150" s="5">
        <v>2</v>
      </c>
      <c r="I150" s="27">
        <v>2</v>
      </c>
      <c r="J150" s="100">
        <f t="shared" si="6"/>
        <v>2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2</v>
      </c>
      <c r="W150" s="109">
        <f>SUM(I150:I$183,O150:O$183,S150:S$183)/SUM(F150:F$183)</f>
        <v>0.5892857142857143</v>
      </c>
      <c r="X150" s="109">
        <f>SUM(V150:V$183)/SUM(G150:G$183)</f>
        <v>1.0186915887850467</v>
      </c>
      <c r="Y150" s="112">
        <f t="shared" si="5"/>
        <v>1.6079773030707609</v>
      </c>
    </row>
    <row r="151" spans="1:25" s="107" customFormat="1" ht="15.75" x14ac:dyDescent="0.25">
      <c r="A151" s="184"/>
      <c r="B151" s="4">
        <v>42157</v>
      </c>
      <c r="C151" s="5" t="s">
        <v>44</v>
      </c>
      <c r="D151" s="109">
        <f>SUM(I151:I$183)/SUM(G151:G$183)</f>
        <v>0.53846153846153844</v>
      </c>
      <c r="E151" s="5">
        <v>1</v>
      </c>
      <c r="F151" s="5">
        <v>3</v>
      </c>
      <c r="G151" s="5">
        <v>3</v>
      </c>
      <c r="H151" s="5">
        <v>0</v>
      </c>
      <c r="I151" s="27">
        <v>1</v>
      </c>
      <c r="J151" s="100">
        <f t="shared" si="6"/>
        <v>1</v>
      </c>
      <c r="K151" s="5">
        <v>0</v>
      </c>
      <c r="L151" s="5">
        <v>0</v>
      </c>
      <c r="M151" s="5">
        <v>0</v>
      </c>
      <c r="N151" s="5">
        <v>1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2</v>
      </c>
      <c r="V151" s="5">
        <v>1</v>
      </c>
      <c r="W151" s="109">
        <f>SUM(I151:I$183,O151:O$183,S151:S$183)/SUM(F151:F$183)</f>
        <v>0.58715596330275233</v>
      </c>
      <c r="X151" s="109">
        <f>SUM(V151:V$183)/SUM(G151:G$183)</f>
        <v>1.0288461538461537</v>
      </c>
      <c r="Y151" s="112">
        <f t="shared" si="5"/>
        <v>1.6160021171489061</v>
      </c>
    </row>
    <row r="152" spans="1:25" s="107" customFormat="1" ht="15.75" x14ac:dyDescent="0.25">
      <c r="A152" s="184"/>
      <c r="B152" s="4">
        <v>42157</v>
      </c>
      <c r="C152" s="5" t="s">
        <v>44</v>
      </c>
      <c r="D152" s="109">
        <f>SUM(I152:I$183)/SUM(G152:G$183)</f>
        <v>0.54455445544554459</v>
      </c>
      <c r="E152" s="5">
        <v>1</v>
      </c>
      <c r="F152" s="5">
        <v>3</v>
      </c>
      <c r="G152" s="5">
        <v>3</v>
      </c>
      <c r="H152" s="5">
        <v>1</v>
      </c>
      <c r="I152" s="27">
        <v>1</v>
      </c>
      <c r="J152" s="100">
        <f t="shared" si="6"/>
        <v>1</v>
      </c>
      <c r="K152" s="5">
        <v>0</v>
      </c>
      <c r="L152" s="5">
        <v>0</v>
      </c>
      <c r="M152" s="5">
        <v>0</v>
      </c>
      <c r="N152" s="5">
        <v>4</v>
      </c>
      <c r="O152" s="5">
        <v>0</v>
      </c>
      <c r="P152" s="5">
        <v>0</v>
      </c>
      <c r="Q152" s="5">
        <v>0</v>
      </c>
      <c r="R152" s="5">
        <v>0</v>
      </c>
      <c r="S152" s="5">
        <v>1</v>
      </c>
      <c r="T152" s="5">
        <v>0</v>
      </c>
      <c r="U152" s="5">
        <v>0</v>
      </c>
      <c r="V152" s="5">
        <v>1</v>
      </c>
      <c r="W152" s="109">
        <f>SUM(I152:I$183,O152:O$183,S152:S$183)/SUM(F152:F$183)</f>
        <v>0.59433962264150941</v>
      </c>
      <c r="X152" s="109">
        <f>SUM(V152:V$183)/SUM(G152:G$183)</f>
        <v>1.0495049504950495</v>
      </c>
      <c r="Y152" s="112">
        <f t="shared" si="5"/>
        <v>1.643844573136559</v>
      </c>
    </row>
    <row r="153" spans="1:25" s="107" customFormat="1" ht="15.75" x14ac:dyDescent="0.25">
      <c r="A153" s="184"/>
      <c r="B153" s="4">
        <v>42150</v>
      </c>
      <c r="C153" s="5" t="s">
        <v>46</v>
      </c>
      <c r="D153" s="109">
        <f>SUM(I153:I$183)/SUM(G153:G$183)</f>
        <v>0.55102040816326525</v>
      </c>
      <c r="E153" s="5">
        <v>1</v>
      </c>
      <c r="F153" s="5">
        <v>4</v>
      </c>
      <c r="G153" s="5">
        <v>3</v>
      </c>
      <c r="H153" s="5">
        <v>2</v>
      </c>
      <c r="I153" s="27">
        <v>2</v>
      </c>
      <c r="J153" s="100">
        <f t="shared" si="6"/>
        <v>1</v>
      </c>
      <c r="K153" s="5">
        <v>1</v>
      </c>
      <c r="L153" s="5">
        <v>0</v>
      </c>
      <c r="M153" s="5">
        <v>0</v>
      </c>
      <c r="N153" s="5">
        <v>2</v>
      </c>
      <c r="O153" s="5">
        <v>1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2</v>
      </c>
      <c r="V153" s="5">
        <v>3</v>
      </c>
      <c r="W153" s="109">
        <f>SUM(I153:I$183,O153:O$183,S153:S$183)/SUM(F153:F$183)</f>
        <v>0.59223300970873782</v>
      </c>
      <c r="X153" s="109">
        <f>SUM(V153:V$183)/SUM(G153:G$183)</f>
        <v>1.0714285714285714</v>
      </c>
      <c r="Y153" s="112">
        <f t="shared" si="5"/>
        <v>1.6636615811373092</v>
      </c>
    </row>
    <row r="154" spans="1:25" s="107" customFormat="1" ht="15.75" x14ac:dyDescent="0.25">
      <c r="A154" s="184"/>
      <c r="B154" s="4">
        <v>42150</v>
      </c>
      <c r="C154" s="5" t="s">
        <v>46</v>
      </c>
      <c r="D154" s="109">
        <f>SUM(I154:I$183)/SUM(G154:G$183)</f>
        <v>0.54736842105263162</v>
      </c>
      <c r="E154" s="5">
        <v>1</v>
      </c>
      <c r="F154" s="5">
        <v>3</v>
      </c>
      <c r="G154" s="5">
        <v>3</v>
      </c>
      <c r="H154" s="5">
        <v>1</v>
      </c>
      <c r="I154" s="27">
        <v>1</v>
      </c>
      <c r="J154" s="100">
        <f t="shared" si="6"/>
        <v>0</v>
      </c>
      <c r="K154" s="5">
        <v>1</v>
      </c>
      <c r="L154" s="5">
        <v>0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2</v>
      </c>
      <c r="W154" s="109">
        <f>SUM(I154:I$183,O154:O$183,S154:S$183)/SUM(F154:F$183)</f>
        <v>0.58585858585858586</v>
      </c>
      <c r="X154" s="109">
        <f>SUM(V154:V$183)/SUM(G154:G$183)</f>
        <v>1.0736842105263158</v>
      </c>
      <c r="Y154" s="112">
        <f t="shared" si="5"/>
        <v>1.6595427963849017</v>
      </c>
    </row>
    <row r="155" spans="1:25" ht="15.75" x14ac:dyDescent="0.25">
      <c r="A155" s="184"/>
      <c r="B155" s="4">
        <v>42143</v>
      </c>
      <c r="C155" s="5" t="s">
        <v>47</v>
      </c>
      <c r="D155" s="109">
        <f>SUM(I155:I$183)/SUM(G155:G$183)</f>
        <v>0.55434782608695654</v>
      </c>
      <c r="E155" s="5">
        <v>1</v>
      </c>
      <c r="F155" s="5">
        <v>3</v>
      </c>
      <c r="G155" s="5">
        <v>3</v>
      </c>
      <c r="H155" s="5">
        <v>1</v>
      </c>
      <c r="I155" s="27">
        <v>1</v>
      </c>
      <c r="J155" s="100">
        <f t="shared" si="6"/>
        <v>0</v>
      </c>
      <c r="K155" s="5">
        <v>0</v>
      </c>
      <c r="L155" s="5">
        <v>1</v>
      </c>
      <c r="M155" s="5">
        <v>0</v>
      </c>
      <c r="N155" s="5">
        <v>1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</v>
      </c>
      <c r="U155" s="5">
        <v>0</v>
      </c>
      <c r="V155" s="5">
        <v>3</v>
      </c>
      <c r="W155" s="109">
        <f>SUM(I155:I$183,O155:O$183,S155:S$183)/SUM(F155:F$183)</f>
        <v>0.59375</v>
      </c>
      <c r="X155" s="109">
        <f>SUM(V155:V$183)/SUM(G155:G$183)</f>
        <v>1.0869565217391304</v>
      </c>
      <c r="Y155" s="112">
        <f t="shared" si="5"/>
        <v>1.6807065217391304</v>
      </c>
    </row>
    <row r="156" spans="1:25" ht="16.5" thickBot="1" x14ac:dyDescent="0.3">
      <c r="A156" s="185"/>
      <c r="B156" s="7">
        <v>42143</v>
      </c>
      <c r="C156" s="8" t="s">
        <v>47</v>
      </c>
      <c r="D156" s="162">
        <f>SUM(I156:I$183)/SUM(G156:G$183)</f>
        <v>0.5617977528089888</v>
      </c>
      <c r="E156" s="8">
        <v>1</v>
      </c>
      <c r="F156" s="8">
        <v>4</v>
      </c>
      <c r="G156" s="8">
        <v>4</v>
      </c>
      <c r="H156" s="8">
        <v>2</v>
      </c>
      <c r="I156" s="29">
        <v>2</v>
      </c>
      <c r="J156" s="159">
        <f t="shared" si="6"/>
        <v>0</v>
      </c>
      <c r="K156" s="8">
        <v>1</v>
      </c>
      <c r="L156" s="8">
        <v>1</v>
      </c>
      <c r="M156" s="8">
        <v>0</v>
      </c>
      <c r="N156" s="8">
        <v>4</v>
      </c>
      <c r="O156" s="8">
        <v>0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1</v>
      </c>
      <c r="V156" s="8">
        <v>5</v>
      </c>
      <c r="W156" s="162">
        <f>SUM(I156:I$183,O156:O$183,S156:S$183)/SUM(F156:F$183)</f>
        <v>0.60215053763440862</v>
      </c>
      <c r="X156" s="162">
        <f>SUM(V156:V$183)/SUM(G156:G$183)</f>
        <v>1.0898876404494382</v>
      </c>
      <c r="Y156" s="163">
        <f t="shared" si="5"/>
        <v>1.6920381780838469</v>
      </c>
    </row>
    <row r="157" spans="1:25" s="107" customFormat="1" ht="15.75" x14ac:dyDescent="0.25">
      <c r="A157" s="183" t="s">
        <v>48</v>
      </c>
      <c r="B157" s="9">
        <v>41863</v>
      </c>
      <c r="C157" s="10" t="s">
        <v>43</v>
      </c>
      <c r="D157" s="110">
        <f>SUM(I157:I$183)/SUM(G157:G$183)</f>
        <v>0.56470588235294117</v>
      </c>
      <c r="E157" s="10">
        <v>1</v>
      </c>
      <c r="F157" s="10">
        <v>2</v>
      </c>
      <c r="G157" s="10">
        <v>2</v>
      </c>
      <c r="H157" s="10">
        <v>0</v>
      </c>
      <c r="I157" s="10">
        <v>0</v>
      </c>
      <c r="J157" s="96">
        <f t="shared" si="6"/>
        <v>0</v>
      </c>
      <c r="K157" s="10">
        <v>0</v>
      </c>
      <c r="L157" s="10">
        <v>0</v>
      </c>
      <c r="M157" s="10">
        <v>0</v>
      </c>
      <c r="N157" s="10">
        <v>1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10">
        <f>SUM(I157:I$183,O157:O$183,S157:S$183)/SUM(F157:F$183)</f>
        <v>0.5955056179775281</v>
      </c>
      <c r="X157" s="110">
        <f>SUM(V157:V$183)/SUM(G157:G$183)</f>
        <v>1.0823529411764705</v>
      </c>
      <c r="Y157" s="111">
        <f t="shared" si="5"/>
        <v>1.6778585591539987</v>
      </c>
    </row>
    <row r="158" spans="1:25" s="107" customFormat="1" ht="15.75" x14ac:dyDescent="0.25">
      <c r="A158" s="184"/>
      <c r="B158" s="4">
        <v>41863</v>
      </c>
      <c r="C158" s="5" t="s">
        <v>43</v>
      </c>
      <c r="D158" s="109">
        <f>SUM(I158:I$183)/SUM(G158:G$183)</f>
        <v>0.57831325301204817</v>
      </c>
      <c r="E158" s="5">
        <v>1</v>
      </c>
      <c r="F158" s="5">
        <v>3</v>
      </c>
      <c r="G158" s="5">
        <v>3</v>
      </c>
      <c r="H158" s="5">
        <v>0</v>
      </c>
      <c r="I158" s="27">
        <v>1</v>
      </c>
      <c r="J158" s="100">
        <f t="shared" si="6"/>
        <v>1</v>
      </c>
      <c r="K158" s="5">
        <v>0</v>
      </c>
      <c r="L158" s="5">
        <v>0</v>
      </c>
      <c r="M158" s="5">
        <v>0</v>
      </c>
      <c r="N158" s="5">
        <v>1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</v>
      </c>
      <c r="V158" s="5">
        <v>1</v>
      </c>
      <c r="W158" s="109">
        <f>SUM(I158:I$183,O158:O$183,S158:S$183)/SUM(F158:F$183)</f>
        <v>0.60919540229885061</v>
      </c>
      <c r="X158" s="109">
        <f>SUM(V158:V$183)/SUM(G158:G$183)</f>
        <v>1.1084337349397591</v>
      </c>
      <c r="Y158" s="112">
        <f t="shared" si="5"/>
        <v>1.7176291372386097</v>
      </c>
    </row>
    <row r="159" spans="1:25" s="107" customFormat="1" ht="15.75" x14ac:dyDescent="0.25">
      <c r="A159" s="184"/>
      <c r="B159" s="4">
        <v>41856</v>
      </c>
      <c r="C159" s="5" t="s">
        <v>44</v>
      </c>
      <c r="D159" s="109">
        <f>SUM(I159:I$183)/SUM(G159:G$183)</f>
        <v>0.58750000000000002</v>
      </c>
      <c r="E159" s="5">
        <v>1</v>
      </c>
      <c r="F159" s="5">
        <v>3</v>
      </c>
      <c r="G159" s="5">
        <v>3</v>
      </c>
      <c r="H159" s="27">
        <v>1</v>
      </c>
      <c r="I159" s="27">
        <v>1</v>
      </c>
      <c r="J159" s="100">
        <f t="shared" si="6"/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109">
        <f>SUM(I159:I$183,O159:O$183,S159:S$183)/SUM(F159:F$183)</f>
        <v>0.61904761904761907</v>
      </c>
      <c r="X159" s="109">
        <f>SUM(V159:V$183)/SUM(G159:G$183)</f>
        <v>1.1375</v>
      </c>
      <c r="Y159" s="112">
        <f t="shared" si="5"/>
        <v>1.756547619047619</v>
      </c>
    </row>
    <row r="160" spans="1:25" s="107" customFormat="1" ht="15.75" x14ac:dyDescent="0.25">
      <c r="A160" s="184"/>
      <c r="B160" s="4">
        <v>41856</v>
      </c>
      <c r="C160" s="5" t="s">
        <v>44</v>
      </c>
      <c r="D160" s="109">
        <f>SUM(I160:I$183)/SUM(G160:G$183)</f>
        <v>0.59740259740259738</v>
      </c>
      <c r="E160" s="5">
        <v>1</v>
      </c>
      <c r="F160" s="5">
        <v>3</v>
      </c>
      <c r="G160" s="5">
        <v>3</v>
      </c>
      <c r="H160" s="27">
        <v>2</v>
      </c>
      <c r="I160" s="27">
        <v>2</v>
      </c>
      <c r="J160" s="100">
        <f t="shared" si="6"/>
        <v>1</v>
      </c>
      <c r="K160" s="5">
        <v>0</v>
      </c>
      <c r="L160" s="5">
        <v>0</v>
      </c>
      <c r="M160" s="5">
        <v>1</v>
      </c>
      <c r="N160" s="5">
        <v>3</v>
      </c>
      <c r="O160" s="5">
        <v>0</v>
      </c>
      <c r="P160" s="5">
        <v>1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5</v>
      </c>
      <c r="W160" s="109">
        <f>SUM(I160:I$183,O160:O$183,S160:S$183)/SUM(F160:F$183)</f>
        <v>0.62962962962962965</v>
      </c>
      <c r="X160" s="109">
        <f>SUM(V160:V$183)/SUM(G160:G$183)</f>
        <v>1.1688311688311688</v>
      </c>
      <c r="Y160" s="112">
        <f t="shared" si="5"/>
        <v>1.7984607984607983</v>
      </c>
    </row>
    <row r="161" spans="1:25" s="107" customFormat="1" ht="15.75" x14ac:dyDescent="0.25">
      <c r="A161" s="184"/>
      <c r="B161" s="4">
        <v>41849</v>
      </c>
      <c r="C161" s="5" t="s">
        <v>50</v>
      </c>
      <c r="D161" s="109">
        <f>SUM(I161:I$183)/SUM(G161:G$183)</f>
        <v>0.59459459459459463</v>
      </c>
      <c r="E161" s="5">
        <v>1</v>
      </c>
      <c r="F161" s="5">
        <v>2</v>
      </c>
      <c r="G161" s="5">
        <v>2</v>
      </c>
      <c r="H161" s="27">
        <v>2</v>
      </c>
      <c r="I161" s="27">
        <v>2</v>
      </c>
      <c r="J161" s="100">
        <f t="shared" si="6"/>
        <v>0</v>
      </c>
      <c r="K161" s="5">
        <v>1</v>
      </c>
      <c r="L161" s="5">
        <v>1</v>
      </c>
      <c r="M161" s="5">
        <v>0</v>
      </c>
      <c r="N161" s="5">
        <v>2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5</v>
      </c>
      <c r="W161" s="109">
        <f>SUM(I161:I$183,O161:O$183,S161:S$183)/SUM(F161:F$183)</f>
        <v>0.62820512820512819</v>
      </c>
      <c r="X161" s="109">
        <f>SUM(V161:V$183)/SUM(G161:G$183)</f>
        <v>1.1486486486486487</v>
      </c>
      <c r="Y161" s="112">
        <f t="shared" si="5"/>
        <v>1.7768537768537769</v>
      </c>
    </row>
    <row r="162" spans="1:25" s="107" customFormat="1" ht="15.75" x14ac:dyDescent="0.25">
      <c r="A162" s="184"/>
      <c r="B162" s="4">
        <v>41849</v>
      </c>
      <c r="C162" s="5" t="s">
        <v>50</v>
      </c>
      <c r="D162" s="109">
        <f>SUM(I162:I$183)/SUM(G162:G$183)</f>
        <v>0.58333333333333337</v>
      </c>
      <c r="E162" s="5">
        <v>1</v>
      </c>
      <c r="F162" s="5">
        <v>4</v>
      </c>
      <c r="G162" s="5">
        <v>3</v>
      </c>
      <c r="H162" s="27">
        <v>2</v>
      </c>
      <c r="I162" s="27">
        <v>1</v>
      </c>
      <c r="J162" s="100">
        <f t="shared" si="6"/>
        <v>1</v>
      </c>
      <c r="K162" s="5">
        <v>0</v>
      </c>
      <c r="L162" s="5">
        <v>0</v>
      </c>
      <c r="M162" s="5">
        <v>0</v>
      </c>
      <c r="N162" s="5">
        <v>0</v>
      </c>
      <c r="O162" s="5">
        <v>1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1</v>
      </c>
      <c r="W162" s="109">
        <f>SUM(I162:I$183,O162:O$183,S162:S$183)/SUM(F162:F$183)</f>
        <v>0.61842105263157898</v>
      </c>
      <c r="X162" s="109">
        <f>SUM(V162:V$183)/SUM(G162:G$183)</f>
        <v>1.1111111111111112</v>
      </c>
      <c r="Y162" s="112">
        <f t="shared" si="5"/>
        <v>1.7295321637426901</v>
      </c>
    </row>
    <row r="163" spans="1:25" s="107" customFormat="1" ht="15.75" x14ac:dyDescent="0.25">
      <c r="A163" s="184"/>
      <c r="B163" s="4">
        <v>41842</v>
      </c>
      <c r="C163" s="5" t="s">
        <v>51</v>
      </c>
      <c r="D163" s="109">
        <f>SUM(I163:I$183)/SUM(G163:G$183)</f>
        <v>0.59420289855072461</v>
      </c>
      <c r="E163" s="5">
        <v>1</v>
      </c>
      <c r="F163" s="5">
        <v>4</v>
      </c>
      <c r="G163" s="5">
        <v>4</v>
      </c>
      <c r="H163" s="27">
        <v>2</v>
      </c>
      <c r="I163" s="27">
        <v>3</v>
      </c>
      <c r="J163" s="100">
        <f t="shared" si="6"/>
        <v>1</v>
      </c>
      <c r="K163" s="5">
        <v>1</v>
      </c>
      <c r="L163" s="5">
        <v>0</v>
      </c>
      <c r="M163" s="5">
        <v>1</v>
      </c>
      <c r="N163" s="5">
        <v>3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</v>
      </c>
      <c r="V163" s="5">
        <v>7</v>
      </c>
      <c r="W163" s="109">
        <f>SUM(I163:I$183,O163:O$183,S163:S$183)/SUM(F163:F$183)</f>
        <v>0.625</v>
      </c>
      <c r="X163" s="109">
        <f>SUM(V163:V$183)/SUM(G163:G$183)</f>
        <v>1.144927536231884</v>
      </c>
      <c r="Y163" s="112">
        <f t="shared" si="5"/>
        <v>1.769927536231884</v>
      </c>
    </row>
    <row r="164" spans="1:25" s="107" customFormat="1" ht="15.75" x14ac:dyDescent="0.25">
      <c r="A164" s="184"/>
      <c r="B164" s="4">
        <v>41842</v>
      </c>
      <c r="C164" s="5" t="s">
        <v>51</v>
      </c>
      <c r="D164" s="109">
        <f>SUM(I164:I$183)/SUM(G164:G$183)</f>
        <v>0.58461538461538465</v>
      </c>
      <c r="E164" s="5">
        <v>1</v>
      </c>
      <c r="F164" s="5">
        <v>3</v>
      </c>
      <c r="G164" s="5">
        <v>3</v>
      </c>
      <c r="H164" s="27">
        <v>3</v>
      </c>
      <c r="I164" s="27">
        <v>2</v>
      </c>
      <c r="J164" s="100">
        <f t="shared" si="6"/>
        <v>1</v>
      </c>
      <c r="K164" s="5">
        <v>1</v>
      </c>
      <c r="L164" s="5">
        <v>0</v>
      </c>
      <c r="M164" s="5">
        <v>0</v>
      </c>
      <c r="N164" s="5">
        <v>2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0</v>
      </c>
      <c r="U164" s="5">
        <v>0</v>
      </c>
      <c r="V164" s="5">
        <v>3</v>
      </c>
      <c r="W164" s="109">
        <f>SUM(I164:I$183,O164:O$183,S164:S$183)/SUM(F164:F$183)</f>
        <v>0.61764705882352944</v>
      </c>
      <c r="X164" s="109">
        <f>SUM(V164:V$183)/SUM(G164:G$183)</f>
        <v>1.1076923076923078</v>
      </c>
      <c r="Y164" s="112">
        <f t="shared" si="5"/>
        <v>1.7253393665158372</v>
      </c>
    </row>
    <row r="165" spans="1:25" s="107" customFormat="1" ht="15.75" x14ac:dyDescent="0.25">
      <c r="A165" s="184"/>
      <c r="B165" s="4">
        <v>41835</v>
      </c>
      <c r="C165" s="5" t="s">
        <v>41</v>
      </c>
      <c r="D165" s="109">
        <f>SUM(I165:I$183)/SUM(G165:G$183)</f>
        <v>0.58064516129032262</v>
      </c>
      <c r="E165" s="5">
        <v>1</v>
      </c>
      <c r="F165" s="5">
        <v>4</v>
      </c>
      <c r="G165" s="5">
        <v>4</v>
      </c>
      <c r="H165" s="27">
        <v>2</v>
      </c>
      <c r="I165" s="27">
        <v>3</v>
      </c>
      <c r="J165" s="100">
        <f t="shared" si="6"/>
        <v>1</v>
      </c>
      <c r="K165" s="5">
        <v>2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5</v>
      </c>
      <c r="W165" s="109">
        <f>SUM(I165:I$183,O165:O$183,S165:S$183)/SUM(F165:F$183)</f>
        <v>0.6</v>
      </c>
      <c r="X165" s="109">
        <f>SUM(V165:V$183)/SUM(G165:G$183)</f>
        <v>1.1129032258064515</v>
      </c>
      <c r="Y165" s="112">
        <f t="shared" si="5"/>
        <v>1.7129032258064516</v>
      </c>
    </row>
    <row r="166" spans="1:25" s="107" customFormat="1" ht="15.75" x14ac:dyDescent="0.25">
      <c r="A166" s="184"/>
      <c r="B166" s="4">
        <v>41835</v>
      </c>
      <c r="C166" s="5" t="s">
        <v>41</v>
      </c>
      <c r="D166" s="109">
        <f>SUM(I166:I$183)/SUM(G166:G$183)</f>
        <v>0.56896551724137934</v>
      </c>
      <c r="E166" s="5">
        <v>1</v>
      </c>
      <c r="F166" s="5">
        <v>4</v>
      </c>
      <c r="G166" s="5">
        <v>4</v>
      </c>
      <c r="H166" s="27">
        <v>2</v>
      </c>
      <c r="I166" s="27">
        <v>3</v>
      </c>
      <c r="J166" s="100">
        <f t="shared" si="6"/>
        <v>3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3</v>
      </c>
      <c r="W166" s="109">
        <f>SUM(I166:I$183,O166:O$183,S166:S$183)/SUM(F166:F$183)</f>
        <v>0.5901639344262295</v>
      </c>
      <c r="X166" s="109">
        <f>SUM(V166:V$183)/SUM(G166:G$183)</f>
        <v>1.103448275862069</v>
      </c>
      <c r="Y166" s="112">
        <f t="shared" si="5"/>
        <v>1.6936122102882984</v>
      </c>
    </row>
    <row r="167" spans="1:25" s="107" customFormat="1" ht="15.75" x14ac:dyDescent="0.25">
      <c r="A167" s="184"/>
      <c r="B167" s="4">
        <v>41828</v>
      </c>
      <c r="C167" s="5" t="s">
        <v>45</v>
      </c>
      <c r="D167" s="109">
        <f>SUM(I167:I$183)/SUM(G167:G$183)</f>
        <v>0.55555555555555558</v>
      </c>
      <c r="E167" s="5">
        <v>1</v>
      </c>
      <c r="F167" s="5">
        <v>3</v>
      </c>
      <c r="G167" s="5">
        <v>3</v>
      </c>
      <c r="H167" s="27">
        <v>1</v>
      </c>
      <c r="I167" s="27">
        <v>1</v>
      </c>
      <c r="J167" s="100">
        <f t="shared" si="6"/>
        <v>0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3</v>
      </c>
      <c r="W167" s="109">
        <f>SUM(I167:I$183,O167:O$183,S167:S$183)/SUM(F167:F$183)</f>
        <v>0.57894736842105265</v>
      </c>
      <c r="X167" s="109">
        <f>SUM(V167:V$183)/SUM(G167:G$183)</f>
        <v>1.1296296296296295</v>
      </c>
      <c r="Y167" s="112">
        <f t="shared" si="5"/>
        <v>1.7085769980506822</v>
      </c>
    </row>
    <row r="168" spans="1:25" s="107" customFormat="1" ht="15.75" x14ac:dyDescent="0.25">
      <c r="A168" s="184"/>
      <c r="B168" s="4">
        <v>41828</v>
      </c>
      <c r="C168" s="5" t="s">
        <v>45</v>
      </c>
      <c r="D168" s="109">
        <f>SUM(I168:I$183)/SUM(G168:G$183)</f>
        <v>0.56862745098039214</v>
      </c>
      <c r="E168" s="5">
        <v>1</v>
      </c>
      <c r="F168" s="5">
        <v>3</v>
      </c>
      <c r="G168" s="5">
        <v>2</v>
      </c>
      <c r="H168" s="27">
        <v>1</v>
      </c>
      <c r="I168" s="5">
        <v>0</v>
      </c>
      <c r="J168" s="100">
        <f t="shared" si="6"/>
        <v>0</v>
      </c>
      <c r="K168" s="5">
        <v>0</v>
      </c>
      <c r="L168" s="5">
        <v>0</v>
      </c>
      <c r="M168" s="5">
        <v>0</v>
      </c>
      <c r="N168" s="5">
        <v>0</v>
      </c>
      <c r="O168" s="5">
        <v>1</v>
      </c>
      <c r="P168" s="5">
        <v>0</v>
      </c>
      <c r="Q168" s="5">
        <v>0</v>
      </c>
      <c r="R168" s="5">
        <v>0</v>
      </c>
      <c r="S168" s="5">
        <v>1</v>
      </c>
      <c r="T168" s="5">
        <v>0</v>
      </c>
      <c r="U168" s="5">
        <v>1</v>
      </c>
      <c r="V168" s="5">
        <v>0</v>
      </c>
      <c r="W168" s="109">
        <f>SUM(I168:I$183,O168:O$183,S168:S$183)/SUM(F168:F$183)</f>
        <v>0.59259259259259256</v>
      </c>
      <c r="X168" s="109">
        <f>SUM(V168:V$183)/SUM(G168:G$183)</f>
        <v>1.1372549019607843</v>
      </c>
      <c r="Y168" s="112">
        <f t="shared" si="5"/>
        <v>1.7298474945533768</v>
      </c>
    </row>
    <row r="169" spans="1:25" s="107" customFormat="1" ht="15.75" x14ac:dyDescent="0.25">
      <c r="A169" s="184"/>
      <c r="B169" s="4">
        <v>41821</v>
      </c>
      <c r="C169" s="5" t="s">
        <v>46</v>
      </c>
      <c r="D169" s="109">
        <f>SUM(I169:I$183)/SUM(G169:G$183)</f>
        <v>0.59183673469387754</v>
      </c>
      <c r="E169" s="5">
        <v>1</v>
      </c>
      <c r="F169" s="5">
        <v>3</v>
      </c>
      <c r="G169" s="5">
        <v>3</v>
      </c>
      <c r="H169" s="27">
        <v>2</v>
      </c>
      <c r="I169" s="27">
        <v>2</v>
      </c>
      <c r="J169" s="100">
        <f t="shared" si="6"/>
        <v>0</v>
      </c>
      <c r="K169" s="5">
        <v>1</v>
      </c>
      <c r="L169" s="5">
        <v>0</v>
      </c>
      <c r="M169" s="5">
        <v>1</v>
      </c>
      <c r="N169" s="5">
        <v>2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6</v>
      </c>
      <c r="W169" s="109">
        <f>SUM(I169:I$183,O169:O$183,S169:S$183)/SUM(F169:F$183)</f>
        <v>0.58823529411764708</v>
      </c>
      <c r="X169" s="109">
        <f>SUM(V169:V$183)/SUM(G169:G$183)</f>
        <v>1.1836734693877551</v>
      </c>
      <c r="Y169" s="112">
        <f t="shared" si="5"/>
        <v>1.7719087635054023</v>
      </c>
    </row>
    <row r="170" spans="1:25" s="107" customFormat="1" ht="15.75" x14ac:dyDescent="0.25">
      <c r="A170" s="184"/>
      <c r="B170" s="4">
        <v>41814</v>
      </c>
      <c r="C170" s="5" t="s">
        <v>50</v>
      </c>
      <c r="D170" s="109">
        <f>SUM(I170:I$183)/SUM(G170:G$183)</f>
        <v>0.58695652173913049</v>
      </c>
      <c r="E170" s="5">
        <v>1</v>
      </c>
      <c r="F170" s="5">
        <v>3</v>
      </c>
      <c r="G170" s="5">
        <v>3</v>
      </c>
      <c r="H170" s="27">
        <v>1</v>
      </c>
      <c r="I170" s="27">
        <v>1</v>
      </c>
      <c r="J170" s="100">
        <f t="shared" si="6"/>
        <v>1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1</v>
      </c>
      <c r="W170" s="109">
        <f>SUM(I170:I$183,O170:O$183,S170:S$183)/SUM(F170:F$183)</f>
        <v>0.58333333333333337</v>
      </c>
      <c r="X170" s="109">
        <f>SUM(V170:V$183)/SUM(G170:G$183)</f>
        <v>1.1304347826086956</v>
      </c>
      <c r="Y170" s="112">
        <f t="shared" si="5"/>
        <v>1.7137681159420288</v>
      </c>
    </row>
    <row r="171" spans="1:25" s="107" customFormat="1" ht="15.75" x14ac:dyDescent="0.25">
      <c r="A171" s="184"/>
      <c r="B171" s="4">
        <v>41814</v>
      </c>
      <c r="C171" s="5" t="s">
        <v>50</v>
      </c>
      <c r="D171" s="109">
        <f>SUM(I171:I$183)/SUM(G171:G$183)</f>
        <v>0.60465116279069764</v>
      </c>
      <c r="E171" s="5">
        <v>1</v>
      </c>
      <c r="F171" s="5">
        <v>4</v>
      </c>
      <c r="G171" s="5">
        <v>4</v>
      </c>
      <c r="H171" s="27">
        <v>1</v>
      </c>
      <c r="I171" s="27">
        <v>1</v>
      </c>
      <c r="J171" s="100">
        <f t="shared" si="6"/>
        <v>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1</v>
      </c>
      <c r="Q171" s="5">
        <v>0</v>
      </c>
      <c r="R171" s="5">
        <v>0</v>
      </c>
      <c r="S171" s="5">
        <v>0</v>
      </c>
      <c r="T171" s="5">
        <v>0</v>
      </c>
      <c r="U171" s="5">
        <v>2</v>
      </c>
      <c r="V171" s="5">
        <v>1</v>
      </c>
      <c r="W171" s="109">
        <f>SUM(I171:I$183,O171:O$183,S171:S$183)/SUM(F171:F$183)</f>
        <v>0.6</v>
      </c>
      <c r="X171" s="109">
        <f>SUM(V171:V$183)/SUM(G171:G$183)</f>
        <v>1.1860465116279071</v>
      </c>
      <c r="Y171" s="112">
        <f t="shared" si="5"/>
        <v>1.786046511627907</v>
      </c>
    </row>
    <row r="172" spans="1:25" s="107" customFormat="1" ht="15.75" x14ac:dyDescent="0.25">
      <c r="A172" s="184"/>
      <c r="B172" s="4">
        <v>41807</v>
      </c>
      <c r="C172" s="5" t="s">
        <v>51</v>
      </c>
      <c r="D172" s="109">
        <f>SUM(I172:I$183)/SUM(G172:G$183)</f>
        <v>0.64102564102564108</v>
      </c>
      <c r="E172" s="5">
        <v>1</v>
      </c>
      <c r="F172" s="5">
        <v>4</v>
      </c>
      <c r="G172" s="5">
        <v>4</v>
      </c>
      <c r="H172" s="27">
        <v>2</v>
      </c>
      <c r="I172" s="27">
        <v>2</v>
      </c>
      <c r="J172" s="100">
        <f t="shared" si="6"/>
        <v>0</v>
      </c>
      <c r="K172" s="5">
        <v>1</v>
      </c>
      <c r="L172" s="5">
        <v>0</v>
      </c>
      <c r="M172" s="5">
        <v>1</v>
      </c>
      <c r="N172" s="5">
        <v>2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3</v>
      </c>
      <c r="V172" s="5">
        <v>6</v>
      </c>
      <c r="W172" s="109">
        <f>SUM(I172:I$183,O172:O$183,S172:S$183)/SUM(F172:F$183)</f>
        <v>0.63414634146341464</v>
      </c>
      <c r="X172" s="109">
        <f>SUM(V172:V$183)/SUM(G172:G$183)</f>
        <v>1.2820512820512822</v>
      </c>
      <c r="Y172" s="112">
        <f t="shared" si="5"/>
        <v>1.9161976235146967</v>
      </c>
    </row>
    <row r="173" spans="1:25" s="107" customFormat="1" ht="15.75" x14ac:dyDescent="0.25">
      <c r="A173" s="184"/>
      <c r="B173" s="4">
        <v>41807</v>
      </c>
      <c r="C173" s="5" t="s">
        <v>51</v>
      </c>
      <c r="D173" s="109">
        <f>SUM(I173:I$183)/SUM(G173:G$183)</f>
        <v>0.65714285714285714</v>
      </c>
      <c r="E173" s="5">
        <v>1</v>
      </c>
      <c r="F173" s="5">
        <v>5</v>
      </c>
      <c r="G173" s="5">
        <v>4</v>
      </c>
      <c r="H173" s="27">
        <v>2</v>
      </c>
      <c r="I173" s="27">
        <v>2</v>
      </c>
      <c r="J173" s="100">
        <f t="shared" si="6"/>
        <v>0</v>
      </c>
      <c r="K173" s="5">
        <v>2</v>
      </c>
      <c r="L173" s="5">
        <v>0</v>
      </c>
      <c r="M173" s="5">
        <v>0</v>
      </c>
      <c r="N173" s="5">
        <v>2</v>
      </c>
      <c r="O173" s="5">
        <v>0</v>
      </c>
      <c r="P173" s="5">
        <v>0</v>
      </c>
      <c r="Q173" s="5">
        <v>1</v>
      </c>
      <c r="R173" s="5">
        <v>0</v>
      </c>
      <c r="S173" s="5">
        <v>0</v>
      </c>
      <c r="T173" s="5">
        <v>0</v>
      </c>
      <c r="U173" s="5">
        <v>2</v>
      </c>
      <c r="V173" s="5">
        <v>4</v>
      </c>
      <c r="W173" s="109">
        <f>SUM(I173:I$183,O173:O$183,S173:S$183)/SUM(F173:F$183)</f>
        <v>0.64864864864864868</v>
      </c>
      <c r="X173" s="109">
        <f>SUM(V173:V$183)/SUM(G173:G$183)</f>
        <v>1.2571428571428571</v>
      </c>
      <c r="Y173" s="112">
        <f t="shared" si="5"/>
        <v>1.9057915057915058</v>
      </c>
    </row>
    <row r="174" spans="1:25" s="107" customFormat="1" ht="15.75" x14ac:dyDescent="0.25">
      <c r="A174" s="184"/>
      <c r="B174" s="4">
        <v>41800</v>
      </c>
      <c r="C174" s="5" t="s">
        <v>43</v>
      </c>
      <c r="D174" s="109">
        <f>SUM(I174:I$183)/SUM(G174:G$183)</f>
        <v>0.67741935483870963</v>
      </c>
      <c r="E174" s="5">
        <v>1</v>
      </c>
      <c r="F174" s="5">
        <v>5</v>
      </c>
      <c r="G174" s="5">
        <v>5</v>
      </c>
      <c r="H174" s="27">
        <v>3</v>
      </c>
      <c r="I174" s="27">
        <v>3</v>
      </c>
      <c r="J174" s="100">
        <f t="shared" si="6"/>
        <v>2</v>
      </c>
      <c r="K174" s="5">
        <v>1</v>
      </c>
      <c r="L174" s="5">
        <v>0</v>
      </c>
      <c r="M174" s="5">
        <v>0</v>
      </c>
      <c r="N174" s="5">
        <v>1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1</v>
      </c>
      <c r="V174" s="5">
        <v>4</v>
      </c>
      <c r="W174" s="109">
        <f>SUM(I174:I$183,O174:O$183,S174:S$183)/SUM(F174:F$183)</f>
        <v>0.6875</v>
      </c>
      <c r="X174" s="109">
        <f>SUM(V174:V$183)/SUM(G174:G$183)</f>
        <v>1.2903225806451613</v>
      </c>
      <c r="Y174" s="112">
        <f t="shared" si="5"/>
        <v>1.9778225806451613</v>
      </c>
    </row>
    <row r="175" spans="1:25" s="107" customFormat="1" ht="15.75" x14ac:dyDescent="0.25">
      <c r="A175" s="184"/>
      <c r="B175" s="4">
        <v>41800</v>
      </c>
      <c r="C175" s="5" t="s">
        <v>43</v>
      </c>
      <c r="D175" s="109">
        <f>SUM(I175:I$183)/SUM(G175:G$183)</f>
        <v>0.69230769230769229</v>
      </c>
      <c r="E175" s="5">
        <v>1</v>
      </c>
      <c r="F175" s="5">
        <v>4</v>
      </c>
      <c r="G175" s="5">
        <v>4</v>
      </c>
      <c r="H175" s="27">
        <v>2</v>
      </c>
      <c r="I175" s="27">
        <v>2</v>
      </c>
      <c r="J175" s="100">
        <f t="shared" si="6"/>
        <v>0</v>
      </c>
      <c r="K175" s="5">
        <v>1</v>
      </c>
      <c r="L175" s="5">
        <v>0</v>
      </c>
      <c r="M175" s="5">
        <v>1</v>
      </c>
      <c r="N175" s="5">
        <v>2</v>
      </c>
      <c r="O175" s="5">
        <v>0</v>
      </c>
      <c r="P175" s="5">
        <v>1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6</v>
      </c>
      <c r="W175" s="109">
        <f>SUM(I175:I$183,O175:O$183,S175:S$183)/SUM(F175:F$183)</f>
        <v>0.70370370370370372</v>
      </c>
      <c r="X175" s="109">
        <f>SUM(V175:V$183)/SUM(G175:G$183)</f>
        <v>1.3846153846153846</v>
      </c>
      <c r="Y175" s="112">
        <f t="shared" si="5"/>
        <v>2.0883190883190883</v>
      </c>
    </row>
    <row r="176" spans="1:25" s="107" customFormat="1" ht="15.75" x14ac:dyDescent="0.25">
      <c r="A176" s="184"/>
      <c r="B176" s="4">
        <v>41793</v>
      </c>
      <c r="C176" s="5" t="s">
        <v>44</v>
      </c>
      <c r="D176" s="109">
        <f>SUM(I176:I$183)/SUM(G176:G$183)</f>
        <v>0.72727272727272729</v>
      </c>
      <c r="E176" s="5">
        <v>1</v>
      </c>
      <c r="F176" s="5">
        <v>3</v>
      </c>
      <c r="G176" s="5">
        <v>3</v>
      </c>
      <c r="H176" s="27">
        <v>2</v>
      </c>
      <c r="I176" s="27">
        <v>2</v>
      </c>
      <c r="J176" s="100">
        <f t="shared" si="6"/>
        <v>1</v>
      </c>
      <c r="K176" s="5">
        <v>0</v>
      </c>
      <c r="L176" s="5">
        <v>0</v>
      </c>
      <c r="M176" s="5">
        <v>1</v>
      </c>
      <c r="N176" s="5">
        <v>2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2</v>
      </c>
      <c r="V176" s="5">
        <v>5</v>
      </c>
      <c r="W176" s="109">
        <f>SUM(I176:I$183,O176:O$183,S176:S$183)/SUM(F176:F$183)</f>
        <v>0.73913043478260865</v>
      </c>
      <c r="X176" s="109">
        <f>SUM(V176:V$183)/SUM(G176:G$183)</f>
        <v>1.3636363636363635</v>
      </c>
      <c r="Y176" s="112">
        <f t="shared" si="5"/>
        <v>2.1027667984189722</v>
      </c>
    </row>
    <row r="177" spans="1:25" s="107" customFormat="1" ht="15.75" x14ac:dyDescent="0.25">
      <c r="A177" s="184"/>
      <c r="B177" s="4">
        <v>41793</v>
      </c>
      <c r="C177" s="5" t="s">
        <v>44</v>
      </c>
      <c r="D177" s="109">
        <f>SUM(I177:I$183)/SUM(G177:G$183)</f>
        <v>0.73684210526315785</v>
      </c>
      <c r="E177" s="5">
        <v>1</v>
      </c>
      <c r="F177" s="5">
        <v>4</v>
      </c>
      <c r="G177" s="5">
        <v>4</v>
      </c>
      <c r="H177" s="27">
        <v>2</v>
      </c>
      <c r="I177" s="27">
        <v>3</v>
      </c>
      <c r="J177" s="100">
        <f t="shared" si="6"/>
        <v>1</v>
      </c>
      <c r="K177" s="5">
        <v>1</v>
      </c>
      <c r="L177" s="5">
        <v>0</v>
      </c>
      <c r="M177" s="5">
        <v>1</v>
      </c>
      <c r="N177" s="5">
        <v>5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7</v>
      </c>
      <c r="W177" s="109">
        <f>SUM(I177:I$183,O177:O$183,S177:S$183)/SUM(F177:F$183)</f>
        <v>0.75</v>
      </c>
      <c r="X177" s="109">
        <f>SUM(V177:V$183)/SUM(G177:G$183)</f>
        <v>1.3157894736842106</v>
      </c>
      <c r="Y177" s="112">
        <f t="shared" si="5"/>
        <v>2.0657894736842106</v>
      </c>
    </row>
    <row r="178" spans="1:25" s="107" customFormat="1" ht="15.75" x14ac:dyDescent="0.25">
      <c r="A178" s="184"/>
      <c r="B178" s="4">
        <v>41786</v>
      </c>
      <c r="C178" s="5" t="s">
        <v>41</v>
      </c>
      <c r="D178" s="109">
        <f>SUM(I178:I$183)/SUM(G178:G$183)</f>
        <v>0.73333333333333328</v>
      </c>
      <c r="E178" s="5">
        <v>1</v>
      </c>
      <c r="F178" s="5">
        <v>4</v>
      </c>
      <c r="G178" s="5">
        <v>4</v>
      </c>
      <c r="H178" s="27">
        <v>3</v>
      </c>
      <c r="I178" s="27">
        <v>4</v>
      </c>
      <c r="J178" s="100">
        <f t="shared" si="6"/>
        <v>4</v>
      </c>
      <c r="K178" s="5">
        <v>0</v>
      </c>
      <c r="L178" s="5">
        <v>0</v>
      </c>
      <c r="M178" s="5">
        <v>0</v>
      </c>
      <c r="N178" s="5">
        <v>1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4</v>
      </c>
      <c r="W178" s="109">
        <f>SUM(I178:I$183,O178:O$183,S178:S$183)/SUM(F178:F$183)</f>
        <v>0.75</v>
      </c>
      <c r="X178" s="109">
        <f>SUM(V178:V$183)/SUM(G178:G$183)</f>
        <v>1.2</v>
      </c>
      <c r="Y178" s="112">
        <f t="shared" si="5"/>
        <v>1.95</v>
      </c>
    </row>
    <row r="179" spans="1:25" s="107" customFormat="1" ht="15.75" x14ac:dyDescent="0.25">
      <c r="A179" s="184"/>
      <c r="B179" s="4">
        <v>41786</v>
      </c>
      <c r="C179" s="5" t="s">
        <v>41</v>
      </c>
      <c r="D179" s="109">
        <f>SUM(I179:I$183)/SUM(G179:G$183)</f>
        <v>0.63636363636363635</v>
      </c>
      <c r="E179" s="5">
        <v>1</v>
      </c>
      <c r="F179" s="5">
        <v>3</v>
      </c>
      <c r="G179" s="5">
        <v>2</v>
      </c>
      <c r="H179" s="5">
        <v>0</v>
      </c>
      <c r="I179" s="27">
        <v>2</v>
      </c>
      <c r="J179" s="100">
        <f t="shared" si="6"/>
        <v>0</v>
      </c>
      <c r="K179" s="5">
        <v>2</v>
      </c>
      <c r="L179" s="5">
        <v>0</v>
      </c>
      <c r="M179" s="5">
        <v>0</v>
      </c>
      <c r="N179" s="5">
        <v>1</v>
      </c>
      <c r="O179" s="5">
        <v>1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4</v>
      </c>
      <c r="W179" s="109">
        <f>SUM(I179:I$183,O179:O$183,S179:S$183)/SUM(F179:F$183)</f>
        <v>0.66666666666666663</v>
      </c>
      <c r="X179" s="109">
        <f>SUM(V179:V$183)/SUM(G179:G$183)</f>
        <v>1.2727272727272727</v>
      </c>
      <c r="Y179" s="112">
        <f t="shared" si="5"/>
        <v>1.9393939393939394</v>
      </c>
    </row>
    <row r="180" spans="1:25" s="107" customFormat="1" ht="15.75" x14ac:dyDescent="0.25">
      <c r="A180" s="184"/>
      <c r="B180" s="4">
        <v>41779</v>
      </c>
      <c r="C180" s="5" t="s">
        <v>45</v>
      </c>
      <c r="D180" s="109">
        <f>SUM(I180:I$183)/SUM(G180:G$183)</f>
        <v>0.55555555555555558</v>
      </c>
      <c r="E180" s="5">
        <v>1</v>
      </c>
      <c r="F180" s="5">
        <v>3</v>
      </c>
      <c r="G180" s="5">
        <v>3</v>
      </c>
      <c r="H180" s="5">
        <v>2</v>
      </c>
      <c r="I180" s="27">
        <v>2</v>
      </c>
      <c r="J180" s="100">
        <f t="shared" si="6"/>
        <v>1</v>
      </c>
      <c r="K180" s="5">
        <v>0</v>
      </c>
      <c r="L180" s="5">
        <v>0</v>
      </c>
      <c r="M180" s="5">
        <v>1</v>
      </c>
      <c r="N180" s="5">
        <v>2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5</v>
      </c>
      <c r="W180" s="109">
        <f>SUM(I180:I$183,O180:O$183,S180:S$183)/SUM(F180:F$183)</f>
        <v>0.55555555555555558</v>
      </c>
      <c r="X180" s="109">
        <f>SUM(V180:V$183)/SUM(G180:G$183)</f>
        <v>1.1111111111111112</v>
      </c>
      <c r="Y180" s="112">
        <f t="shared" si="5"/>
        <v>1.6666666666666667</v>
      </c>
    </row>
    <row r="181" spans="1:25" s="107" customFormat="1" ht="15.75" x14ac:dyDescent="0.25">
      <c r="A181" s="184"/>
      <c r="B181" s="4">
        <v>41779</v>
      </c>
      <c r="C181" s="5" t="s">
        <v>45</v>
      </c>
      <c r="D181" s="109">
        <f>SUM(I181:I$183)/SUM(G181:G$183)</f>
        <v>0.5</v>
      </c>
      <c r="E181" s="5">
        <v>1</v>
      </c>
      <c r="F181" s="5">
        <v>2</v>
      </c>
      <c r="G181" s="5">
        <v>2</v>
      </c>
      <c r="H181" s="5">
        <v>1</v>
      </c>
      <c r="I181" s="5">
        <v>0</v>
      </c>
      <c r="J181" s="100">
        <f t="shared" si="6"/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1</v>
      </c>
      <c r="U181" s="5">
        <v>0</v>
      </c>
      <c r="V181" s="5">
        <v>0</v>
      </c>
      <c r="W181" s="109">
        <f>SUM(I181:I$183,O181:O$183,S181:S$183)/SUM(F181:F$183)</f>
        <v>0.5</v>
      </c>
      <c r="X181" s="109">
        <f>SUM(V181:V$183)/SUM(G181:G$183)</f>
        <v>0.83333333333333337</v>
      </c>
      <c r="Y181" s="112">
        <f t="shared" si="5"/>
        <v>1.3333333333333335</v>
      </c>
    </row>
    <row r="182" spans="1:25" s="107" customFormat="1" ht="15.75" x14ac:dyDescent="0.25">
      <c r="A182" s="184"/>
      <c r="B182" s="4">
        <v>41772</v>
      </c>
      <c r="C182" s="5" t="s">
        <v>46</v>
      </c>
      <c r="D182" s="109">
        <f>SUM(I182:I$183)/SUM(G182:G$183)</f>
        <v>0.75</v>
      </c>
      <c r="E182" s="5">
        <v>1</v>
      </c>
      <c r="F182" s="5">
        <v>1</v>
      </c>
      <c r="G182" s="5">
        <v>1</v>
      </c>
      <c r="H182" s="5">
        <v>1</v>
      </c>
      <c r="I182" s="5">
        <v>1</v>
      </c>
      <c r="J182" s="100">
        <f t="shared" si="6"/>
        <v>0</v>
      </c>
      <c r="K182" s="5">
        <v>0</v>
      </c>
      <c r="L182" s="5">
        <v>1</v>
      </c>
      <c r="M182" s="5">
        <v>0</v>
      </c>
      <c r="N182" s="5">
        <v>1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3</v>
      </c>
      <c r="W182" s="109">
        <f>SUM(I182:I$183,O182:O$183,S182:S$183)/SUM(F182:F$183)</f>
        <v>0.75</v>
      </c>
      <c r="X182" s="109">
        <f>SUM(V182:V$183)/SUM(G182:G$183)</f>
        <v>1.25</v>
      </c>
      <c r="Y182" s="112">
        <f t="shared" si="5"/>
        <v>2</v>
      </c>
    </row>
    <row r="183" spans="1:25" s="107" customFormat="1" ht="16.5" thickBot="1" x14ac:dyDescent="0.3">
      <c r="A183" s="188"/>
      <c r="B183" s="11">
        <v>41772</v>
      </c>
      <c r="C183" s="12" t="s">
        <v>46</v>
      </c>
      <c r="D183" s="113">
        <f>SUM(I183:I$183)/SUM(G183:G$183)</f>
        <v>0.66666666666666663</v>
      </c>
      <c r="E183" s="12">
        <v>1</v>
      </c>
      <c r="F183" s="12">
        <v>3</v>
      </c>
      <c r="G183" s="12">
        <v>3</v>
      </c>
      <c r="H183" s="12">
        <v>1</v>
      </c>
      <c r="I183" s="12">
        <v>2</v>
      </c>
      <c r="J183" s="104">
        <f t="shared" si="6"/>
        <v>2</v>
      </c>
      <c r="K183" s="12">
        <v>0</v>
      </c>
      <c r="L183" s="12">
        <v>0</v>
      </c>
      <c r="M183" s="12">
        <v>0</v>
      </c>
      <c r="N183" s="12">
        <v>2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1</v>
      </c>
      <c r="U183" s="12">
        <v>0</v>
      </c>
      <c r="V183" s="12">
        <v>2</v>
      </c>
      <c r="W183" s="113">
        <f>SUM(I183:I$183,O183:O$183,S183:S$183)/SUM(F183:F$183)</f>
        <v>0.66666666666666663</v>
      </c>
      <c r="X183" s="113">
        <f>SUM(V183:V$183)/SUM(G183:G$183)</f>
        <v>0.66666666666666663</v>
      </c>
      <c r="Y183" s="114">
        <f>SUM(X183+W183)</f>
        <v>1.3333333333333333</v>
      </c>
    </row>
    <row r="184" spans="1:25" s="25" customFormat="1" ht="36.75" thickBot="1" x14ac:dyDescent="0.3">
      <c r="A184" s="61" t="s">
        <v>114</v>
      </c>
      <c r="B184" s="62" t="s">
        <v>61</v>
      </c>
      <c r="C184" s="63" t="s">
        <v>60</v>
      </c>
      <c r="D184" s="64">
        <f>SUM(I184/G184)</f>
        <v>0.54143646408839774</v>
      </c>
      <c r="E184" s="63">
        <f>SUM(E2:E183)</f>
        <v>182</v>
      </c>
      <c r="F184" s="63">
        <f t="shared" ref="F184:V184" si="7">SUM(F2:F183)</f>
        <v>584</v>
      </c>
      <c r="G184" s="63">
        <f t="shared" si="7"/>
        <v>543</v>
      </c>
      <c r="H184" s="63">
        <f t="shared" si="7"/>
        <v>207</v>
      </c>
      <c r="I184" s="63">
        <f t="shared" si="7"/>
        <v>294</v>
      </c>
      <c r="J184" s="63">
        <f t="shared" si="7"/>
        <v>159</v>
      </c>
      <c r="K184" s="63">
        <f t="shared" si="7"/>
        <v>73</v>
      </c>
      <c r="L184" s="63">
        <f t="shared" si="7"/>
        <v>34</v>
      </c>
      <c r="M184" s="63">
        <f t="shared" si="7"/>
        <v>28</v>
      </c>
      <c r="N184" s="63">
        <f t="shared" si="7"/>
        <v>260</v>
      </c>
      <c r="O184" s="63">
        <f t="shared" si="7"/>
        <v>25</v>
      </c>
      <c r="P184" s="63">
        <f t="shared" si="7"/>
        <v>7</v>
      </c>
      <c r="Q184" s="63">
        <f t="shared" si="7"/>
        <v>16</v>
      </c>
      <c r="R184" s="63">
        <f t="shared" si="7"/>
        <v>0</v>
      </c>
      <c r="S184" s="63">
        <f t="shared" si="7"/>
        <v>20</v>
      </c>
      <c r="T184" s="63">
        <f t="shared" si="7"/>
        <v>14</v>
      </c>
      <c r="U184" s="63">
        <f t="shared" si="7"/>
        <v>82</v>
      </c>
      <c r="V184" s="63">
        <f t="shared" si="7"/>
        <v>519</v>
      </c>
      <c r="W184" s="64">
        <f>SUM(I184+O184+S184)/F184</f>
        <v>0.58047945205479456</v>
      </c>
      <c r="X184" s="64">
        <f>SUM(V184/G184)</f>
        <v>0.95580110497237569</v>
      </c>
      <c r="Y184" s="65">
        <f>SUM(X184+W184)</f>
        <v>1.5362805570271703</v>
      </c>
    </row>
    <row r="185" spans="1:25" s="88" customFormat="1" ht="18.75" thickBot="1" x14ac:dyDescent="0.3">
      <c r="A185" s="85"/>
      <c r="B185" s="81" t="s">
        <v>0</v>
      </c>
      <c r="C185" s="82" t="s">
        <v>1</v>
      </c>
      <c r="D185" s="83" t="s">
        <v>2</v>
      </c>
      <c r="E185" s="82" t="s">
        <v>3</v>
      </c>
      <c r="F185" s="82" t="s">
        <v>4</v>
      </c>
      <c r="G185" s="82" t="s">
        <v>5</v>
      </c>
      <c r="H185" s="82" t="s">
        <v>6</v>
      </c>
      <c r="I185" s="82" t="s">
        <v>7</v>
      </c>
      <c r="J185" s="82" t="s">
        <v>67</v>
      </c>
      <c r="K185" s="82" t="s">
        <v>8</v>
      </c>
      <c r="L185" s="82" t="s">
        <v>9</v>
      </c>
      <c r="M185" s="82" t="s">
        <v>10</v>
      </c>
      <c r="N185" s="82" t="s">
        <v>11</v>
      </c>
      <c r="O185" s="82" t="s">
        <v>12</v>
      </c>
      <c r="P185" s="82" t="s">
        <v>13</v>
      </c>
      <c r="Q185" s="82" t="s">
        <v>14</v>
      </c>
      <c r="R185" s="82" t="s">
        <v>15</v>
      </c>
      <c r="S185" s="82" t="s">
        <v>16</v>
      </c>
      <c r="T185" s="82" t="s">
        <v>17</v>
      </c>
      <c r="U185" s="82" t="s">
        <v>18</v>
      </c>
      <c r="V185" s="82" t="s">
        <v>19</v>
      </c>
      <c r="W185" s="83" t="s">
        <v>20</v>
      </c>
      <c r="X185" s="83" t="s">
        <v>21</v>
      </c>
      <c r="Y185" s="84" t="s">
        <v>22</v>
      </c>
    </row>
    <row r="186" spans="1:25" ht="15.95" customHeight="1" x14ac:dyDescent="0.25">
      <c r="A186" s="200" t="s">
        <v>63</v>
      </c>
      <c r="B186" s="156" t="s">
        <v>64</v>
      </c>
      <c r="C186" s="96" t="s">
        <v>47</v>
      </c>
      <c r="D186" s="97">
        <f>SUM(I186/G186)</f>
        <v>0.5</v>
      </c>
      <c r="E186" s="96">
        <f t="shared" ref="E186:V186" si="8">SUM(E156+E155+E144+E143)</f>
        <v>4</v>
      </c>
      <c r="F186" s="96">
        <f t="shared" si="8"/>
        <v>13</v>
      </c>
      <c r="G186" s="96">
        <f t="shared" si="8"/>
        <v>12</v>
      </c>
      <c r="H186" s="96">
        <f t="shared" si="8"/>
        <v>5</v>
      </c>
      <c r="I186" s="96">
        <f t="shared" si="8"/>
        <v>6</v>
      </c>
      <c r="J186" s="96">
        <f t="shared" si="8"/>
        <v>3</v>
      </c>
      <c r="K186" s="96">
        <f t="shared" si="8"/>
        <v>1</v>
      </c>
      <c r="L186" s="96">
        <f t="shared" si="8"/>
        <v>2</v>
      </c>
      <c r="M186" s="96">
        <f t="shared" si="8"/>
        <v>0</v>
      </c>
      <c r="N186" s="96">
        <f t="shared" si="8"/>
        <v>7</v>
      </c>
      <c r="O186" s="96">
        <f t="shared" si="8"/>
        <v>1</v>
      </c>
      <c r="P186" s="96">
        <f t="shared" si="8"/>
        <v>0</v>
      </c>
      <c r="Q186" s="96">
        <f t="shared" si="8"/>
        <v>0</v>
      </c>
      <c r="R186" s="96">
        <f t="shared" si="8"/>
        <v>0</v>
      </c>
      <c r="S186" s="96">
        <f t="shared" si="8"/>
        <v>1</v>
      </c>
      <c r="T186" s="96">
        <f t="shared" si="8"/>
        <v>1</v>
      </c>
      <c r="U186" s="96">
        <f t="shared" si="8"/>
        <v>1</v>
      </c>
      <c r="V186" s="96">
        <f t="shared" si="8"/>
        <v>11</v>
      </c>
      <c r="W186" s="97">
        <f>SUM(I186+O186+S186)/F186</f>
        <v>0.61538461538461542</v>
      </c>
      <c r="X186" s="97">
        <f>SUM(V186/G186)</f>
        <v>0.91666666666666663</v>
      </c>
      <c r="Y186" s="98">
        <f>SUM(X186+W186)</f>
        <v>1.5320512820512819</v>
      </c>
    </row>
    <row r="187" spans="1:25" ht="15.95" customHeight="1" x14ac:dyDescent="0.25">
      <c r="A187" s="181"/>
      <c r="B187" s="157" t="s">
        <v>64</v>
      </c>
      <c r="C187" s="100" t="s">
        <v>50</v>
      </c>
      <c r="D187" s="101">
        <f t="shared" ref="D187:D210" si="9">SUM(I187/G187)</f>
        <v>0.41666666666666669</v>
      </c>
      <c r="E187" s="100">
        <f t="shared" ref="E187:V187" si="10">SUM(E171+E170+E162+E161)</f>
        <v>4</v>
      </c>
      <c r="F187" s="100">
        <f t="shared" si="10"/>
        <v>13</v>
      </c>
      <c r="G187" s="100">
        <f t="shared" si="10"/>
        <v>12</v>
      </c>
      <c r="H187" s="100">
        <f t="shared" si="10"/>
        <v>6</v>
      </c>
      <c r="I187" s="100">
        <f t="shared" si="10"/>
        <v>5</v>
      </c>
      <c r="J187" s="100">
        <f t="shared" si="10"/>
        <v>3</v>
      </c>
      <c r="K187" s="100">
        <f t="shared" si="10"/>
        <v>1</v>
      </c>
      <c r="L187" s="100">
        <f t="shared" si="10"/>
        <v>1</v>
      </c>
      <c r="M187" s="100">
        <f t="shared" si="10"/>
        <v>0</v>
      </c>
      <c r="N187" s="100">
        <f t="shared" si="10"/>
        <v>2</v>
      </c>
      <c r="O187" s="100">
        <f t="shared" si="10"/>
        <v>1</v>
      </c>
      <c r="P187" s="100">
        <f t="shared" si="10"/>
        <v>1</v>
      </c>
      <c r="Q187" s="100">
        <f t="shared" si="10"/>
        <v>0</v>
      </c>
      <c r="R187" s="100">
        <f t="shared" si="10"/>
        <v>0</v>
      </c>
      <c r="S187" s="100">
        <f t="shared" si="10"/>
        <v>0</v>
      </c>
      <c r="T187" s="100">
        <f t="shared" si="10"/>
        <v>0</v>
      </c>
      <c r="U187" s="100">
        <f t="shared" si="10"/>
        <v>5</v>
      </c>
      <c r="V187" s="100">
        <f t="shared" si="10"/>
        <v>8</v>
      </c>
      <c r="W187" s="101">
        <f t="shared" ref="W187:W210" si="11">SUM(I187+O187+S187)/F187</f>
        <v>0.46153846153846156</v>
      </c>
      <c r="X187" s="101">
        <f t="shared" ref="X187:X210" si="12">SUM(V187/G187)</f>
        <v>0.66666666666666663</v>
      </c>
      <c r="Y187" s="102">
        <f t="shared" ref="Y187:Y210" si="13">SUM(X187+W187)</f>
        <v>1.1282051282051282</v>
      </c>
    </row>
    <row r="188" spans="1:25" ht="15.95" customHeight="1" x14ac:dyDescent="0.25">
      <c r="A188" s="181"/>
      <c r="B188" s="157" t="s">
        <v>64</v>
      </c>
      <c r="C188" s="100" t="s">
        <v>38</v>
      </c>
      <c r="D188" s="101">
        <f t="shared" si="9"/>
        <v>0.5</v>
      </c>
      <c r="E188" s="100">
        <f>SUM(E115+E114)</f>
        <v>2</v>
      </c>
      <c r="F188" s="100">
        <f t="shared" ref="F188:V188" si="14">SUM(F115+F114)</f>
        <v>6</v>
      </c>
      <c r="G188" s="100">
        <f t="shared" si="14"/>
        <v>6</v>
      </c>
      <c r="H188" s="100">
        <f t="shared" si="14"/>
        <v>2</v>
      </c>
      <c r="I188" s="100">
        <f t="shared" si="14"/>
        <v>3</v>
      </c>
      <c r="J188" s="100">
        <f t="shared" si="14"/>
        <v>0</v>
      </c>
      <c r="K188" s="100">
        <f t="shared" si="14"/>
        <v>2</v>
      </c>
      <c r="L188" s="100">
        <f t="shared" si="14"/>
        <v>1</v>
      </c>
      <c r="M188" s="100">
        <f t="shared" si="14"/>
        <v>0</v>
      </c>
      <c r="N188" s="100">
        <f t="shared" si="14"/>
        <v>2</v>
      </c>
      <c r="O188" s="100">
        <f t="shared" si="14"/>
        <v>0</v>
      </c>
      <c r="P188" s="100">
        <f t="shared" si="14"/>
        <v>0</v>
      </c>
      <c r="Q188" s="100">
        <f t="shared" si="14"/>
        <v>0</v>
      </c>
      <c r="R188" s="100">
        <f t="shared" si="14"/>
        <v>0</v>
      </c>
      <c r="S188" s="100">
        <f t="shared" si="14"/>
        <v>0</v>
      </c>
      <c r="T188" s="100">
        <f t="shared" si="14"/>
        <v>0</v>
      </c>
      <c r="U188" s="100">
        <f t="shared" si="14"/>
        <v>3</v>
      </c>
      <c r="V188" s="100">
        <f t="shared" si="14"/>
        <v>7</v>
      </c>
      <c r="W188" s="101">
        <f t="shared" si="11"/>
        <v>0.5</v>
      </c>
      <c r="X188" s="101">
        <f t="shared" si="12"/>
        <v>1.1666666666666667</v>
      </c>
      <c r="Y188" s="102">
        <f t="shared" si="13"/>
        <v>1.6666666666666667</v>
      </c>
    </row>
    <row r="189" spans="1:25" ht="15.95" customHeight="1" x14ac:dyDescent="0.25">
      <c r="A189" s="181"/>
      <c r="B189" s="157" t="s">
        <v>64</v>
      </c>
      <c r="C189" s="100" t="s">
        <v>58</v>
      </c>
      <c r="D189" s="101">
        <f t="shared" si="9"/>
        <v>0.4</v>
      </c>
      <c r="E189" s="100">
        <f>SUM(E27+E26)</f>
        <v>2</v>
      </c>
      <c r="F189" s="100">
        <f t="shared" ref="F189:V189" si="15">SUM(F27+F26)</f>
        <v>5</v>
      </c>
      <c r="G189" s="100">
        <f t="shared" si="15"/>
        <v>5</v>
      </c>
      <c r="H189" s="100">
        <f t="shared" si="15"/>
        <v>2</v>
      </c>
      <c r="I189" s="100">
        <f t="shared" si="15"/>
        <v>2</v>
      </c>
      <c r="J189" s="100">
        <f t="shared" si="15"/>
        <v>0</v>
      </c>
      <c r="K189" s="100">
        <f t="shared" si="15"/>
        <v>2</v>
      </c>
      <c r="L189" s="100">
        <f t="shared" si="15"/>
        <v>0</v>
      </c>
      <c r="M189" s="100">
        <f t="shared" si="15"/>
        <v>0</v>
      </c>
      <c r="N189" s="100">
        <f t="shared" si="15"/>
        <v>4</v>
      </c>
      <c r="O189" s="100">
        <f t="shared" si="15"/>
        <v>0</v>
      </c>
      <c r="P189" s="100">
        <f t="shared" si="15"/>
        <v>0</v>
      </c>
      <c r="Q189" s="100">
        <f t="shared" si="15"/>
        <v>0</v>
      </c>
      <c r="R189" s="100">
        <f t="shared" si="15"/>
        <v>0</v>
      </c>
      <c r="S189" s="100">
        <f t="shared" si="15"/>
        <v>1</v>
      </c>
      <c r="T189" s="100">
        <f t="shared" si="15"/>
        <v>0</v>
      </c>
      <c r="U189" s="100">
        <f t="shared" si="15"/>
        <v>0</v>
      </c>
      <c r="V189" s="100">
        <f t="shared" si="15"/>
        <v>4</v>
      </c>
      <c r="W189" s="101">
        <f t="shared" si="11"/>
        <v>0.6</v>
      </c>
      <c r="X189" s="101">
        <f t="shared" si="12"/>
        <v>0.8</v>
      </c>
      <c r="Y189" s="102">
        <f t="shared" si="13"/>
        <v>1.4</v>
      </c>
    </row>
    <row r="190" spans="1:25" ht="15.95" customHeight="1" x14ac:dyDescent="0.25">
      <c r="A190" s="181"/>
      <c r="B190" s="157" t="s">
        <v>64</v>
      </c>
      <c r="C190" s="100" t="s">
        <v>37</v>
      </c>
      <c r="D190" s="101">
        <f t="shared" si="9"/>
        <v>0.54545454545454541</v>
      </c>
      <c r="E190" s="100">
        <f>SUM(E123+E122+E107+E106)</f>
        <v>4</v>
      </c>
      <c r="F190" s="100">
        <f t="shared" ref="F190:V190" si="16">SUM(F123+F122+F107+F106)</f>
        <v>12</v>
      </c>
      <c r="G190" s="100">
        <f t="shared" si="16"/>
        <v>11</v>
      </c>
      <c r="H190" s="100">
        <f t="shared" si="16"/>
        <v>6</v>
      </c>
      <c r="I190" s="100">
        <f t="shared" si="16"/>
        <v>6</v>
      </c>
      <c r="J190" s="100">
        <f t="shared" si="16"/>
        <v>5</v>
      </c>
      <c r="K190" s="100">
        <f t="shared" si="16"/>
        <v>0</v>
      </c>
      <c r="L190" s="100">
        <f t="shared" si="16"/>
        <v>1</v>
      </c>
      <c r="M190" s="100">
        <f t="shared" si="16"/>
        <v>0</v>
      </c>
      <c r="N190" s="100">
        <f t="shared" si="16"/>
        <v>5</v>
      </c>
      <c r="O190" s="100">
        <f t="shared" si="16"/>
        <v>1</v>
      </c>
      <c r="P190" s="100">
        <f t="shared" si="16"/>
        <v>0</v>
      </c>
      <c r="Q190" s="100">
        <f t="shared" si="16"/>
        <v>0</v>
      </c>
      <c r="R190" s="100">
        <f t="shared" si="16"/>
        <v>0</v>
      </c>
      <c r="S190" s="100">
        <f t="shared" si="16"/>
        <v>0</v>
      </c>
      <c r="T190" s="100">
        <f t="shared" si="16"/>
        <v>0</v>
      </c>
      <c r="U190" s="100">
        <f t="shared" si="16"/>
        <v>0</v>
      </c>
      <c r="V190" s="100">
        <f t="shared" si="16"/>
        <v>8</v>
      </c>
      <c r="W190" s="101">
        <f t="shared" si="11"/>
        <v>0.58333333333333337</v>
      </c>
      <c r="X190" s="101">
        <f t="shared" si="12"/>
        <v>0.72727272727272729</v>
      </c>
      <c r="Y190" s="102">
        <f t="shared" si="13"/>
        <v>1.3106060606060606</v>
      </c>
    </row>
    <row r="191" spans="1:25" ht="15.95" customHeight="1" x14ac:dyDescent="0.25">
      <c r="A191" s="181"/>
      <c r="B191" s="157" t="s">
        <v>64</v>
      </c>
      <c r="C191" s="100" t="s">
        <v>108</v>
      </c>
      <c r="D191" s="101">
        <f t="shared" si="9"/>
        <v>0.41666666666666669</v>
      </c>
      <c r="E191" s="100">
        <f>SUM(E19+E18+E7+E6)</f>
        <v>4</v>
      </c>
      <c r="F191" s="100">
        <f t="shared" ref="F191:V191" si="17">SUM(F19+F18+F7+F6)</f>
        <v>12</v>
      </c>
      <c r="G191" s="100">
        <f t="shared" si="17"/>
        <v>12</v>
      </c>
      <c r="H191" s="100">
        <f t="shared" si="17"/>
        <v>3</v>
      </c>
      <c r="I191" s="100">
        <f t="shared" si="17"/>
        <v>5</v>
      </c>
      <c r="J191" s="100">
        <f t="shared" si="17"/>
        <v>2</v>
      </c>
      <c r="K191" s="100">
        <f t="shared" si="17"/>
        <v>2</v>
      </c>
      <c r="L191" s="100">
        <f t="shared" si="17"/>
        <v>1</v>
      </c>
      <c r="M191" s="100">
        <f t="shared" si="17"/>
        <v>0</v>
      </c>
      <c r="N191" s="100">
        <f t="shared" si="17"/>
        <v>2</v>
      </c>
      <c r="O191" s="100">
        <f t="shared" si="17"/>
        <v>0</v>
      </c>
      <c r="P191" s="100">
        <f t="shared" si="17"/>
        <v>0</v>
      </c>
      <c r="Q191" s="100">
        <f t="shared" si="17"/>
        <v>0</v>
      </c>
      <c r="R191" s="100">
        <f t="shared" si="17"/>
        <v>0</v>
      </c>
      <c r="S191" s="100">
        <f t="shared" si="17"/>
        <v>1</v>
      </c>
      <c r="T191" s="100">
        <f t="shared" si="17"/>
        <v>0</v>
      </c>
      <c r="U191" s="100">
        <f t="shared" si="17"/>
        <v>0</v>
      </c>
      <c r="V191" s="100">
        <f t="shared" si="17"/>
        <v>9</v>
      </c>
      <c r="W191" s="101">
        <f t="shared" si="11"/>
        <v>0.5</v>
      </c>
      <c r="X191" s="101">
        <f t="shared" si="12"/>
        <v>0.75</v>
      </c>
      <c r="Y191" s="102">
        <f t="shared" si="13"/>
        <v>1.25</v>
      </c>
    </row>
    <row r="192" spans="1:25" ht="15.95" customHeight="1" x14ac:dyDescent="0.25">
      <c r="A192" s="181"/>
      <c r="B192" s="157" t="s">
        <v>64</v>
      </c>
      <c r="C192" s="100" t="s">
        <v>36</v>
      </c>
      <c r="D192" s="101">
        <f t="shared" si="9"/>
        <v>0.42857142857142855</v>
      </c>
      <c r="E192" s="100">
        <f>SUM(E121+E120+E105+E104)</f>
        <v>4</v>
      </c>
      <c r="F192" s="100">
        <f t="shared" ref="F192:V192" si="18">SUM(F121+F120+F105+F104)</f>
        <v>14</v>
      </c>
      <c r="G192" s="100">
        <f t="shared" si="18"/>
        <v>14</v>
      </c>
      <c r="H192" s="100">
        <f t="shared" si="18"/>
        <v>4</v>
      </c>
      <c r="I192" s="100">
        <f t="shared" si="18"/>
        <v>6</v>
      </c>
      <c r="J192" s="100">
        <f t="shared" si="18"/>
        <v>3</v>
      </c>
      <c r="K192" s="100">
        <f t="shared" si="18"/>
        <v>1</v>
      </c>
      <c r="L192" s="100">
        <f t="shared" si="18"/>
        <v>1</v>
      </c>
      <c r="M192" s="100">
        <f t="shared" si="18"/>
        <v>1</v>
      </c>
      <c r="N192" s="100">
        <f t="shared" si="18"/>
        <v>6</v>
      </c>
      <c r="O192" s="100">
        <f t="shared" si="18"/>
        <v>0</v>
      </c>
      <c r="P192" s="100">
        <f t="shared" si="18"/>
        <v>0</v>
      </c>
      <c r="Q192" s="100">
        <f t="shared" si="18"/>
        <v>0</v>
      </c>
      <c r="R192" s="100">
        <f t="shared" si="18"/>
        <v>0</v>
      </c>
      <c r="S192" s="100">
        <f t="shared" si="18"/>
        <v>1</v>
      </c>
      <c r="T192" s="100">
        <f t="shared" si="18"/>
        <v>0</v>
      </c>
      <c r="U192" s="100">
        <f t="shared" si="18"/>
        <v>3</v>
      </c>
      <c r="V192" s="100">
        <f t="shared" si="18"/>
        <v>12</v>
      </c>
      <c r="W192" s="101">
        <f t="shared" si="11"/>
        <v>0.5</v>
      </c>
      <c r="X192" s="101">
        <f t="shared" si="12"/>
        <v>0.8571428571428571</v>
      </c>
      <c r="Y192" s="102">
        <f t="shared" si="13"/>
        <v>1.3571428571428572</v>
      </c>
    </row>
    <row r="193" spans="1:25" ht="15.95" customHeight="1" x14ac:dyDescent="0.25">
      <c r="A193" s="181"/>
      <c r="B193" s="157" t="s">
        <v>64</v>
      </c>
      <c r="C193" s="100" t="s">
        <v>29</v>
      </c>
      <c r="D193" s="101">
        <f t="shared" si="9"/>
        <v>0.60869565217391308</v>
      </c>
      <c r="E193" s="100">
        <f>SUM(E129+E128+E113+E112+E82+E81+E72+E71)</f>
        <v>8</v>
      </c>
      <c r="F193" s="100">
        <f t="shared" ref="F193:V193" si="19">SUM(F129+F128+F113+F112+F82+F81+F72+F71)</f>
        <v>26</v>
      </c>
      <c r="G193" s="100">
        <f t="shared" si="19"/>
        <v>23</v>
      </c>
      <c r="H193" s="100">
        <f t="shared" si="19"/>
        <v>9</v>
      </c>
      <c r="I193" s="100">
        <f t="shared" si="19"/>
        <v>14</v>
      </c>
      <c r="J193" s="100">
        <f t="shared" si="19"/>
        <v>11</v>
      </c>
      <c r="K193" s="100">
        <f t="shared" si="19"/>
        <v>2</v>
      </c>
      <c r="L193" s="100">
        <f t="shared" si="19"/>
        <v>1</v>
      </c>
      <c r="M193" s="100">
        <f t="shared" si="19"/>
        <v>0</v>
      </c>
      <c r="N193" s="100">
        <f t="shared" si="19"/>
        <v>12</v>
      </c>
      <c r="O193" s="100">
        <f t="shared" si="19"/>
        <v>1</v>
      </c>
      <c r="P193" s="100">
        <f t="shared" si="19"/>
        <v>0</v>
      </c>
      <c r="Q193" s="100">
        <f t="shared" si="19"/>
        <v>2</v>
      </c>
      <c r="R193" s="100">
        <f t="shared" si="19"/>
        <v>0</v>
      </c>
      <c r="S193" s="100">
        <f t="shared" si="19"/>
        <v>1</v>
      </c>
      <c r="T193" s="100">
        <f t="shared" si="19"/>
        <v>0</v>
      </c>
      <c r="U193" s="100">
        <f t="shared" si="19"/>
        <v>2</v>
      </c>
      <c r="V193" s="100">
        <f t="shared" si="19"/>
        <v>18</v>
      </c>
      <c r="W193" s="101">
        <f t="shared" si="11"/>
        <v>0.61538461538461542</v>
      </c>
      <c r="X193" s="101">
        <f t="shared" si="12"/>
        <v>0.78260869565217395</v>
      </c>
      <c r="Y193" s="102">
        <f t="shared" si="13"/>
        <v>1.3979933110367893</v>
      </c>
    </row>
    <row r="194" spans="1:25" ht="15.95" customHeight="1" x14ac:dyDescent="0.25">
      <c r="A194" s="181"/>
      <c r="B194" s="157" t="s">
        <v>64</v>
      </c>
      <c r="C194" s="100" t="s">
        <v>43</v>
      </c>
      <c r="D194" s="101">
        <f t="shared" si="9"/>
        <v>0.42857142857142855</v>
      </c>
      <c r="E194" s="100">
        <f>SUM(E175+E174+E158+E157+E150+E149)</f>
        <v>6</v>
      </c>
      <c r="F194" s="100">
        <f t="shared" ref="F194:V194" si="20">SUM(F175+F174+F158+F157+F150+F149)</f>
        <v>21</v>
      </c>
      <c r="G194" s="100">
        <f t="shared" si="20"/>
        <v>21</v>
      </c>
      <c r="H194" s="100">
        <f t="shared" si="20"/>
        <v>9</v>
      </c>
      <c r="I194" s="100">
        <f t="shared" si="20"/>
        <v>9</v>
      </c>
      <c r="J194" s="100">
        <f t="shared" si="20"/>
        <v>5</v>
      </c>
      <c r="K194" s="100">
        <f t="shared" si="20"/>
        <v>2</v>
      </c>
      <c r="L194" s="100">
        <f t="shared" si="20"/>
        <v>1</v>
      </c>
      <c r="M194" s="100">
        <f t="shared" si="20"/>
        <v>1</v>
      </c>
      <c r="N194" s="100">
        <f t="shared" si="20"/>
        <v>5</v>
      </c>
      <c r="O194" s="100">
        <f t="shared" si="20"/>
        <v>0</v>
      </c>
      <c r="P194" s="100">
        <f t="shared" si="20"/>
        <v>1</v>
      </c>
      <c r="Q194" s="100">
        <f t="shared" si="20"/>
        <v>0</v>
      </c>
      <c r="R194" s="100">
        <f t="shared" si="20"/>
        <v>0</v>
      </c>
      <c r="S194" s="100">
        <f t="shared" si="20"/>
        <v>1</v>
      </c>
      <c r="T194" s="100">
        <f t="shared" si="20"/>
        <v>0</v>
      </c>
      <c r="U194" s="100">
        <f t="shared" si="20"/>
        <v>4</v>
      </c>
      <c r="V194" s="100">
        <f t="shared" si="20"/>
        <v>16</v>
      </c>
      <c r="W194" s="101">
        <f t="shared" si="11"/>
        <v>0.47619047619047616</v>
      </c>
      <c r="X194" s="101">
        <f t="shared" si="12"/>
        <v>0.76190476190476186</v>
      </c>
      <c r="Y194" s="102">
        <f t="shared" si="13"/>
        <v>1.2380952380952381</v>
      </c>
    </row>
    <row r="195" spans="1:25" ht="15.95" customHeight="1" x14ac:dyDescent="0.25">
      <c r="A195" s="181"/>
      <c r="B195" s="157" t="s">
        <v>64</v>
      </c>
      <c r="C195" s="100" t="s">
        <v>110</v>
      </c>
      <c r="D195" s="101">
        <f t="shared" si="9"/>
        <v>1</v>
      </c>
      <c r="E195" s="100">
        <f>SUM(E23+E22+E11+E10)</f>
        <v>4</v>
      </c>
      <c r="F195" s="100">
        <f t="shared" ref="F195:V195" si="21">SUM(F23+F22+F11+F10)</f>
        <v>10</v>
      </c>
      <c r="G195" s="100">
        <f t="shared" si="21"/>
        <v>10</v>
      </c>
      <c r="H195" s="100">
        <f t="shared" si="21"/>
        <v>9</v>
      </c>
      <c r="I195" s="100">
        <f t="shared" si="21"/>
        <v>10</v>
      </c>
      <c r="J195" s="100">
        <f t="shared" si="21"/>
        <v>4</v>
      </c>
      <c r="K195" s="100">
        <f t="shared" si="21"/>
        <v>3</v>
      </c>
      <c r="L195" s="100">
        <f t="shared" si="21"/>
        <v>1</v>
      </c>
      <c r="M195" s="100">
        <f t="shared" si="21"/>
        <v>2</v>
      </c>
      <c r="N195" s="100">
        <f t="shared" si="21"/>
        <v>5</v>
      </c>
      <c r="O195" s="100">
        <f t="shared" si="21"/>
        <v>0</v>
      </c>
      <c r="P195" s="100">
        <f t="shared" si="21"/>
        <v>0</v>
      </c>
      <c r="Q195" s="100">
        <f t="shared" si="21"/>
        <v>0</v>
      </c>
      <c r="R195" s="100">
        <f t="shared" si="21"/>
        <v>0</v>
      </c>
      <c r="S195" s="100">
        <f t="shared" si="21"/>
        <v>0</v>
      </c>
      <c r="T195" s="100">
        <f t="shared" si="21"/>
        <v>0</v>
      </c>
      <c r="U195" s="100">
        <f t="shared" si="21"/>
        <v>0</v>
      </c>
      <c r="V195" s="100">
        <f t="shared" si="21"/>
        <v>21</v>
      </c>
      <c r="W195" s="101">
        <f t="shared" si="11"/>
        <v>1</v>
      </c>
      <c r="X195" s="101">
        <f t="shared" si="12"/>
        <v>2.1</v>
      </c>
      <c r="Y195" s="102">
        <f t="shared" si="13"/>
        <v>3.1</v>
      </c>
    </row>
    <row r="196" spans="1:25" ht="15.95" customHeight="1" x14ac:dyDescent="0.25">
      <c r="A196" s="181"/>
      <c r="B196" s="157" t="s">
        <v>64</v>
      </c>
      <c r="C196" s="100" t="s">
        <v>45</v>
      </c>
      <c r="D196" s="101">
        <f t="shared" si="9"/>
        <v>0.55000000000000004</v>
      </c>
      <c r="E196" s="100">
        <f>SUM(E181+E180+E168+E167+E148+E147+E140+E139)</f>
        <v>8</v>
      </c>
      <c r="F196" s="100">
        <f t="shared" ref="F196:V196" si="22">SUM(F181+F180+F168+F167+F148+F147+F140+F139)</f>
        <v>21</v>
      </c>
      <c r="G196" s="100">
        <f t="shared" si="22"/>
        <v>20</v>
      </c>
      <c r="H196" s="100">
        <f t="shared" si="22"/>
        <v>12</v>
      </c>
      <c r="I196" s="100">
        <f t="shared" si="22"/>
        <v>11</v>
      </c>
      <c r="J196" s="100">
        <f t="shared" si="22"/>
        <v>6</v>
      </c>
      <c r="K196" s="100">
        <f t="shared" si="22"/>
        <v>1</v>
      </c>
      <c r="L196" s="100">
        <f t="shared" si="22"/>
        <v>2</v>
      </c>
      <c r="M196" s="100">
        <f t="shared" si="22"/>
        <v>2</v>
      </c>
      <c r="N196" s="100">
        <f t="shared" si="22"/>
        <v>8</v>
      </c>
      <c r="O196" s="100">
        <f t="shared" si="22"/>
        <v>1</v>
      </c>
      <c r="P196" s="100">
        <f t="shared" si="22"/>
        <v>0</v>
      </c>
      <c r="Q196" s="100">
        <f t="shared" si="22"/>
        <v>0</v>
      </c>
      <c r="R196" s="100">
        <f t="shared" si="22"/>
        <v>0</v>
      </c>
      <c r="S196" s="100">
        <f t="shared" si="22"/>
        <v>2</v>
      </c>
      <c r="T196" s="100">
        <f t="shared" si="22"/>
        <v>1</v>
      </c>
      <c r="U196" s="100">
        <f t="shared" si="22"/>
        <v>1</v>
      </c>
      <c r="V196" s="100">
        <f t="shared" si="22"/>
        <v>22</v>
      </c>
      <c r="W196" s="101">
        <f t="shared" si="11"/>
        <v>0.66666666666666663</v>
      </c>
      <c r="X196" s="101">
        <f t="shared" si="12"/>
        <v>1.1000000000000001</v>
      </c>
      <c r="Y196" s="102">
        <f t="shared" si="13"/>
        <v>1.7666666666666666</v>
      </c>
    </row>
    <row r="197" spans="1:25" ht="15.95" customHeight="1" x14ac:dyDescent="0.25">
      <c r="A197" s="181"/>
      <c r="B197" s="157" t="s">
        <v>64</v>
      </c>
      <c r="C197" s="100" t="s">
        <v>23</v>
      </c>
      <c r="D197" s="101">
        <f t="shared" si="9"/>
        <v>0.62337662337662336</v>
      </c>
      <c r="E197" s="100">
        <f>SUM(E127+E126+E111+E110+E94+E93+E80+E79+E68+E67+E66+E65+E60+E59+E54+E53+E48+E47+E35+E34+E33+E32+E31+E30+E17+E16)</f>
        <v>26</v>
      </c>
      <c r="F197" s="100">
        <f t="shared" ref="F197:V197" si="23">SUM(F127+F126+F111+F110+F94+F93+F80+F79+F68+F67+F66+F65+F60+F59+F54+F53+F48+F47+F35+F34+F33+F32+F31+F30+F17+F16)</f>
        <v>90</v>
      </c>
      <c r="G197" s="100">
        <f t="shared" si="23"/>
        <v>77</v>
      </c>
      <c r="H197" s="100">
        <f t="shared" si="23"/>
        <v>30</v>
      </c>
      <c r="I197" s="100">
        <f t="shared" si="23"/>
        <v>48</v>
      </c>
      <c r="J197" s="100">
        <f t="shared" si="23"/>
        <v>27</v>
      </c>
      <c r="K197" s="100">
        <f t="shared" si="23"/>
        <v>10</v>
      </c>
      <c r="L197" s="100">
        <f t="shared" si="23"/>
        <v>4</v>
      </c>
      <c r="M197" s="100">
        <f t="shared" si="23"/>
        <v>7</v>
      </c>
      <c r="N197" s="100">
        <f t="shared" si="23"/>
        <v>46</v>
      </c>
      <c r="O197" s="100">
        <f t="shared" si="23"/>
        <v>11</v>
      </c>
      <c r="P197" s="100">
        <f t="shared" si="23"/>
        <v>2</v>
      </c>
      <c r="Q197" s="100">
        <f t="shared" si="23"/>
        <v>2</v>
      </c>
      <c r="R197" s="100">
        <f t="shared" si="23"/>
        <v>0</v>
      </c>
      <c r="S197" s="100">
        <f t="shared" si="23"/>
        <v>1</v>
      </c>
      <c r="T197" s="100">
        <f t="shared" si="23"/>
        <v>3</v>
      </c>
      <c r="U197" s="100">
        <f t="shared" si="23"/>
        <v>8</v>
      </c>
      <c r="V197" s="100">
        <f t="shared" si="23"/>
        <v>87</v>
      </c>
      <c r="W197" s="101">
        <f t="shared" si="11"/>
        <v>0.66666666666666663</v>
      </c>
      <c r="X197" s="101">
        <f t="shared" si="12"/>
        <v>1.1298701298701299</v>
      </c>
      <c r="Y197" s="102">
        <f t="shared" si="13"/>
        <v>1.7965367965367967</v>
      </c>
    </row>
    <row r="198" spans="1:25" ht="15.95" customHeight="1" x14ac:dyDescent="0.25">
      <c r="A198" s="181"/>
      <c r="B198" s="157" t="s">
        <v>64</v>
      </c>
      <c r="C198" s="100" t="s">
        <v>30</v>
      </c>
      <c r="D198" s="101">
        <f t="shared" si="9"/>
        <v>0.44444444444444442</v>
      </c>
      <c r="E198" s="100">
        <f>SUM(E90+E89+E76+E75)</f>
        <v>4</v>
      </c>
      <c r="F198" s="100">
        <f t="shared" ref="F198:V198" si="24">SUM(F90+F89+F76+F75)</f>
        <v>11</v>
      </c>
      <c r="G198" s="100">
        <f t="shared" si="24"/>
        <v>9</v>
      </c>
      <c r="H198" s="100">
        <f t="shared" si="24"/>
        <v>2</v>
      </c>
      <c r="I198" s="100">
        <f t="shared" si="24"/>
        <v>4</v>
      </c>
      <c r="J198" s="100">
        <f t="shared" si="24"/>
        <v>3</v>
      </c>
      <c r="K198" s="100">
        <f t="shared" si="24"/>
        <v>1</v>
      </c>
      <c r="L198" s="100">
        <f t="shared" si="24"/>
        <v>0</v>
      </c>
      <c r="M198" s="100">
        <f t="shared" si="24"/>
        <v>0</v>
      </c>
      <c r="N198" s="100">
        <f t="shared" si="24"/>
        <v>2</v>
      </c>
      <c r="O198" s="100">
        <f t="shared" si="24"/>
        <v>1</v>
      </c>
      <c r="P198" s="100">
        <f t="shared" si="24"/>
        <v>0</v>
      </c>
      <c r="Q198" s="100">
        <f t="shared" si="24"/>
        <v>1</v>
      </c>
      <c r="R198" s="100">
        <f t="shared" si="24"/>
        <v>0</v>
      </c>
      <c r="S198" s="100">
        <f t="shared" si="24"/>
        <v>0</v>
      </c>
      <c r="T198" s="100">
        <f t="shared" si="24"/>
        <v>0</v>
      </c>
      <c r="U198" s="100">
        <f t="shared" si="24"/>
        <v>3</v>
      </c>
      <c r="V198" s="100">
        <f t="shared" si="24"/>
        <v>5</v>
      </c>
      <c r="W198" s="101">
        <f t="shared" si="11"/>
        <v>0.45454545454545453</v>
      </c>
      <c r="X198" s="101">
        <f t="shared" si="12"/>
        <v>0.55555555555555558</v>
      </c>
      <c r="Y198" s="102">
        <f t="shared" si="13"/>
        <v>1.0101010101010102</v>
      </c>
    </row>
    <row r="199" spans="1:25" ht="15.95" customHeight="1" x14ac:dyDescent="0.25">
      <c r="A199" s="181"/>
      <c r="B199" s="157" t="s">
        <v>64</v>
      </c>
      <c r="C199" s="100" t="s">
        <v>34</v>
      </c>
      <c r="D199" s="101">
        <f t="shared" si="9"/>
        <v>0.5</v>
      </c>
      <c r="E199" s="100">
        <f>SUM(E117+E116+E98+E97+E96+E95)</f>
        <v>6</v>
      </c>
      <c r="F199" s="100">
        <f t="shared" ref="F199:V199" si="25">SUM(F117+F116+F98+F97+F96+F95)</f>
        <v>19</v>
      </c>
      <c r="G199" s="100">
        <f t="shared" si="25"/>
        <v>18</v>
      </c>
      <c r="H199" s="100">
        <f t="shared" si="25"/>
        <v>3</v>
      </c>
      <c r="I199" s="100">
        <f t="shared" si="25"/>
        <v>9</v>
      </c>
      <c r="J199" s="100">
        <f t="shared" si="25"/>
        <v>6</v>
      </c>
      <c r="K199" s="100">
        <f t="shared" si="25"/>
        <v>2</v>
      </c>
      <c r="L199" s="100">
        <f t="shared" si="25"/>
        <v>1</v>
      </c>
      <c r="M199" s="100">
        <f t="shared" si="25"/>
        <v>0</v>
      </c>
      <c r="N199" s="100">
        <f t="shared" si="25"/>
        <v>4</v>
      </c>
      <c r="O199" s="100">
        <f t="shared" si="25"/>
        <v>1</v>
      </c>
      <c r="P199" s="100">
        <f t="shared" si="25"/>
        <v>0</v>
      </c>
      <c r="Q199" s="100">
        <f t="shared" si="25"/>
        <v>0</v>
      </c>
      <c r="R199" s="100">
        <f t="shared" si="25"/>
        <v>0</v>
      </c>
      <c r="S199" s="100">
        <f t="shared" si="25"/>
        <v>0</v>
      </c>
      <c r="T199" s="100">
        <f t="shared" si="25"/>
        <v>0</v>
      </c>
      <c r="U199" s="100">
        <f t="shared" si="25"/>
        <v>7</v>
      </c>
      <c r="V199" s="100">
        <f t="shared" si="25"/>
        <v>13</v>
      </c>
      <c r="W199" s="101">
        <f t="shared" si="11"/>
        <v>0.52631578947368418</v>
      </c>
      <c r="X199" s="101">
        <f t="shared" si="12"/>
        <v>0.72222222222222221</v>
      </c>
      <c r="Y199" s="102">
        <f t="shared" si="13"/>
        <v>1.2485380116959064</v>
      </c>
    </row>
    <row r="200" spans="1:25" ht="15.95" customHeight="1" x14ac:dyDescent="0.25">
      <c r="A200" s="181"/>
      <c r="B200" s="157" t="s">
        <v>64</v>
      </c>
      <c r="C200" s="100" t="s">
        <v>46</v>
      </c>
      <c r="D200" s="101">
        <f t="shared" si="9"/>
        <v>0.61111111111111116</v>
      </c>
      <c r="E200" s="100">
        <f>SUM(E183+E182+E169+E154+E153+E142+E141)</f>
        <v>7</v>
      </c>
      <c r="F200" s="100">
        <f t="shared" ref="F200:V200" si="26">SUM(F183+F182+F169+F154+F153+F142+F141)</f>
        <v>19</v>
      </c>
      <c r="G200" s="100">
        <f t="shared" si="26"/>
        <v>18</v>
      </c>
      <c r="H200" s="100">
        <f t="shared" si="26"/>
        <v>7</v>
      </c>
      <c r="I200" s="100">
        <f t="shared" si="26"/>
        <v>11</v>
      </c>
      <c r="J200" s="100">
        <f t="shared" si="26"/>
        <v>6</v>
      </c>
      <c r="K200" s="100">
        <f t="shared" si="26"/>
        <v>3</v>
      </c>
      <c r="L200" s="100">
        <f t="shared" si="26"/>
        <v>1</v>
      </c>
      <c r="M200" s="100">
        <f t="shared" si="26"/>
        <v>1</v>
      </c>
      <c r="N200" s="100">
        <f t="shared" si="26"/>
        <v>9</v>
      </c>
      <c r="O200" s="100">
        <f t="shared" si="26"/>
        <v>1</v>
      </c>
      <c r="P200" s="100">
        <f t="shared" si="26"/>
        <v>0</v>
      </c>
      <c r="Q200" s="100">
        <f t="shared" si="26"/>
        <v>0</v>
      </c>
      <c r="R200" s="100">
        <f t="shared" si="26"/>
        <v>0</v>
      </c>
      <c r="S200" s="100">
        <f t="shared" si="26"/>
        <v>0</v>
      </c>
      <c r="T200" s="100">
        <f t="shared" si="26"/>
        <v>1</v>
      </c>
      <c r="U200" s="100">
        <f t="shared" si="26"/>
        <v>2</v>
      </c>
      <c r="V200" s="100">
        <f t="shared" si="26"/>
        <v>19</v>
      </c>
      <c r="W200" s="101">
        <f t="shared" si="11"/>
        <v>0.63157894736842102</v>
      </c>
      <c r="X200" s="101">
        <f t="shared" si="12"/>
        <v>1.0555555555555556</v>
      </c>
      <c r="Y200" s="102">
        <f t="shared" si="13"/>
        <v>1.6871345029239766</v>
      </c>
    </row>
    <row r="201" spans="1:25" ht="15.95" customHeight="1" x14ac:dyDescent="0.25">
      <c r="A201" s="181"/>
      <c r="B201" s="157" t="s">
        <v>64</v>
      </c>
      <c r="C201" s="100" t="s">
        <v>51</v>
      </c>
      <c r="D201" s="101">
        <f t="shared" si="9"/>
        <v>0.6</v>
      </c>
      <c r="E201" s="100">
        <f>SUM(E173+E172+E164+E163)</f>
        <v>4</v>
      </c>
      <c r="F201" s="100">
        <f t="shared" ref="F201:V201" si="27">SUM(F173+F172+F164+F163)</f>
        <v>16</v>
      </c>
      <c r="G201" s="100">
        <f t="shared" si="27"/>
        <v>15</v>
      </c>
      <c r="H201" s="100">
        <f t="shared" si="27"/>
        <v>9</v>
      </c>
      <c r="I201" s="100">
        <f t="shared" si="27"/>
        <v>9</v>
      </c>
      <c r="J201" s="100">
        <f t="shared" si="27"/>
        <v>2</v>
      </c>
      <c r="K201" s="100">
        <f t="shared" si="27"/>
        <v>5</v>
      </c>
      <c r="L201" s="100">
        <f t="shared" si="27"/>
        <v>0</v>
      </c>
      <c r="M201" s="100">
        <f t="shared" si="27"/>
        <v>2</v>
      </c>
      <c r="N201" s="100">
        <f t="shared" si="27"/>
        <v>9</v>
      </c>
      <c r="O201" s="100">
        <f t="shared" si="27"/>
        <v>0</v>
      </c>
      <c r="P201" s="100">
        <f t="shared" si="27"/>
        <v>0</v>
      </c>
      <c r="Q201" s="100">
        <f t="shared" si="27"/>
        <v>1</v>
      </c>
      <c r="R201" s="100">
        <f t="shared" si="27"/>
        <v>0</v>
      </c>
      <c r="S201" s="100">
        <f t="shared" si="27"/>
        <v>1</v>
      </c>
      <c r="T201" s="100">
        <f t="shared" si="27"/>
        <v>0</v>
      </c>
      <c r="U201" s="100">
        <f t="shared" si="27"/>
        <v>6</v>
      </c>
      <c r="V201" s="100">
        <f t="shared" si="27"/>
        <v>20</v>
      </c>
      <c r="W201" s="101">
        <f t="shared" si="11"/>
        <v>0.625</v>
      </c>
      <c r="X201" s="101">
        <f t="shared" si="12"/>
        <v>1.3333333333333333</v>
      </c>
      <c r="Y201" s="102">
        <f t="shared" si="13"/>
        <v>1.9583333333333333</v>
      </c>
    </row>
    <row r="202" spans="1:25" ht="15.95" customHeight="1" x14ac:dyDescent="0.25">
      <c r="A202" s="181"/>
      <c r="B202" s="157" t="s">
        <v>64</v>
      </c>
      <c r="C202" s="100" t="s">
        <v>31</v>
      </c>
      <c r="D202" s="101">
        <f t="shared" si="9"/>
        <v>0.45454545454545453</v>
      </c>
      <c r="E202" s="100">
        <f>SUM(E92+E91+E78+E77)</f>
        <v>4</v>
      </c>
      <c r="F202" s="100">
        <f t="shared" ref="F202:V202" si="28">SUM(F92+F91+F78+F77)</f>
        <v>12</v>
      </c>
      <c r="G202" s="100">
        <f t="shared" si="28"/>
        <v>11</v>
      </c>
      <c r="H202" s="100">
        <f t="shared" si="28"/>
        <v>3</v>
      </c>
      <c r="I202" s="100">
        <f t="shared" si="28"/>
        <v>5</v>
      </c>
      <c r="J202" s="100">
        <f t="shared" si="28"/>
        <v>1</v>
      </c>
      <c r="K202" s="100">
        <f t="shared" si="28"/>
        <v>3</v>
      </c>
      <c r="L202" s="100">
        <f t="shared" si="28"/>
        <v>1</v>
      </c>
      <c r="M202" s="100">
        <f t="shared" si="28"/>
        <v>0</v>
      </c>
      <c r="N202" s="100">
        <f t="shared" si="28"/>
        <v>6</v>
      </c>
      <c r="O202" s="100">
        <f t="shared" si="28"/>
        <v>1</v>
      </c>
      <c r="P202" s="100">
        <f t="shared" si="28"/>
        <v>0</v>
      </c>
      <c r="Q202" s="100">
        <f t="shared" si="28"/>
        <v>0</v>
      </c>
      <c r="R202" s="100">
        <f t="shared" si="28"/>
        <v>0</v>
      </c>
      <c r="S202" s="100">
        <f t="shared" si="28"/>
        <v>0</v>
      </c>
      <c r="T202" s="100">
        <f t="shared" si="28"/>
        <v>0</v>
      </c>
      <c r="U202" s="100">
        <f t="shared" si="28"/>
        <v>0</v>
      </c>
      <c r="V202" s="100">
        <f t="shared" si="28"/>
        <v>10</v>
      </c>
      <c r="W202" s="101">
        <f t="shared" si="11"/>
        <v>0.5</v>
      </c>
      <c r="X202" s="101">
        <f t="shared" si="12"/>
        <v>0.90909090909090906</v>
      </c>
      <c r="Y202" s="102">
        <f t="shared" si="13"/>
        <v>1.4090909090909092</v>
      </c>
    </row>
    <row r="203" spans="1:25" ht="15.95" customHeight="1" x14ac:dyDescent="0.25">
      <c r="A203" s="181"/>
      <c r="B203" s="157" t="s">
        <v>64</v>
      </c>
      <c r="C203" s="100" t="s">
        <v>32</v>
      </c>
      <c r="D203" s="101">
        <f t="shared" si="9"/>
        <v>0.33333333333333331</v>
      </c>
      <c r="E203" s="100">
        <f>SUM(E86+E85)</f>
        <v>2</v>
      </c>
      <c r="F203" s="100">
        <f t="shared" ref="F203:V203" si="29">SUM(F86+F85)</f>
        <v>4</v>
      </c>
      <c r="G203" s="100">
        <f t="shared" si="29"/>
        <v>3</v>
      </c>
      <c r="H203" s="100">
        <f t="shared" si="29"/>
        <v>0</v>
      </c>
      <c r="I203" s="100">
        <f t="shared" si="29"/>
        <v>1</v>
      </c>
      <c r="J203" s="100">
        <f t="shared" si="29"/>
        <v>0</v>
      </c>
      <c r="K203" s="100">
        <f t="shared" si="29"/>
        <v>0</v>
      </c>
      <c r="L203" s="100">
        <f t="shared" si="29"/>
        <v>1</v>
      </c>
      <c r="M203" s="100">
        <f t="shared" si="29"/>
        <v>0</v>
      </c>
      <c r="N203" s="100">
        <f t="shared" si="29"/>
        <v>2</v>
      </c>
      <c r="O203" s="100">
        <f t="shared" si="29"/>
        <v>0</v>
      </c>
      <c r="P203" s="100">
        <f t="shared" si="29"/>
        <v>0</v>
      </c>
      <c r="Q203" s="100">
        <f t="shared" si="29"/>
        <v>1</v>
      </c>
      <c r="R203" s="100">
        <f t="shared" si="29"/>
        <v>0</v>
      </c>
      <c r="S203" s="100">
        <f t="shared" si="29"/>
        <v>0</v>
      </c>
      <c r="T203" s="100">
        <f t="shared" si="29"/>
        <v>0</v>
      </c>
      <c r="U203" s="100">
        <f t="shared" si="29"/>
        <v>0</v>
      </c>
      <c r="V203" s="100">
        <f t="shared" si="29"/>
        <v>3</v>
      </c>
      <c r="W203" s="101">
        <f t="shared" si="11"/>
        <v>0.25</v>
      </c>
      <c r="X203" s="101">
        <f t="shared" si="12"/>
        <v>1</v>
      </c>
      <c r="Y203" s="102">
        <f t="shared" si="13"/>
        <v>1.25</v>
      </c>
    </row>
    <row r="204" spans="1:25" ht="15.95" customHeight="1" x14ac:dyDescent="0.25">
      <c r="A204" s="181"/>
      <c r="B204" s="157" t="s">
        <v>64</v>
      </c>
      <c r="C204" s="100" t="s">
        <v>53</v>
      </c>
      <c r="D204" s="101">
        <f t="shared" si="9"/>
        <v>0.53846153846153844</v>
      </c>
      <c r="E204" s="100">
        <f>SUM(E29+E28+E15+E14)</f>
        <v>4</v>
      </c>
      <c r="F204" s="100">
        <f t="shared" ref="F204:V204" si="30">SUM(F29+F28+F15+F14)</f>
        <v>13</v>
      </c>
      <c r="G204" s="100">
        <f t="shared" si="30"/>
        <v>13</v>
      </c>
      <c r="H204" s="100">
        <f t="shared" si="30"/>
        <v>4</v>
      </c>
      <c r="I204" s="100">
        <f t="shared" si="30"/>
        <v>7</v>
      </c>
      <c r="J204" s="100">
        <f t="shared" si="30"/>
        <v>2</v>
      </c>
      <c r="K204" s="100">
        <f t="shared" si="30"/>
        <v>3</v>
      </c>
      <c r="L204" s="100">
        <f t="shared" si="30"/>
        <v>1</v>
      </c>
      <c r="M204" s="100">
        <f t="shared" si="30"/>
        <v>1</v>
      </c>
      <c r="N204" s="100">
        <f t="shared" si="30"/>
        <v>5</v>
      </c>
      <c r="O204" s="100">
        <f t="shared" si="30"/>
        <v>0</v>
      </c>
      <c r="P204" s="100">
        <f t="shared" si="30"/>
        <v>0</v>
      </c>
      <c r="Q204" s="100">
        <f t="shared" si="30"/>
        <v>0</v>
      </c>
      <c r="R204" s="100">
        <f t="shared" si="30"/>
        <v>0</v>
      </c>
      <c r="S204" s="100">
        <f t="shared" si="30"/>
        <v>0</v>
      </c>
      <c r="T204" s="100">
        <f t="shared" si="30"/>
        <v>0</v>
      </c>
      <c r="U204" s="100">
        <f t="shared" si="30"/>
        <v>3</v>
      </c>
      <c r="V204" s="100">
        <f t="shared" si="30"/>
        <v>15</v>
      </c>
      <c r="W204" s="101">
        <f t="shared" si="11"/>
        <v>0.53846153846153844</v>
      </c>
      <c r="X204" s="101">
        <f t="shared" si="12"/>
        <v>1.1538461538461537</v>
      </c>
      <c r="Y204" s="102">
        <f t="shared" si="13"/>
        <v>1.6923076923076921</v>
      </c>
    </row>
    <row r="205" spans="1:25" ht="15.95" customHeight="1" x14ac:dyDescent="0.25">
      <c r="A205" s="181"/>
      <c r="B205" s="157" t="s">
        <v>64</v>
      </c>
      <c r="C205" s="100" t="s">
        <v>109</v>
      </c>
      <c r="D205" s="101">
        <f t="shared" si="9"/>
        <v>0.7</v>
      </c>
      <c r="E205" s="100">
        <f>SUM(E21+E20+E9+E8)</f>
        <v>4</v>
      </c>
      <c r="F205" s="100">
        <f t="shared" ref="F205:V205" si="31">SUM(F21+F20+F9+F8)</f>
        <v>11</v>
      </c>
      <c r="G205" s="100">
        <f t="shared" si="31"/>
        <v>10</v>
      </c>
      <c r="H205" s="100">
        <f t="shared" si="31"/>
        <v>6</v>
      </c>
      <c r="I205" s="100">
        <f t="shared" si="31"/>
        <v>7</v>
      </c>
      <c r="J205" s="100">
        <f t="shared" si="31"/>
        <v>4</v>
      </c>
      <c r="K205" s="100">
        <f t="shared" si="31"/>
        <v>1</v>
      </c>
      <c r="L205" s="100">
        <f t="shared" si="31"/>
        <v>0</v>
      </c>
      <c r="M205" s="100">
        <f t="shared" si="31"/>
        <v>2</v>
      </c>
      <c r="N205" s="100">
        <f t="shared" si="31"/>
        <v>12</v>
      </c>
      <c r="O205" s="100">
        <f t="shared" si="31"/>
        <v>1</v>
      </c>
      <c r="P205" s="100">
        <f t="shared" si="31"/>
        <v>0</v>
      </c>
      <c r="Q205" s="100">
        <f t="shared" si="31"/>
        <v>0</v>
      </c>
      <c r="R205" s="100">
        <f t="shared" si="31"/>
        <v>0</v>
      </c>
      <c r="S205" s="100">
        <f t="shared" si="31"/>
        <v>1</v>
      </c>
      <c r="T205" s="100">
        <f t="shared" si="31"/>
        <v>0</v>
      </c>
      <c r="U205" s="100">
        <f t="shared" si="31"/>
        <v>0</v>
      </c>
      <c r="V205" s="100">
        <f t="shared" si="31"/>
        <v>14</v>
      </c>
      <c r="W205" s="101">
        <f t="shared" si="11"/>
        <v>0.81818181818181823</v>
      </c>
      <c r="X205" s="101">
        <f t="shared" si="12"/>
        <v>1.4</v>
      </c>
      <c r="Y205" s="102">
        <f t="shared" si="13"/>
        <v>2.2181818181818183</v>
      </c>
    </row>
    <row r="206" spans="1:25" ht="15.95" customHeight="1" x14ac:dyDescent="0.25">
      <c r="A206" s="181"/>
      <c r="B206" s="157" t="s">
        <v>64</v>
      </c>
      <c r="C206" s="100" t="s">
        <v>25</v>
      </c>
      <c r="D206" s="101">
        <f t="shared" si="9"/>
        <v>0.56000000000000005</v>
      </c>
      <c r="E206" s="100">
        <f>SUM(E125+E124+E109+E108+E103+E102+E101+E100+E99+E84+E83+E74+E73+E64+E63+E58+E57+E52+E51+E46+E45)</f>
        <v>21</v>
      </c>
      <c r="F206" s="100">
        <f t="shared" ref="F206:V206" si="32">SUM(F125+F124+F109+F108+F103+F102+F101+F100+F99+F84+F83+F74+F73+F64+F63+F58+F57+F52+F51+F46+F45)</f>
        <v>75</v>
      </c>
      <c r="G206" s="100">
        <f t="shared" si="32"/>
        <v>75</v>
      </c>
      <c r="H206" s="100">
        <f t="shared" si="32"/>
        <v>22</v>
      </c>
      <c r="I206" s="100">
        <f t="shared" si="32"/>
        <v>42</v>
      </c>
      <c r="J206" s="100">
        <f t="shared" si="32"/>
        <v>23</v>
      </c>
      <c r="K206" s="100">
        <f t="shared" si="32"/>
        <v>11</v>
      </c>
      <c r="L206" s="100">
        <f t="shared" si="32"/>
        <v>4</v>
      </c>
      <c r="M206" s="100">
        <f t="shared" si="32"/>
        <v>4</v>
      </c>
      <c r="N206" s="100">
        <f t="shared" si="32"/>
        <v>37</v>
      </c>
      <c r="O206" s="100">
        <f t="shared" si="32"/>
        <v>0</v>
      </c>
      <c r="P206" s="100">
        <f t="shared" si="32"/>
        <v>0</v>
      </c>
      <c r="Q206" s="100">
        <f t="shared" si="32"/>
        <v>0</v>
      </c>
      <c r="R206" s="100">
        <f t="shared" si="32"/>
        <v>0</v>
      </c>
      <c r="S206" s="100">
        <f t="shared" si="32"/>
        <v>4</v>
      </c>
      <c r="T206" s="100">
        <f t="shared" si="32"/>
        <v>2</v>
      </c>
      <c r="U206" s="100">
        <f t="shared" si="32"/>
        <v>13</v>
      </c>
      <c r="V206" s="100">
        <f t="shared" si="32"/>
        <v>73</v>
      </c>
      <c r="W206" s="101">
        <f t="shared" si="11"/>
        <v>0.61333333333333329</v>
      </c>
      <c r="X206" s="101">
        <f t="shared" si="12"/>
        <v>0.97333333333333338</v>
      </c>
      <c r="Y206" s="102">
        <f t="shared" si="13"/>
        <v>1.5866666666666667</v>
      </c>
    </row>
    <row r="207" spans="1:25" ht="15.95" customHeight="1" x14ac:dyDescent="0.25">
      <c r="A207" s="181"/>
      <c r="B207" s="157" t="s">
        <v>64</v>
      </c>
      <c r="C207" s="100" t="s">
        <v>24</v>
      </c>
      <c r="D207" s="101">
        <f t="shared" si="9"/>
        <v>0.42307692307692307</v>
      </c>
      <c r="E207" s="100">
        <f>SUM(E88+E87+E70+E69+E62+E61+E56+E55+E50+E49+E44+E43+E42+E41+E40+E39+E38+E37+E36+E25+E24+E13+E12+E5+E4+E3+E2)</f>
        <v>27</v>
      </c>
      <c r="F207" s="100">
        <f t="shared" ref="F207:V207" si="33">SUM(F88+F87+F70+F69+F62+F61+F56+F55+F50+F49+F44+F43+F42+F41+F40+F39+F38+F37+F36+F25+F24+F13+F12+F5+F4+F3+F2)</f>
        <v>89</v>
      </c>
      <c r="G207" s="100">
        <f t="shared" si="33"/>
        <v>78</v>
      </c>
      <c r="H207" s="100">
        <f t="shared" si="33"/>
        <v>23</v>
      </c>
      <c r="I207" s="100">
        <f t="shared" si="33"/>
        <v>33</v>
      </c>
      <c r="J207" s="100">
        <f t="shared" si="33"/>
        <v>19</v>
      </c>
      <c r="K207" s="100">
        <f t="shared" si="33"/>
        <v>7</v>
      </c>
      <c r="L207" s="100">
        <f t="shared" si="33"/>
        <v>5</v>
      </c>
      <c r="M207" s="100">
        <f t="shared" si="33"/>
        <v>2</v>
      </c>
      <c r="N207" s="100">
        <f t="shared" si="33"/>
        <v>36</v>
      </c>
      <c r="O207" s="100">
        <f t="shared" si="33"/>
        <v>3</v>
      </c>
      <c r="P207" s="100">
        <f t="shared" si="33"/>
        <v>1</v>
      </c>
      <c r="Q207" s="100">
        <f t="shared" si="33"/>
        <v>8</v>
      </c>
      <c r="R207" s="100">
        <f t="shared" si="33"/>
        <v>0</v>
      </c>
      <c r="S207" s="100">
        <f t="shared" si="33"/>
        <v>2</v>
      </c>
      <c r="T207" s="100">
        <f t="shared" si="33"/>
        <v>5</v>
      </c>
      <c r="U207" s="100">
        <f t="shared" si="33"/>
        <v>11</v>
      </c>
      <c r="V207" s="100">
        <f t="shared" si="33"/>
        <v>56</v>
      </c>
      <c r="W207" s="101">
        <f t="shared" si="11"/>
        <v>0.42696629213483145</v>
      </c>
      <c r="X207" s="101">
        <f t="shared" si="12"/>
        <v>0.71794871794871795</v>
      </c>
      <c r="Y207" s="102">
        <f t="shared" si="13"/>
        <v>1.1449150100835495</v>
      </c>
    </row>
    <row r="208" spans="1:25" ht="15.95" customHeight="1" x14ac:dyDescent="0.25">
      <c r="A208" s="181"/>
      <c r="B208" s="157" t="s">
        <v>64</v>
      </c>
      <c r="C208" s="100" t="s">
        <v>39</v>
      </c>
      <c r="D208" s="101">
        <f t="shared" si="9"/>
        <v>0.5</v>
      </c>
      <c r="E208" s="100">
        <f>SUM(E119+E118)</f>
        <v>2</v>
      </c>
      <c r="F208" s="100">
        <f t="shared" ref="F208:V208" si="34">SUM(F119+F118)</f>
        <v>6</v>
      </c>
      <c r="G208" s="100">
        <f t="shared" si="34"/>
        <v>6</v>
      </c>
      <c r="H208" s="100">
        <f t="shared" si="34"/>
        <v>3</v>
      </c>
      <c r="I208" s="100">
        <f t="shared" si="34"/>
        <v>3</v>
      </c>
      <c r="J208" s="100">
        <f t="shared" si="34"/>
        <v>1</v>
      </c>
      <c r="K208" s="100">
        <f t="shared" si="34"/>
        <v>1</v>
      </c>
      <c r="L208" s="100">
        <f t="shared" si="34"/>
        <v>1</v>
      </c>
      <c r="M208" s="100">
        <f t="shared" si="34"/>
        <v>0</v>
      </c>
      <c r="N208" s="100">
        <f t="shared" si="34"/>
        <v>2</v>
      </c>
      <c r="O208" s="100">
        <f t="shared" si="34"/>
        <v>0</v>
      </c>
      <c r="P208" s="100">
        <f t="shared" si="34"/>
        <v>0</v>
      </c>
      <c r="Q208" s="100">
        <f t="shared" si="34"/>
        <v>0</v>
      </c>
      <c r="R208" s="100">
        <f t="shared" si="34"/>
        <v>0</v>
      </c>
      <c r="S208" s="100">
        <f t="shared" si="34"/>
        <v>0</v>
      </c>
      <c r="T208" s="100">
        <f t="shared" si="34"/>
        <v>0</v>
      </c>
      <c r="U208" s="100">
        <f t="shared" si="34"/>
        <v>2</v>
      </c>
      <c r="V208" s="100">
        <f t="shared" si="34"/>
        <v>6</v>
      </c>
      <c r="W208" s="101">
        <f t="shared" si="11"/>
        <v>0.5</v>
      </c>
      <c r="X208" s="101">
        <f t="shared" si="12"/>
        <v>1</v>
      </c>
      <c r="Y208" s="102">
        <f t="shared" si="13"/>
        <v>1.5</v>
      </c>
    </row>
    <row r="209" spans="1:25" ht="15.95" customHeight="1" x14ac:dyDescent="0.25">
      <c r="A209" s="181"/>
      <c r="B209" s="157" t="s">
        <v>64</v>
      </c>
      <c r="C209" s="100" t="s">
        <v>41</v>
      </c>
      <c r="D209" s="101">
        <f t="shared" si="9"/>
        <v>0.65</v>
      </c>
      <c r="E209" s="100">
        <f>SUM(E179+E178+E166+E165+E146+E145+E138+E137+E134+E133+E132+E131+E130)</f>
        <v>13</v>
      </c>
      <c r="F209" s="100">
        <f t="shared" ref="F209:V209" si="35">SUM(F179+F178+F166+F165+F146+F145+F138+F137+F134+F133+F132+F131+F130)</f>
        <v>42</v>
      </c>
      <c r="G209" s="100">
        <f t="shared" si="35"/>
        <v>40</v>
      </c>
      <c r="H209" s="100">
        <f t="shared" si="35"/>
        <v>17</v>
      </c>
      <c r="I209" s="100">
        <f t="shared" si="35"/>
        <v>26</v>
      </c>
      <c r="J209" s="100">
        <f t="shared" si="35"/>
        <v>16</v>
      </c>
      <c r="K209" s="100">
        <f t="shared" si="35"/>
        <v>8</v>
      </c>
      <c r="L209" s="100">
        <f t="shared" si="35"/>
        <v>2</v>
      </c>
      <c r="M209" s="100">
        <f t="shared" si="35"/>
        <v>0</v>
      </c>
      <c r="N209" s="100">
        <f t="shared" si="35"/>
        <v>14</v>
      </c>
      <c r="O209" s="100">
        <f t="shared" si="35"/>
        <v>1</v>
      </c>
      <c r="P209" s="100">
        <f t="shared" si="35"/>
        <v>1</v>
      </c>
      <c r="Q209" s="100">
        <f t="shared" si="35"/>
        <v>1</v>
      </c>
      <c r="R209" s="100">
        <f t="shared" si="35"/>
        <v>0</v>
      </c>
      <c r="S209" s="100">
        <f t="shared" si="35"/>
        <v>1</v>
      </c>
      <c r="T209" s="100">
        <f t="shared" si="35"/>
        <v>1</v>
      </c>
      <c r="U209" s="100">
        <f t="shared" si="35"/>
        <v>3</v>
      </c>
      <c r="V209" s="100">
        <f t="shared" si="35"/>
        <v>38</v>
      </c>
      <c r="W209" s="101">
        <f t="shared" si="11"/>
        <v>0.66666666666666663</v>
      </c>
      <c r="X209" s="101">
        <f t="shared" si="12"/>
        <v>0.95</v>
      </c>
      <c r="Y209" s="102">
        <f t="shared" si="13"/>
        <v>1.6166666666666667</v>
      </c>
    </row>
    <row r="210" spans="1:25" ht="15.95" customHeight="1" thickBot="1" x14ac:dyDescent="0.3">
      <c r="A210" s="182"/>
      <c r="B210" s="158" t="s">
        <v>64</v>
      </c>
      <c r="C210" s="104" t="s">
        <v>44</v>
      </c>
      <c r="D210" s="105">
        <f t="shared" si="9"/>
        <v>0.5</v>
      </c>
      <c r="E210" s="104">
        <f>SUM(E177+E176+E160+E159+E152+E151+E136+E135)</f>
        <v>8</v>
      </c>
      <c r="F210" s="104">
        <f t="shared" ref="F210:V210" si="36">SUM(F177+F176+F160+F159+F152+F151+F136+F135)</f>
        <v>24</v>
      </c>
      <c r="G210" s="104">
        <f t="shared" si="36"/>
        <v>24</v>
      </c>
      <c r="H210" s="104">
        <f t="shared" si="36"/>
        <v>11</v>
      </c>
      <c r="I210" s="104">
        <f t="shared" si="36"/>
        <v>12</v>
      </c>
      <c r="J210" s="104">
        <f t="shared" si="36"/>
        <v>7</v>
      </c>
      <c r="K210" s="104">
        <f t="shared" si="36"/>
        <v>1</v>
      </c>
      <c r="L210" s="104">
        <f t="shared" si="36"/>
        <v>1</v>
      </c>
      <c r="M210" s="104">
        <f t="shared" si="36"/>
        <v>3</v>
      </c>
      <c r="N210" s="104">
        <f t="shared" si="36"/>
        <v>18</v>
      </c>
      <c r="O210" s="104">
        <f t="shared" si="36"/>
        <v>0</v>
      </c>
      <c r="P210" s="104">
        <f t="shared" si="36"/>
        <v>1</v>
      </c>
      <c r="Q210" s="104">
        <f t="shared" si="36"/>
        <v>0</v>
      </c>
      <c r="R210" s="104">
        <f t="shared" si="36"/>
        <v>0</v>
      </c>
      <c r="S210" s="104">
        <f t="shared" si="36"/>
        <v>2</v>
      </c>
      <c r="T210" s="104">
        <f t="shared" si="36"/>
        <v>0</v>
      </c>
      <c r="U210" s="104">
        <f t="shared" si="36"/>
        <v>5</v>
      </c>
      <c r="V210" s="104">
        <f t="shared" si="36"/>
        <v>24</v>
      </c>
      <c r="W210" s="105">
        <f t="shared" si="11"/>
        <v>0.58333333333333337</v>
      </c>
      <c r="X210" s="105">
        <f t="shared" si="12"/>
        <v>1</v>
      </c>
      <c r="Y210" s="106">
        <f t="shared" si="13"/>
        <v>1.5833333333333335</v>
      </c>
    </row>
    <row r="211" spans="1:25" ht="18.75" thickBot="1" x14ac:dyDescent="0.3"/>
    <row r="212" spans="1:25" ht="21" thickBot="1" x14ac:dyDescent="0.3">
      <c r="A212" s="66"/>
      <c r="B212" s="51" t="s">
        <v>65</v>
      </c>
      <c r="C212" s="70" t="s">
        <v>66</v>
      </c>
      <c r="D212" s="74" t="s">
        <v>71</v>
      </c>
    </row>
    <row r="213" spans="1:25" ht="20.25" x14ac:dyDescent="0.25">
      <c r="A213" s="67" t="s">
        <v>4</v>
      </c>
      <c r="B213" s="53">
        <v>5</v>
      </c>
      <c r="C213" s="71">
        <v>97</v>
      </c>
      <c r="D213" s="75" t="s">
        <v>72</v>
      </c>
    </row>
    <row r="214" spans="1:25" ht="20.25" x14ac:dyDescent="0.25">
      <c r="A214" s="68" t="s">
        <v>5</v>
      </c>
      <c r="B214" s="55">
        <v>5</v>
      </c>
      <c r="C214" s="72">
        <v>87</v>
      </c>
      <c r="D214" s="75" t="s">
        <v>72</v>
      </c>
    </row>
    <row r="215" spans="1:25" ht="20.25" x14ac:dyDescent="0.25">
      <c r="A215" s="68" t="s">
        <v>6</v>
      </c>
      <c r="B215" s="55">
        <v>4</v>
      </c>
      <c r="C215" s="72">
        <v>43</v>
      </c>
      <c r="D215" s="76">
        <v>20</v>
      </c>
    </row>
    <row r="216" spans="1:25" ht="20.25" x14ac:dyDescent="0.25">
      <c r="A216" s="68" t="s">
        <v>7</v>
      </c>
      <c r="B216" s="55">
        <v>4</v>
      </c>
      <c r="C216" s="72">
        <v>48</v>
      </c>
      <c r="D216" s="76">
        <v>22</v>
      </c>
    </row>
    <row r="217" spans="1:25" ht="20.25" x14ac:dyDescent="0.25">
      <c r="A217" s="68" t="s">
        <v>67</v>
      </c>
      <c r="B217" s="55">
        <v>4</v>
      </c>
      <c r="C217" s="72">
        <v>29</v>
      </c>
      <c r="D217" s="76">
        <v>7</v>
      </c>
    </row>
    <row r="218" spans="1:25" ht="20.25" x14ac:dyDescent="0.25">
      <c r="A218" s="68" t="s">
        <v>8</v>
      </c>
      <c r="B218" s="55">
        <v>3</v>
      </c>
      <c r="C218" s="72">
        <v>14</v>
      </c>
      <c r="D218" s="76">
        <v>6</v>
      </c>
    </row>
    <row r="219" spans="1:25" ht="20.25" x14ac:dyDescent="0.25">
      <c r="A219" s="68" t="s">
        <v>9</v>
      </c>
      <c r="B219" s="55">
        <v>2</v>
      </c>
      <c r="C219" s="72">
        <v>6</v>
      </c>
      <c r="D219" s="76">
        <v>2</v>
      </c>
    </row>
    <row r="220" spans="1:25" ht="20.25" x14ac:dyDescent="0.25">
      <c r="A220" s="68" t="s">
        <v>10</v>
      </c>
      <c r="B220" s="55">
        <v>2</v>
      </c>
      <c r="C220" s="72">
        <v>8</v>
      </c>
      <c r="D220" s="76">
        <v>3</v>
      </c>
    </row>
    <row r="221" spans="1:25" ht="20.25" x14ac:dyDescent="0.25">
      <c r="A221" s="68" t="s">
        <v>11</v>
      </c>
      <c r="B221" s="55">
        <v>5</v>
      </c>
      <c r="C221" s="72">
        <v>49</v>
      </c>
      <c r="D221" s="76">
        <v>16</v>
      </c>
    </row>
    <row r="222" spans="1:25" ht="20.25" x14ac:dyDescent="0.25">
      <c r="A222" s="68" t="s">
        <v>12</v>
      </c>
      <c r="B222" s="55">
        <v>3</v>
      </c>
      <c r="C222" s="72">
        <v>6</v>
      </c>
      <c r="D222" s="76">
        <v>2</v>
      </c>
    </row>
    <row r="223" spans="1:25" ht="20.25" x14ac:dyDescent="0.25">
      <c r="A223" s="68" t="s">
        <v>13</v>
      </c>
      <c r="B223" s="55">
        <v>1</v>
      </c>
      <c r="C223" s="72">
        <v>3</v>
      </c>
      <c r="D223" s="76">
        <v>1</v>
      </c>
    </row>
    <row r="224" spans="1:25" ht="20.25" x14ac:dyDescent="0.25">
      <c r="A224" s="68" t="s">
        <v>14</v>
      </c>
      <c r="B224" s="55">
        <v>1</v>
      </c>
      <c r="C224" s="72">
        <v>4</v>
      </c>
      <c r="D224" s="76">
        <v>2</v>
      </c>
    </row>
    <row r="225" spans="1:5" ht="20.25" x14ac:dyDescent="0.25">
      <c r="A225" s="68" t="s">
        <v>15</v>
      </c>
      <c r="B225" s="55">
        <v>0</v>
      </c>
      <c r="C225" s="72">
        <v>0</v>
      </c>
      <c r="D225" s="76">
        <v>0</v>
      </c>
    </row>
    <row r="226" spans="1:5" ht="20.25" x14ac:dyDescent="0.25">
      <c r="A226" s="68" t="s">
        <v>16</v>
      </c>
      <c r="B226" s="55">
        <v>1</v>
      </c>
      <c r="C226" s="72">
        <v>5</v>
      </c>
      <c r="D226" s="76">
        <v>2</v>
      </c>
    </row>
    <row r="227" spans="1:5" ht="21" thickBot="1" x14ac:dyDescent="0.3">
      <c r="A227" s="68" t="s">
        <v>17</v>
      </c>
      <c r="B227" s="55">
        <v>1</v>
      </c>
      <c r="C227" s="72">
        <v>3</v>
      </c>
      <c r="D227" s="77">
        <v>2</v>
      </c>
    </row>
    <row r="228" spans="1:5" ht="21" thickBot="1" x14ac:dyDescent="0.3">
      <c r="A228" s="68" t="s">
        <v>18</v>
      </c>
      <c r="B228" s="55">
        <v>5</v>
      </c>
      <c r="C228" s="72">
        <v>18</v>
      </c>
      <c r="D228" s="79" t="s">
        <v>73</v>
      </c>
      <c r="E228" s="80" t="s">
        <v>133</v>
      </c>
    </row>
    <row r="229" spans="1:5" ht="21" thickBot="1" x14ac:dyDescent="0.3">
      <c r="A229" s="69" t="s">
        <v>19</v>
      </c>
      <c r="B229" s="57">
        <v>11</v>
      </c>
      <c r="C229" s="73">
        <v>92</v>
      </c>
      <c r="D229" s="78" t="s">
        <v>72</v>
      </c>
    </row>
  </sheetData>
  <autoFilter ref="A1:Z210"/>
  <mergeCells count="12">
    <mergeCell ref="A2:A5"/>
    <mergeCell ref="A95:A103"/>
    <mergeCell ref="A6:A31"/>
    <mergeCell ref="A32:A40"/>
    <mergeCell ref="A41:A64"/>
    <mergeCell ref="A65:A68"/>
    <mergeCell ref="A69:A94"/>
    <mergeCell ref="A104:A129"/>
    <mergeCell ref="A130:A134"/>
    <mergeCell ref="A135:A156"/>
    <mergeCell ref="A157:A183"/>
    <mergeCell ref="A186:A210"/>
  </mergeCells>
  <printOptions horizontalCentered="1" verticalCentered="1"/>
  <pageMargins left="0.2" right="0.2" top="0.2" bottom="0.2" header="0" footer="0"/>
  <pageSetup scale="52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pane ySplit="1" topLeftCell="A98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0.28515625" style="13" bestFit="1" customWidth="1"/>
    <col min="3" max="3" width="20" style="6" bestFit="1" customWidth="1"/>
    <col min="4" max="4" width="11.7109375" style="6" bestFit="1" customWidth="1"/>
    <col min="5" max="9" width="9.42578125" style="6" bestFit="1" customWidth="1"/>
    <col min="10" max="10" width="9.42578125" style="6" customWidth="1"/>
    <col min="11" max="25" width="9.42578125" style="6" bestFit="1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ht="15.75" x14ac:dyDescent="0.25">
      <c r="A2" s="183" t="s">
        <v>40</v>
      </c>
      <c r="B2" s="9">
        <v>42564</v>
      </c>
      <c r="C2" s="10" t="s">
        <v>29</v>
      </c>
      <c r="D2" s="110">
        <f>SUM(I2:I$88)/SUM(G2:G$88)</f>
        <v>0.43881856540084391</v>
      </c>
      <c r="E2" s="10">
        <v>1</v>
      </c>
      <c r="F2" s="10">
        <v>2</v>
      </c>
      <c r="G2" s="10">
        <v>2</v>
      </c>
      <c r="H2" s="10">
        <v>0</v>
      </c>
      <c r="I2" s="10">
        <v>1</v>
      </c>
      <c r="J2" s="10">
        <f>SUM(I2)-SUM(K2:M2)</f>
        <v>1</v>
      </c>
      <c r="K2" s="10">
        <v>0</v>
      </c>
      <c r="L2" s="10">
        <v>0</v>
      </c>
      <c r="M2" s="10">
        <v>0</v>
      </c>
      <c r="N2" s="10">
        <v>1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1</v>
      </c>
      <c r="W2" s="110">
        <f>SUM(I2:I$88,O2:O$88,S2:S$88)/SUM(F2:F$88)</f>
        <v>0.49003984063745021</v>
      </c>
      <c r="X2" s="110">
        <f>SUM(V2:V$88)/SUM(G2:G$88)</f>
        <v>0.59071729957805907</v>
      </c>
      <c r="Y2" s="111">
        <f t="shared" ref="Y2:Y65" si="0">SUM(X2+W2)</f>
        <v>1.0807571402155092</v>
      </c>
    </row>
    <row r="3" spans="1:25" ht="15.75" x14ac:dyDescent="0.25">
      <c r="A3" s="184"/>
      <c r="B3" s="4">
        <v>42564</v>
      </c>
      <c r="C3" s="5" t="s">
        <v>29</v>
      </c>
      <c r="D3" s="109">
        <f>SUM(I3:I$88)/SUM(G3:G$88)</f>
        <v>0.43829787234042555</v>
      </c>
      <c r="E3" s="5">
        <v>1</v>
      </c>
      <c r="F3" s="5">
        <v>4</v>
      </c>
      <c r="G3" s="5">
        <v>4</v>
      </c>
      <c r="H3" s="5">
        <v>0</v>
      </c>
      <c r="I3" s="5">
        <v>1</v>
      </c>
      <c r="J3" s="5">
        <f t="shared" ref="J3:J66" si="1">SUM(I3)-SUM(K3:M3)</f>
        <v>1</v>
      </c>
      <c r="K3" s="5">
        <v>0</v>
      </c>
      <c r="L3" s="5">
        <v>0</v>
      </c>
      <c r="M3" s="5">
        <v>0</v>
      </c>
      <c r="N3" s="5">
        <v>1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2</v>
      </c>
      <c r="U3" s="5">
        <v>0</v>
      </c>
      <c r="V3" s="5">
        <v>1</v>
      </c>
      <c r="W3" s="109">
        <f>SUM(I3:I$88,O3:O$88,S3:S$88)/SUM(F3:F$88)</f>
        <v>0.48995983935742971</v>
      </c>
      <c r="X3" s="109">
        <f>SUM(V3:V$88)/SUM(G3:G$88)</f>
        <v>0.59148936170212763</v>
      </c>
      <c r="Y3" s="112">
        <f t="shared" si="0"/>
        <v>1.0814492010595573</v>
      </c>
    </row>
    <row r="4" spans="1:25" ht="15.75" x14ac:dyDescent="0.25">
      <c r="A4" s="184"/>
      <c r="B4" s="4">
        <v>42557</v>
      </c>
      <c r="C4" s="5" t="s">
        <v>38</v>
      </c>
      <c r="D4" s="109">
        <f>SUM(I4:I$88)/SUM(G4:G$88)</f>
        <v>0.44155844155844154</v>
      </c>
      <c r="E4" s="5">
        <v>1</v>
      </c>
      <c r="F4" s="5">
        <v>3</v>
      </c>
      <c r="G4" s="5">
        <v>2</v>
      </c>
      <c r="H4" s="5">
        <v>1</v>
      </c>
      <c r="I4" s="5">
        <v>0</v>
      </c>
      <c r="J4" s="5">
        <f t="shared" si="1"/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0</v>
      </c>
      <c r="W4" s="109">
        <f>SUM(I4:I$88,O4:O$88,S4:S$88)/SUM(F4:F$88)</f>
        <v>0.49387755102040815</v>
      </c>
      <c r="X4" s="109">
        <f>SUM(V4:V$88)/SUM(G4:G$88)</f>
        <v>0.59740259740259738</v>
      </c>
      <c r="Y4" s="112">
        <f t="shared" si="0"/>
        <v>1.0912801484230055</v>
      </c>
    </row>
    <row r="5" spans="1:25" ht="15.75" x14ac:dyDescent="0.25">
      <c r="A5" s="184"/>
      <c r="B5" s="4">
        <v>42557</v>
      </c>
      <c r="C5" s="5" t="s">
        <v>38</v>
      </c>
      <c r="D5" s="109">
        <f>SUM(I5:I$88)/SUM(G5:G$88)</f>
        <v>0.44541484716157204</v>
      </c>
      <c r="E5" s="5">
        <v>1</v>
      </c>
      <c r="F5" s="5">
        <v>3</v>
      </c>
      <c r="G5" s="5">
        <v>3</v>
      </c>
      <c r="H5" s="5">
        <v>1</v>
      </c>
      <c r="I5" s="5">
        <v>2</v>
      </c>
      <c r="J5" s="5">
        <f t="shared" si="1"/>
        <v>2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2</v>
      </c>
      <c r="W5" s="109">
        <f>SUM(I5:I$88,O5:O$88,S5:S$88)/SUM(F5:F$88)</f>
        <v>0.49586776859504134</v>
      </c>
      <c r="X5" s="109">
        <f>SUM(V5:V$88)/SUM(G5:G$88)</f>
        <v>0.6026200873362445</v>
      </c>
      <c r="Y5" s="112">
        <f t="shared" si="0"/>
        <v>1.0984878559312858</v>
      </c>
    </row>
    <row r="6" spans="1:25" ht="15.75" x14ac:dyDescent="0.25">
      <c r="A6" s="184"/>
      <c r="B6" s="4">
        <v>42522</v>
      </c>
      <c r="C6" s="5" t="s">
        <v>37</v>
      </c>
      <c r="D6" s="109">
        <f>SUM(I6:I$88)/SUM(G6:G$88)</f>
        <v>0.44247787610619471</v>
      </c>
      <c r="E6" s="5">
        <v>1</v>
      </c>
      <c r="F6" s="5">
        <v>2</v>
      </c>
      <c r="G6" s="5">
        <v>2</v>
      </c>
      <c r="H6" s="5">
        <v>0</v>
      </c>
      <c r="I6" s="5">
        <v>0</v>
      </c>
      <c r="J6" s="5">
        <f t="shared" si="1"/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109">
        <f>SUM(I6:I$88,O6:O$88,S6:S$88)/SUM(F6:F$88)</f>
        <v>0.49372384937238495</v>
      </c>
      <c r="X6" s="109">
        <f>SUM(V6:V$88)/SUM(G6:G$88)</f>
        <v>0.60176991150442483</v>
      </c>
      <c r="Y6" s="112">
        <f t="shared" si="0"/>
        <v>1.0954937608768098</v>
      </c>
    </row>
    <row r="7" spans="1:25" ht="15.75" x14ac:dyDescent="0.25">
      <c r="A7" s="184"/>
      <c r="B7" s="4">
        <v>42515</v>
      </c>
      <c r="C7" s="5" t="s">
        <v>25</v>
      </c>
      <c r="D7" s="109">
        <f>SUM(I7:I$88)/SUM(G7:G$88)</f>
        <v>0.44642857142857145</v>
      </c>
      <c r="E7" s="5">
        <v>1</v>
      </c>
      <c r="F7" s="5">
        <v>2</v>
      </c>
      <c r="G7" s="5">
        <v>2</v>
      </c>
      <c r="H7" s="5">
        <v>0</v>
      </c>
      <c r="I7" s="5">
        <v>0</v>
      </c>
      <c r="J7" s="5">
        <f t="shared" si="1"/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2</v>
      </c>
      <c r="U7" s="5">
        <v>0</v>
      </c>
      <c r="V7" s="5">
        <v>0</v>
      </c>
      <c r="W7" s="109">
        <f>SUM(I7:I$88,O7:O$88,S7:S$88)/SUM(F7:F$88)</f>
        <v>0.49789029535864981</v>
      </c>
      <c r="X7" s="109">
        <f>SUM(V7:V$88)/SUM(G7:G$88)</f>
        <v>0.6071428571428571</v>
      </c>
      <c r="Y7" s="112">
        <f t="shared" si="0"/>
        <v>1.1050331525015069</v>
      </c>
    </row>
    <row r="8" spans="1:25" ht="16.5" thickBot="1" x14ac:dyDescent="0.3">
      <c r="A8" s="188"/>
      <c r="B8" s="11">
        <v>42515</v>
      </c>
      <c r="C8" s="12" t="s">
        <v>25</v>
      </c>
      <c r="D8" s="113">
        <f>SUM(I8:I$88)/SUM(G8:G$88)</f>
        <v>0.45045045045045046</v>
      </c>
      <c r="E8" s="12">
        <v>1</v>
      </c>
      <c r="F8" s="12">
        <v>2</v>
      </c>
      <c r="G8" s="12">
        <v>2</v>
      </c>
      <c r="H8" s="12">
        <v>0</v>
      </c>
      <c r="I8" s="12">
        <v>0</v>
      </c>
      <c r="J8" s="12">
        <f t="shared" si="1"/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1</v>
      </c>
      <c r="V8" s="12">
        <v>0</v>
      </c>
      <c r="W8" s="113">
        <f>SUM(I8:I$88,O8:O$88,S8:S$88)/SUM(F8:F$88)</f>
        <v>0.50212765957446803</v>
      </c>
      <c r="X8" s="113">
        <f>SUM(V8:V$88)/SUM(G8:G$88)</f>
        <v>0.61261261261261257</v>
      </c>
      <c r="Y8" s="114">
        <f t="shared" si="0"/>
        <v>1.1147402721870807</v>
      </c>
    </row>
    <row r="9" spans="1:25" ht="15.75" x14ac:dyDescent="0.25">
      <c r="A9" s="178" t="s">
        <v>42</v>
      </c>
      <c r="B9" s="18">
        <v>42234</v>
      </c>
      <c r="C9" s="19" t="s">
        <v>41</v>
      </c>
      <c r="D9" s="135">
        <f>SUM(I9:I$88)/SUM(G9:G$88)</f>
        <v>0.45454545454545453</v>
      </c>
      <c r="E9" s="19">
        <v>1</v>
      </c>
      <c r="F9" s="19">
        <v>2</v>
      </c>
      <c r="G9" s="19">
        <v>2</v>
      </c>
      <c r="H9" s="19">
        <v>0</v>
      </c>
      <c r="I9" s="19">
        <v>1</v>
      </c>
      <c r="J9" s="19">
        <f t="shared" si="1"/>
        <v>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1</v>
      </c>
      <c r="W9" s="135">
        <f>SUM(I9:I$88,O9:O$88,S9:S$88)/SUM(F9:F$88)</f>
        <v>0.50643776824034337</v>
      </c>
      <c r="X9" s="135">
        <f>SUM(V9:V$88)/SUM(G9:G$88)</f>
        <v>0.61818181818181817</v>
      </c>
      <c r="Y9" s="136">
        <f t="shared" si="0"/>
        <v>1.1246195864221615</v>
      </c>
    </row>
    <row r="10" spans="1:25" ht="16.5" thickBot="1" x14ac:dyDescent="0.3">
      <c r="A10" s="180"/>
      <c r="B10" s="86">
        <v>42234</v>
      </c>
      <c r="C10" s="87" t="s">
        <v>41</v>
      </c>
      <c r="D10" s="137">
        <f>SUM(I10:I$88)/SUM(G10:G$88)</f>
        <v>0.45412844036697247</v>
      </c>
      <c r="E10" s="87">
        <v>1</v>
      </c>
      <c r="F10" s="87">
        <v>3</v>
      </c>
      <c r="G10" s="87">
        <v>3</v>
      </c>
      <c r="H10" s="87">
        <v>0</v>
      </c>
      <c r="I10" s="87">
        <v>1</v>
      </c>
      <c r="J10" s="87">
        <f t="shared" si="1"/>
        <v>0</v>
      </c>
      <c r="K10" s="87">
        <v>1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2</v>
      </c>
      <c r="W10" s="137">
        <f>SUM(I10:I$88,O10:O$88,S10:S$88)/SUM(F10:F$88)</f>
        <v>0.50649350649350644</v>
      </c>
      <c r="X10" s="137">
        <f>SUM(V10:V$88)/SUM(G10:G$88)</f>
        <v>0.61926605504587151</v>
      </c>
      <c r="Y10" s="138">
        <f t="shared" si="0"/>
        <v>1.1257595615393781</v>
      </c>
    </row>
    <row r="11" spans="1:25" ht="15.75" x14ac:dyDescent="0.25">
      <c r="A11" s="183" t="s">
        <v>49</v>
      </c>
      <c r="B11" s="9">
        <v>42206</v>
      </c>
      <c r="C11" s="10" t="s">
        <v>45</v>
      </c>
      <c r="D11" s="110">
        <f>SUM(I11:I$88)/SUM(G11:G$88)</f>
        <v>0.45581395348837211</v>
      </c>
      <c r="E11" s="10">
        <v>1</v>
      </c>
      <c r="F11" s="10">
        <v>2</v>
      </c>
      <c r="G11" s="10">
        <v>2</v>
      </c>
      <c r="H11" s="10">
        <v>0</v>
      </c>
      <c r="I11" s="10">
        <v>0</v>
      </c>
      <c r="J11" s="10">
        <f t="shared" si="1"/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10">
        <f>SUM(I11:I$88,O11:O$88,S11:S$88)/SUM(F11:F$88)</f>
        <v>0.50877192982456143</v>
      </c>
      <c r="X11" s="110">
        <f>SUM(V11:V$88)/SUM(G11:G$88)</f>
        <v>0.61860465116279073</v>
      </c>
      <c r="Y11" s="111">
        <f t="shared" si="0"/>
        <v>1.1273765809873522</v>
      </c>
    </row>
    <row r="12" spans="1:25" ht="15.75" x14ac:dyDescent="0.25">
      <c r="A12" s="184"/>
      <c r="B12" s="4">
        <v>42206</v>
      </c>
      <c r="C12" s="5" t="s">
        <v>45</v>
      </c>
      <c r="D12" s="109">
        <f>SUM(I12:I$88)/SUM(G12:G$88)</f>
        <v>0.460093896713615</v>
      </c>
      <c r="E12" s="5">
        <v>1</v>
      </c>
      <c r="F12" s="5">
        <v>2</v>
      </c>
      <c r="G12" s="5">
        <v>2</v>
      </c>
      <c r="H12" s="5">
        <v>0</v>
      </c>
      <c r="I12" s="5">
        <v>0</v>
      </c>
      <c r="J12" s="5">
        <f t="shared" si="1"/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109">
        <f>SUM(I12:I$88,O12:O$88,S12:S$88)/SUM(F12:F$88)</f>
        <v>0.51327433628318586</v>
      </c>
      <c r="X12" s="109">
        <f>SUM(V12:V$88)/SUM(G12:G$88)</f>
        <v>0.62441314553990612</v>
      </c>
      <c r="Y12" s="112">
        <f t="shared" si="0"/>
        <v>1.137687481823092</v>
      </c>
    </row>
    <row r="13" spans="1:25" ht="15.75" x14ac:dyDescent="0.25">
      <c r="A13" s="184"/>
      <c r="B13" s="4">
        <v>42178</v>
      </c>
      <c r="C13" s="5" t="s">
        <v>41</v>
      </c>
      <c r="D13" s="109">
        <f>SUM(I13:I$88)/SUM(G13:G$88)</f>
        <v>0.46445497630331756</v>
      </c>
      <c r="E13" s="5">
        <v>1</v>
      </c>
      <c r="F13" s="5">
        <v>3</v>
      </c>
      <c r="G13" s="5">
        <v>3</v>
      </c>
      <c r="H13" s="5">
        <v>0</v>
      </c>
      <c r="I13" s="5">
        <v>2</v>
      </c>
      <c r="J13" s="5">
        <f t="shared" si="1"/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2</v>
      </c>
      <c r="W13" s="109">
        <f>SUM(I13:I$88,O13:O$88,S13:S$88)/SUM(F13:F$88)</f>
        <v>0.5178571428571429</v>
      </c>
      <c r="X13" s="109">
        <f>SUM(V13:V$88)/SUM(G13:G$88)</f>
        <v>0.63033175355450233</v>
      </c>
      <c r="Y13" s="112">
        <f t="shared" si="0"/>
        <v>1.1481888964116451</v>
      </c>
    </row>
    <row r="14" spans="1:25" ht="15.75" x14ac:dyDescent="0.25">
      <c r="A14" s="184"/>
      <c r="B14" s="4">
        <v>42178</v>
      </c>
      <c r="C14" s="5" t="s">
        <v>41</v>
      </c>
      <c r="D14" s="109">
        <f>SUM(I14:I$88)/SUM(G14:G$88)</f>
        <v>0.46153846153846156</v>
      </c>
      <c r="E14" s="5">
        <v>1</v>
      </c>
      <c r="F14" s="5">
        <v>1</v>
      </c>
      <c r="G14" s="5">
        <v>1</v>
      </c>
      <c r="H14" s="5">
        <v>1</v>
      </c>
      <c r="I14" s="5">
        <v>0</v>
      </c>
      <c r="J14" s="5">
        <f t="shared" si="1"/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109">
        <f>SUM(I14:I$88,O14:O$88,S14:S$88)/SUM(F14:F$88)</f>
        <v>0.51583710407239824</v>
      </c>
      <c r="X14" s="109">
        <f>SUM(V14:V$88)/SUM(G14:G$88)</f>
        <v>0.62980769230769229</v>
      </c>
      <c r="Y14" s="112">
        <f t="shared" si="0"/>
        <v>1.1456447963800906</v>
      </c>
    </row>
    <row r="15" spans="1:25" ht="15.75" x14ac:dyDescent="0.25">
      <c r="A15" s="184"/>
      <c r="B15" s="4">
        <v>42157</v>
      </c>
      <c r="C15" s="5" t="s">
        <v>44</v>
      </c>
      <c r="D15" s="109">
        <f>SUM(I15:I$88)/SUM(G15:G$88)</f>
        <v>0.46376811594202899</v>
      </c>
      <c r="E15" s="5">
        <v>1</v>
      </c>
      <c r="F15" s="5">
        <v>2</v>
      </c>
      <c r="G15" s="5">
        <v>2</v>
      </c>
      <c r="H15" s="5">
        <v>0</v>
      </c>
      <c r="I15" s="5">
        <v>0</v>
      </c>
      <c r="J15" s="5">
        <f t="shared" si="1"/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109">
        <f>SUM(I15:I$88,O15:O$88,S15:S$88)/SUM(F15:F$88)</f>
        <v>0.51818181818181819</v>
      </c>
      <c r="X15" s="109">
        <f>SUM(V15:V$88)/SUM(G15:G$88)</f>
        <v>0.63285024154589375</v>
      </c>
      <c r="Y15" s="112">
        <f t="shared" si="0"/>
        <v>1.1510320597277119</v>
      </c>
    </row>
    <row r="16" spans="1:25" ht="16.5" thickBot="1" x14ac:dyDescent="0.3">
      <c r="A16" s="188"/>
      <c r="B16" s="11">
        <v>42157</v>
      </c>
      <c r="C16" s="12" t="s">
        <v>44</v>
      </c>
      <c r="D16" s="113">
        <f>SUM(I16:I$88)/SUM(G16:G$88)</f>
        <v>0.4682926829268293</v>
      </c>
      <c r="E16" s="12">
        <v>1</v>
      </c>
      <c r="F16" s="12">
        <v>3</v>
      </c>
      <c r="G16" s="12">
        <v>3</v>
      </c>
      <c r="H16" s="12">
        <v>0</v>
      </c>
      <c r="I16" s="12">
        <v>1</v>
      </c>
      <c r="J16" s="12">
        <f t="shared" si="1"/>
        <v>1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1</v>
      </c>
      <c r="W16" s="113">
        <f>SUM(I16:I$88,O16:O$88,S16:S$88)/SUM(F16:F$88)</f>
        <v>0.52293577981651373</v>
      </c>
      <c r="X16" s="113">
        <f>SUM(V16:V$88)/SUM(G16:G$88)</f>
        <v>0.63902439024390245</v>
      </c>
      <c r="Y16" s="114">
        <f t="shared" si="0"/>
        <v>1.1619601700604161</v>
      </c>
    </row>
    <row r="17" spans="1:25" ht="15.75" x14ac:dyDescent="0.25">
      <c r="A17" s="183" t="s">
        <v>48</v>
      </c>
      <c r="B17" s="9">
        <v>41863</v>
      </c>
      <c r="C17" s="10" t="s">
        <v>43</v>
      </c>
      <c r="D17" s="110">
        <f>SUM(I17:I$88)/SUM(G17:G$88)</f>
        <v>0.47029702970297027</v>
      </c>
      <c r="E17" s="10">
        <v>1</v>
      </c>
      <c r="F17" s="10">
        <v>3</v>
      </c>
      <c r="G17" s="10">
        <v>3</v>
      </c>
      <c r="H17" s="10">
        <v>0</v>
      </c>
      <c r="I17" s="10">
        <v>0</v>
      </c>
      <c r="J17" s="10">
        <f t="shared" si="1"/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10">
        <f>SUM(I17:I$88,O17:O$88,S17:S$88)/SUM(F17:F$88)</f>
        <v>0.52558139534883719</v>
      </c>
      <c r="X17" s="110">
        <f>SUM(V17:V$88)/SUM(G17:G$88)</f>
        <v>0.64356435643564358</v>
      </c>
      <c r="Y17" s="111">
        <f t="shared" si="0"/>
        <v>1.1691457517844808</v>
      </c>
    </row>
    <row r="18" spans="1:25" ht="15.75" x14ac:dyDescent="0.25">
      <c r="A18" s="184"/>
      <c r="B18" s="4">
        <v>41863</v>
      </c>
      <c r="C18" s="5" t="s">
        <v>43</v>
      </c>
      <c r="D18" s="109">
        <f>SUM(I18:I$88)/SUM(G18:G$88)</f>
        <v>0.47738693467336685</v>
      </c>
      <c r="E18" s="5">
        <v>1</v>
      </c>
      <c r="F18" s="5">
        <v>2</v>
      </c>
      <c r="G18" s="5">
        <v>2</v>
      </c>
      <c r="H18" s="5">
        <v>0</v>
      </c>
      <c r="I18" s="5">
        <v>2</v>
      </c>
      <c r="J18" s="5">
        <f t="shared" si="1"/>
        <v>2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2</v>
      </c>
      <c r="W18" s="109">
        <f>SUM(I18:I$88,O18:O$88,S18:S$88)/SUM(F18:F$88)</f>
        <v>0.53301886792452835</v>
      </c>
      <c r="X18" s="109">
        <f>SUM(V18:V$88)/SUM(G18:G$88)</f>
        <v>0.65326633165829151</v>
      </c>
      <c r="Y18" s="112">
        <f t="shared" si="0"/>
        <v>1.1862851995828199</v>
      </c>
    </row>
    <row r="19" spans="1:25" ht="15.75" x14ac:dyDescent="0.25">
      <c r="A19" s="184"/>
      <c r="B19" s="4">
        <v>41849</v>
      </c>
      <c r="C19" s="5" t="s">
        <v>50</v>
      </c>
      <c r="D19" s="109">
        <f>SUM(I19:I$88)/SUM(G19:G$88)</f>
        <v>0.4720812182741117</v>
      </c>
      <c r="E19" s="5">
        <v>1</v>
      </c>
      <c r="F19" s="5">
        <v>2</v>
      </c>
      <c r="G19" s="5">
        <v>2</v>
      </c>
      <c r="H19" s="5">
        <v>0</v>
      </c>
      <c r="I19" s="5">
        <v>1</v>
      </c>
      <c r="J19" s="5">
        <f t="shared" si="1"/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109">
        <f>SUM(I19:I$88,O19:O$88,S19:S$88)/SUM(F19:F$88)</f>
        <v>0.52857142857142858</v>
      </c>
      <c r="X19" s="109">
        <f>SUM(V19:V$88)/SUM(G19:G$88)</f>
        <v>0.64974619289340096</v>
      </c>
      <c r="Y19" s="112">
        <f t="shared" si="0"/>
        <v>1.1783176214648297</v>
      </c>
    </row>
    <row r="20" spans="1:25" ht="15.75" x14ac:dyDescent="0.25">
      <c r="A20" s="184"/>
      <c r="B20" s="4">
        <v>41849</v>
      </c>
      <c r="C20" s="5" t="s">
        <v>50</v>
      </c>
      <c r="D20" s="109">
        <f>SUM(I20:I$88)/SUM(G20:G$88)</f>
        <v>0.47179487179487178</v>
      </c>
      <c r="E20" s="5">
        <v>1</v>
      </c>
      <c r="F20" s="5">
        <v>4</v>
      </c>
      <c r="G20" s="5">
        <v>4</v>
      </c>
      <c r="H20" s="5">
        <v>1</v>
      </c>
      <c r="I20" s="5">
        <v>1</v>
      </c>
      <c r="J20" s="5">
        <f t="shared" si="1"/>
        <v>1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1</v>
      </c>
      <c r="W20" s="109">
        <f>SUM(I20:I$88,O20:O$88,S20:S$88)/SUM(F20:F$88)</f>
        <v>0.52884615384615385</v>
      </c>
      <c r="X20" s="109">
        <f>SUM(V20:V$88)/SUM(G20:G$88)</f>
        <v>0.6512820512820513</v>
      </c>
      <c r="Y20" s="112">
        <f t="shared" si="0"/>
        <v>1.1801282051282052</v>
      </c>
    </row>
    <row r="21" spans="1:25" ht="15.75" x14ac:dyDescent="0.25">
      <c r="A21" s="184"/>
      <c r="B21" s="4">
        <v>41842</v>
      </c>
      <c r="C21" s="5" t="s">
        <v>51</v>
      </c>
      <c r="D21" s="109">
        <f>SUM(I21:I$88)/SUM(G21:G$88)</f>
        <v>0.47643979057591623</v>
      </c>
      <c r="E21" s="5">
        <v>1</v>
      </c>
      <c r="F21" s="5">
        <v>3</v>
      </c>
      <c r="G21" s="5">
        <v>3</v>
      </c>
      <c r="H21" s="5">
        <v>2</v>
      </c>
      <c r="I21" s="5">
        <v>1</v>
      </c>
      <c r="J21" s="5">
        <f t="shared" si="1"/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1</v>
      </c>
      <c r="U21" s="5">
        <v>0</v>
      </c>
      <c r="V21" s="5">
        <v>2</v>
      </c>
      <c r="W21" s="109">
        <f>SUM(I21:I$88,O21:O$88,S21:S$88)/SUM(F21:F$88)</f>
        <v>0.52941176470588236</v>
      </c>
      <c r="X21" s="109">
        <f>SUM(V21:V$88)/SUM(G21:G$88)</f>
        <v>0.65968586387434558</v>
      </c>
      <c r="Y21" s="112">
        <f t="shared" si="0"/>
        <v>1.1890976285802279</v>
      </c>
    </row>
    <row r="22" spans="1:25" ht="15.75" x14ac:dyDescent="0.25">
      <c r="A22" s="184"/>
      <c r="B22" s="4">
        <v>41842</v>
      </c>
      <c r="C22" s="5" t="s">
        <v>51</v>
      </c>
      <c r="D22" s="109">
        <f>SUM(I22:I$88)/SUM(G22:G$88)</f>
        <v>0.47872340425531917</v>
      </c>
      <c r="E22" s="5">
        <v>1</v>
      </c>
      <c r="F22" s="5">
        <v>2</v>
      </c>
      <c r="G22" s="5">
        <v>2</v>
      </c>
      <c r="H22" s="5">
        <v>1</v>
      </c>
      <c r="I22" s="5">
        <v>0</v>
      </c>
      <c r="J22" s="5">
        <f t="shared" si="1"/>
        <v>0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2</v>
      </c>
      <c r="V22" s="5">
        <v>0</v>
      </c>
      <c r="W22" s="109">
        <f>SUM(I22:I$88,O22:O$88,S22:S$88)/SUM(F22:F$88)</f>
        <v>0.53233830845771146</v>
      </c>
      <c r="X22" s="109">
        <f>SUM(V22:V$88)/SUM(G22:G$88)</f>
        <v>0.65957446808510634</v>
      </c>
      <c r="Y22" s="112">
        <f t="shared" si="0"/>
        <v>1.1919127765428179</v>
      </c>
    </row>
    <row r="23" spans="1:25" ht="15.75" x14ac:dyDescent="0.25">
      <c r="A23" s="184"/>
      <c r="B23" s="4">
        <v>41835</v>
      </c>
      <c r="C23" s="5" t="s">
        <v>41</v>
      </c>
      <c r="D23" s="109">
        <f>SUM(I23:I$88)/SUM(G23:G$88)</f>
        <v>0.4838709677419355</v>
      </c>
      <c r="E23" s="5">
        <v>1</v>
      </c>
      <c r="F23" s="5">
        <v>3</v>
      </c>
      <c r="G23" s="5">
        <v>2</v>
      </c>
      <c r="H23" s="5">
        <v>0</v>
      </c>
      <c r="I23" s="5">
        <v>0</v>
      </c>
      <c r="J23" s="5">
        <f t="shared" si="1"/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1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109">
        <f>SUM(I23:I$88,O23:O$88,S23:S$88)/SUM(F23:F$88)</f>
        <v>0.53768844221105527</v>
      </c>
      <c r="X23" s="109">
        <f>SUM(V23:V$88)/SUM(G23:G$88)</f>
        <v>0.66666666666666663</v>
      </c>
      <c r="Y23" s="112">
        <f t="shared" si="0"/>
        <v>1.204355108877722</v>
      </c>
    </row>
    <row r="24" spans="1:25" ht="15.75" x14ac:dyDescent="0.25">
      <c r="A24" s="184"/>
      <c r="B24" s="4">
        <v>41835</v>
      </c>
      <c r="C24" s="5" t="s">
        <v>41</v>
      </c>
      <c r="D24" s="109">
        <f>SUM(I24:I$88)/SUM(G24:G$88)</f>
        <v>0.4891304347826087</v>
      </c>
      <c r="E24" s="5">
        <v>1</v>
      </c>
      <c r="F24" s="5">
        <v>3</v>
      </c>
      <c r="G24" s="5">
        <v>3</v>
      </c>
      <c r="H24" s="5">
        <v>1</v>
      </c>
      <c r="I24" s="5">
        <v>2</v>
      </c>
      <c r="J24" s="5">
        <f t="shared" si="1"/>
        <v>2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2</v>
      </c>
      <c r="W24" s="109">
        <f>SUM(I24:I$88,O24:O$88,S24:S$88)/SUM(F24:F$88)</f>
        <v>0.54591836734693877</v>
      </c>
      <c r="X24" s="109">
        <f>SUM(V24:V$88)/SUM(G24:G$88)</f>
        <v>0.67391304347826086</v>
      </c>
      <c r="Y24" s="112">
        <f t="shared" si="0"/>
        <v>1.2198314108251997</v>
      </c>
    </row>
    <row r="25" spans="1:25" ht="15.75" x14ac:dyDescent="0.25">
      <c r="A25" s="184"/>
      <c r="B25" s="4">
        <v>41828</v>
      </c>
      <c r="C25" s="5" t="s">
        <v>45</v>
      </c>
      <c r="D25" s="109">
        <f>SUM(I25:I$88)/SUM(G25:G$88)</f>
        <v>0.48618784530386738</v>
      </c>
      <c r="E25" s="5">
        <v>1</v>
      </c>
      <c r="F25" s="5">
        <v>1</v>
      </c>
      <c r="G25" s="5">
        <v>1</v>
      </c>
      <c r="H25" s="5">
        <v>0</v>
      </c>
      <c r="I25" s="5">
        <v>0</v>
      </c>
      <c r="J25" s="5">
        <f t="shared" si="1"/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109">
        <f>SUM(I25:I$88,O25:O$88,S25:S$88)/SUM(F25:F$88)</f>
        <v>0.54404145077720212</v>
      </c>
      <c r="X25" s="109">
        <f>SUM(V25:V$88)/SUM(G25:G$88)</f>
        <v>0.67403314917127077</v>
      </c>
      <c r="Y25" s="112">
        <f t="shared" si="0"/>
        <v>1.2180745999484728</v>
      </c>
    </row>
    <row r="26" spans="1:25" ht="15.75" x14ac:dyDescent="0.25">
      <c r="A26" s="184"/>
      <c r="B26" s="4">
        <v>41821</v>
      </c>
      <c r="C26" s="5" t="s">
        <v>46</v>
      </c>
      <c r="D26" s="109">
        <f>SUM(I26:I$88)/SUM(G26:G$88)</f>
        <v>0.48888888888888887</v>
      </c>
      <c r="E26" s="5">
        <v>1</v>
      </c>
      <c r="F26" s="5">
        <v>3</v>
      </c>
      <c r="G26" s="5">
        <v>3</v>
      </c>
      <c r="H26" s="5">
        <v>2</v>
      </c>
      <c r="I26" s="5">
        <v>2</v>
      </c>
      <c r="J26" s="5">
        <f t="shared" si="1"/>
        <v>1</v>
      </c>
      <c r="K26" s="5">
        <v>0</v>
      </c>
      <c r="L26" s="5">
        <v>0</v>
      </c>
      <c r="M26" s="5">
        <v>1</v>
      </c>
      <c r="N26" s="5">
        <v>2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5</v>
      </c>
      <c r="W26" s="109">
        <f>SUM(I26:I$88,O26:O$88,S26:S$88)/SUM(F26:F$88)</f>
        <v>0.546875</v>
      </c>
      <c r="X26" s="109">
        <f>SUM(V26:V$88)/SUM(G26:G$88)</f>
        <v>0.67777777777777781</v>
      </c>
      <c r="Y26" s="112">
        <f t="shared" si="0"/>
        <v>1.2246527777777778</v>
      </c>
    </row>
    <row r="27" spans="1:25" ht="15.75" x14ac:dyDescent="0.25">
      <c r="A27" s="184"/>
      <c r="B27" s="4">
        <v>41807</v>
      </c>
      <c r="C27" s="5" t="s">
        <v>51</v>
      </c>
      <c r="D27" s="109">
        <f>SUM(I27:I$88)/SUM(G27:G$88)</f>
        <v>0.48587570621468928</v>
      </c>
      <c r="E27" s="5">
        <v>1</v>
      </c>
      <c r="F27" s="5">
        <v>3</v>
      </c>
      <c r="G27" s="5">
        <v>2</v>
      </c>
      <c r="H27" s="5">
        <v>1</v>
      </c>
      <c r="I27" s="5">
        <v>1</v>
      </c>
      <c r="J27" s="5">
        <f t="shared" si="1"/>
        <v>0</v>
      </c>
      <c r="K27" s="5">
        <v>1</v>
      </c>
      <c r="L27" s="5">
        <v>0</v>
      </c>
      <c r="M27" s="5">
        <v>0</v>
      </c>
      <c r="N27" s="5">
        <v>1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2</v>
      </c>
      <c r="W27" s="109">
        <f>SUM(I27:I$88,O27:O$88,S27:S$88)/SUM(F27:F$88)</f>
        <v>0.544973544973545</v>
      </c>
      <c r="X27" s="109">
        <f>SUM(V27:V$88)/SUM(G27:G$88)</f>
        <v>0.66101694915254239</v>
      </c>
      <c r="Y27" s="112">
        <f t="shared" si="0"/>
        <v>1.2059904941260875</v>
      </c>
    </row>
    <row r="28" spans="1:25" ht="15.75" x14ac:dyDescent="0.25">
      <c r="A28" s="184"/>
      <c r="B28" s="4">
        <v>41807</v>
      </c>
      <c r="C28" s="5" t="s">
        <v>51</v>
      </c>
      <c r="D28" s="109">
        <f>SUM(I28:I$88)/SUM(G28:G$88)</f>
        <v>0.48571428571428571</v>
      </c>
      <c r="E28" s="5">
        <v>1</v>
      </c>
      <c r="F28" s="5">
        <v>4</v>
      </c>
      <c r="G28" s="5">
        <v>3</v>
      </c>
      <c r="H28" s="5">
        <v>3</v>
      </c>
      <c r="I28" s="5">
        <v>3</v>
      </c>
      <c r="J28" s="5">
        <f t="shared" si="1"/>
        <v>2</v>
      </c>
      <c r="K28" s="5">
        <v>1</v>
      </c>
      <c r="L28" s="5">
        <v>0</v>
      </c>
      <c r="M28" s="5">
        <v>0</v>
      </c>
      <c r="N28" s="5">
        <v>2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4</v>
      </c>
      <c r="W28" s="109">
        <f>SUM(I28:I$88,O28:O$88,S28:S$88)/SUM(F28:F$88)</f>
        <v>0.543010752688172</v>
      </c>
      <c r="X28" s="109">
        <f>SUM(V28:V$88)/SUM(G28:G$88)</f>
        <v>0.65714285714285714</v>
      </c>
      <c r="Y28" s="112">
        <f t="shared" si="0"/>
        <v>1.200153609831029</v>
      </c>
    </row>
    <row r="29" spans="1:25" ht="15.75" x14ac:dyDescent="0.25">
      <c r="A29" s="184"/>
      <c r="B29" s="4">
        <v>41786</v>
      </c>
      <c r="C29" s="5" t="s">
        <v>41</v>
      </c>
      <c r="D29" s="109">
        <f>SUM(I29:I$88)/SUM(G29:G$88)</f>
        <v>0.47674418604651164</v>
      </c>
      <c r="E29" s="5">
        <v>1</v>
      </c>
      <c r="F29" s="5">
        <v>4</v>
      </c>
      <c r="G29" s="5">
        <v>3</v>
      </c>
      <c r="H29" s="5">
        <v>1</v>
      </c>
      <c r="I29" s="5">
        <v>2</v>
      </c>
      <c r="J29" s="5">
        <f t="shared" si="1"/>
        <v>2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2</v>
      </c>
      <c r="W29" s="109">
        <f>SUM(I29:I$88,O29:O$88,S29:S$88)/SUM(F29:F$88)</f>
        <v>0.53296703296703296</v>
      </c>
      <c r="X29" s="109">
        <f>SUM(V29:V$88)/SUM(G29:G$88)</f>
        <v>0.64534883720930236</v>
      </c>
      <c r="Y29" s="112">
        <f t="shared" si="0"/>
        <v>1.1783158701763354</v>
      </c>
    </row>
    <row r="30" spans="1:25" ht="15.75" x14ac:dyDescent="0.25">
      <c r="A30" s="184"/>
      <c r="B30" s="4">
        <v>41786</v>
      </c>
      <c r="C30" s="5" t="s">
        <v>41</v>
      </c>
      <c r="D30" s="109">
        <f>SUM(I30:I$88)/SUM(G30:G$88)</f>
        <v>0.47337278106508873</v>
      </c>
      <c r="E30" s="5">
        <v>1</v>
      </c>
      <c r="F30" s="5">
        <v>3</v>
      </c>
      <c r="G30" s="5">
        <v>3</v>
      </c>
      <c r="H30" s="5">
        <v>0</v>
      </c>
      <c r="I30" s="5">
        <v>0</v>
      </c>
      <c r="J30" s="5">
        <f t="shared" si="1"/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0</v>
      </c>
      <c r="U30" s="5">
        <v>4</v>
      </c>
      <c r="V30" s="5">
        <v>0</v>
      </c>
      <c r="W30" s="109">
        <f>SUM(I30:I$88,O30:O$88,S30:S$88)/SUM(F30:F$88)</f>
        <v>0.5280898876404494</v>
      </c>
      <c r="X30" s="109">
        <f>SUM(V30:V$88)/SUM(G30:G$88)</f>
        <v>0.6449704142011834</v>
      </c>
      <c r="Y30" s="112">
        <f t="shared" si="0"/>
        <v>1.1730603018416328</v>
      </c>
    </row>
    <row r="31" spans="1:25" ht="15.75" x14ac:dyDescent="0.25">
      <c r="A31" s="184"/>
      <c r="B31" s="4">
        <v>41779</v>
      </c>
      <c r="C31" s="5" t="s">
        <v>45</v>
      </c>
      <c r="D31" s="109">
        <f>SUM(I31:I$88)/SUM(G31:G$88)</f>
        <v>0.48192771084337349</v>
      </c>
      <c r="E31" s="5">
        <v>1</v>
      </c>
      <c r="F31" s="5">
        <v>2</v>
      </c>
      <c r="G31" s="5">
        <v>2</v>
      </c>
      <c r="H31" s="5">
        <v>0</v>
      </c>
      <c r="I31" s="5">
        <v>1</v>
      </c>
      <c r="J31" s="5">
        <f t="shared" si="1"/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1</v>
      </c>
      <c r="W31" s="109">
        <f>SUM(I31:I$88,O31:O$88,S31:S$88)/SUM(F31:F$88)</f>
        <v>0.53714285714285714</v>
      </c>
      <c r="X31" s="109">
        <f>SUM(V31:V$88)/SUM(G31:G$88)</f>
        <v>0.65662650602409633</v>
      </c>
      <c r="Y31" s="112">
        <f t="shared" si="0"/>
        <v>1.1937693631669535</v>
      </c>
    </row>
    <row r="32" spans="1:25" ht="15.75" x14ac:dyDescent="0.25">
      <c r="A32" s="184"/>
      <c r="B32" s="4">
        <v>41779</v>
      </c>
      <c r="C32" s="5" t="s">
        <v>45</v>
      </c>
      <c r="D32" s="109">
        <f>SUM(I32:I$88)/SUM(G32:G$88)</f>
        <v>0.48170731707317072</v>
      </c>
      <c r="E32" s="5">
        <v>1</v>
      </c>
      <c r="F32" s="5">
        <v>1</v>
      </c>
      <c r="G32" s="5">
        <v>1</v>
      </c>
      <c r="H32" s="5">
        <v>0</v>
      </c>
      <c r="I32" s="5">
        <v>1</v>
      </c>
      <c r="J32" s="5">
        <f t="shared" si="1"/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109">
        <f>SUM(I32:I$88,O32:O$88,S32:S$88)/SUM(F32:F$88)</f>
        <v>0.53179190751445082</v>
      </c>
      <c r="X32" s="109">
        <f>SUM(V32:V$88)/SUM(G32:G$88)</f>
        <v>0.65853658536585369</v>
      </c>
      <c r="Y32" s="112">
        <f t="shared" si="0"/>
        <v>1.1903284928803046</v>
      </c>
    </row>
    <row r="33" spans="1:25" ht="15.75" x14ac:dyDescent="0.25">
      <c r="A33" s="184"/>
      <c r="B33" s="4">
        <v>41772</v>
      </c>
      <c r="C33" s="5" t="s">
        <v>46</v>
      </c>
      <c r="D33" s="109">
        <f>SUM(I33:I$88)/SUM(G33:G$88)</f>
        <v>0.4785276073619632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f t="shared" si="1"/>
        <v>0</v>
      </c>
      <c r="K33" s="5">
        <v>0</v>
      </c>
      <c r="L33" s="5">
        <v>0</v>
      </c>
      <c r="M33" s="5">
        <v>1</v>
      </c>
      <c r="N33" s="5">
        <v>2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4</v>
      </c>
      <c r="W33" s="109">
        <f>SUM(I33:I$88,O33:O$88,S33:S$88)/SUM(F33:F$88)</f>
        <v>0.52906976744186052</v>
      </c>
      <c r="X33" s="109">
        <f>SUM(V33:V$88)/SUM(G33:G$88)</f>
        <v>0.65644171779141103</v>
      </c>
      <c r="Y33" s="112">
        <f t="shared" si="0"/>
        <v>1.1855114852332715</v>
      </c>
    </row>
    <row r="34" spans="1:25" ht="16.5" thickBot="1" x14ac:dyDescent="0.3">
      <c r="A34" s="188"/>
      <c r="B34" s="11">
        <v>41772</v>
      </c>
      <c r="C34" s="12" t="s">
        <v>46</v>
      </c>
      <c r="D34" s="113">
        <f>SUM(I34:I$88)/SUM(G34:G$88)</f>
        <v>0.47530864197530864</v>
      </c>
      <c r="E34" s="12">
        <v>1</v>
      </c>
      <c r="F34" s="12">
        <v>3</v>
      </c>
      <c r="G34" s="12">
        <v>3</v>
      </c>
      <c r="H34" s="12">
        <v>2</v>
      </c>
      <c r="I34" s="12">
        <v>2</v>
      </c>
      <c r="J34" s="12">
        <f t="shared" si="1"/>
        <v>2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1</v>
      </c>
      <c r="U34" s="12">
        <v>0</v>
      </c>
      <c r="V34" s="12">
        <v>2</v>
      </c>
      <c r="W34" s="113">
        <f>SUM(I34:I$88,O34:O$88,S34:S$88)/SUM(F34:F$88)</f>
        <v>0.52631578947368418</v>
      </c>
      <c r="X34" s="113">
        <f>SUM(V34:V$88)/SUM(G34:G$88)</f>
        <v>0.63580246913580252</v>
      </c>
      <c r="Y34" s="114">
        <f t="shared" si="0"/>
        <v>1.1621182586094867</v>
      </c>
    </row>
    <row r="35" spans="1:25" ht="15.75" x14ac:dyDescent="0.25">
      <c r="A35" s="183" t="s">
        <v>52</v>
      </c>
      <c r="B35" s="9">
        <v>41492</v>
      </c>
      <c r="C35" s="10" t="s">
        <v>43</v>
      </c>
      <c r="D35" s="110">
        <f>SUM(I35:I$88)/SUM(G35:G$88)</f>
        <v>0.47169811320754718</v>
      </c>
      <c r="E35" s="10">
        <v>1</v>
      </c>
      <c r="F35" s="10">
        <v>4</v>
      </c>
      <c r="G35" s="10">
        <v>4</v>
      </c>
      <c r="H35" s="10">
        <v>2</v>
      </c>
      <c r="I35" s="10">
        <v>4</v>
      </c>
      <c r="J35" s="10">
        <f t="shared" si="1"/>
        <v>1</v>
      </c>
      <c r="K35" s="10">
        <v>2</v>
      </c>
      <c r="L35" s="10">
        <v>1</v>
      </c>
      <c r="M35" s="10">
        <v>0</v>
      </c>
      <c r="N35" s="10">
        <v>1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8</v>
      </c>
      <c r="W35" s="110">
        <f>SUM(I35:I$88,O35:O$88,S35:S$88)/SUM(F35:F$88)</f>
        <v>0.52380952380952384</v>
      </c>
      <c r="X35" s="110">
        <f>SUM(V35:V$88)/SUM(G35:G$88)</f>
        <v>0.63522012578616349</v>
      </c>
      <c r="Y35" s="111">
        <f t="shared" si="0"/>
        <v>1.1590296495956873</v>
      </c>
    </row>
    <row r="36" spans="1:25" ht="15.75" x14ac:dyDescent="0.25">
      <c r="A36" s="184"/>
      <c r="B36" s="4">
        <v>41492</v>
      </c>
      <c r="C36" s="5" t="s">
        <v>43</v>
      </c>
      <c r="D36" s="109">
        <f>SUM(I36:I$88)/SUM(G36:G$88)</f>
        <v>0.45806451612903226</v>
      </c>
      <c r="E36" s="5">
        <v>1</v>
      </c>
      <c r="F36" s="5">
        <v>3</v>
      </c>
      <c r="G36" s="5">
        <v>3</v>
      </c>
      <c r="H36" s="5">
        <v>2</v>
      </c>
      <c r="I36" s="5">
        <v>2</v>
      </c>
      <c r="J36" s="5">
        <f t="shared" si="1"/>
        <v>1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3</v>
      </c>
      <c r="W36" s="109">
        <f>SUM(I36:I$88,O36:O$88,S36:S$88)/SUM(F36:F$88)</f>
        <v>0.51219512195121952</v>
      </c>
      <c r="X36" s="109">
        <f>SUM(V36:V$88)/SUM(G36:G$88)</f>
        <v>0.6</v>
      </c>
      <c r="Y36" s="112">
        <f t="shared" si="0"/>
        <v>1.1121951219512196</v>
      </c>
    </row>
    <row r="37" spans="1:25" ht="15.75" x14ac:dyDescent="0.25">
      <c r="A37" s="184"/>
      <c r="B37" s="4">
        <v>41485</v>
      </c>
      <c r="C37" s="5" t="s">
        <v>44</v>
      </c>
      <c r="D37" s="109">
        <f>SUM(I37:I$88)/SUM(G37:G$88)</f>
        <v>0.45394736842105265</v>
      </c>
      <c r="E37" s="5">
        <v>1</v>
      </c>
      <c r="F37" s="5">
        <v>2</v>
      </c>
      <c r="G37" s="5">
        <v>2</v>
      </c>
      <c r="H37" s="5">
        <v>0</v>
      </c>
      <c r="I37" s="5">
        <v>1</v>
      </c>
      <c r="J37" s="5">
        <f t="shared" si="1"/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1</v>
      </c>
      <c r="W37" s="109">
        <f>SUM(I37:I$88,O37:O$88,S37:S$88)/SUM(F37:F$88)</f>
        <v>0.50931677018633537</v>
      </c>
      <c r="X37" s="109">
        <f>SUM(V37:V$88)/SUM(G37:G$88)</f>
        <v>0.59210526315789469</v>
      </c>
      <c r="Y37" s="112">
        <f t="shared" si="0"/>
        <v>1.1014220333442299</v>
      </c>
    </row>
    <row r="38" spans="1:25" ht="15.75" x14ac:dyDescent="0.25">
      <c r="A38" s="184"/>
      <c r="B38" s="4">
        <v>41485</v>
      </c>
      <c r="C38" s="5" t="s">
        <v>44</v>
      </c>
      <c r="D38" s="109">
        <f>SUM(I38:I$88)/SUM(G38:G$88)</f>
        <v>0.45333333333333331</v>
      </c>
      <c r="E38" s="5">
        <v>1</v>
      </c>
      <c r="F38" s="5">
        <v>2</v>
      </c>
      <c r="G38" s="5">
        <v>2</v>
      </c>
      <c r="H38" s="5">
        <v>0</v>
      </c>
      <c r="I38" s="5">
        <v>0</v>
      </c>
      <c r="J38" s="5">
        <f t="shared" si="1"/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109">
        <f>SUM(I38:I$88,O38:O$88,S38:S$88)/SUM(F38:F$88)</f>
        <v>0.50943396226415094</v>
      </c>
      <c r="X38" s="109">
        <f>SUM(V38:V$88)/SUM(G38:G$88)</f>
        <v>0.59333333333333338</v>
      </c>
      <c r="Y38" s="112">
        <f t="shared" si="0"/>
        <v>1.1027672955974843</v>
      </c>
    </row>
    <row r="39" spans="1:25" ht="15.75" x14ac:dyDescent="0.25">
      <c r="A39" s="184"/>
      <c r="B39" s="4">
        <v>41478</v>
      </c>
      <c r="C39" s="5" t="s">
        <v>50</v>
      </c>
      <c r="D39" s="109">
        <f>SUM(I39:I$88)/SUM(G39:G$88)</f>
        <v>0.45945945945945948</v>
      </c>
      <c r="E39" s="5">
        <v>1</v>
      </c>
      <c r="F39" s="5">
        <v>3</v>
      </c>
      <c r="G39" s="5">
        <v>3</v>
      </c>
      <c r="H39" s="5">
        <v>0</v>
      </c>
      <c r="I39" s="5">
        <v>0</v>
      </c>
      <c r="J39" s="5">
        <f t="shared" si="1"/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109">
        <f>SUM(I39:I$88,O39:O$88,S39:S$88)/SUM(F39:F$88)</f>
        <v>0.51592356687898089</v>
      </c>
      <c r="X39" s="109">
        <f>SUM(V39:V$88)/SUM(G39:G$88)</f>
        <v>0.60135135135135132</v>
      </c>
      <c r="Y39" s="112">
        <f t="shared" si="0"/>
        <v>1.1172749182303323</v>
      </c>
    </row>
    <row r="40" spans="1:25" ht="15.75" x14ac:dyDescent="0.25">
      <c r="A40" s="184"/>
      <c r="B40" s="4">
        <v>41478</v>
      </c>
      <c r="C40" s="5" t="s">
        <v>50</v>
      </c>
      <c r="D40" s="109">
        <f>SUM(I40:I$88)/SUM(G40:G$88)</f>
        <v>0.4689655172413793</v>
      </c>
      <c r="E40" s="5">
        <v>1</v>
      </c>
      <c r="F40" s="5">
        <v>2</v>
      </c>
      <c r="G40" s="5">
        <v>2</v>
      </c>
      <c r="H40" s="5">
        <v>1</v>
      </c>
      <c r="I40" s="5">
        <v>2</v>
      </c>
      <c r="J40" s="5">
        <f t="shared" si="1"/>
        <v>2</v>
      </c>
      <c r="K40" s="5">
        <v>0</v>
      </c>
      <c r="L40" s="5">
        <v>0</v>
      </c>
      <c r="M40" s="5">
        <v>0</v>
      </c>
      <c r="N40" s="5">
        <v>2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2</v>
      </c>
      <c r="W40" s="109">
        <f>SUM(I40:I$88,O40:O$88,S40:S$88)/SUM(F40:F$88)</f>
        <v>0.52597402597402598</v>
      </c>
      <c r="X40" s="109">
        <f>SUM(V40:V$88)/SUM(G40:G$88)</f>
        <v>0.61379310344827587</v>
      </c>
      <c r="Y40" s="112">
        <f t="shared" si="0"/>
        <v>1.1397671294223017</v>
      </c>
    </row>
    <row r="41" spans="1:25" ht="15.75" x14ac:dyDescent="0.25">
      <c r="A41" s="184"/>
      <c r="B41" s="4">
        <v>41471</v>
      </c>
      <c r="C41" s="5" t="s">
        <v>68</v>
      </c>
      <c r="D41" s="109">
        <f>SUM(I41:I$88)/SUM(G41:G$88)</f>
        <v>0.46153846153846156</v>
      </c>
      <c r="E41" s="5">
        <v>1</v>
      </c>
      <c r="F41" s="5">
        <v>3</v>
      </c>
      <c r="G41" s="5">
        <v>2</v>
      </c>
      <c r="H41" s="5">
        <v>1</v>
      </c>
      <c r="I41" s="5">
        <v>1</v>
      </c>
      <c r="J41" s="5">
        <f t="shared" si="1"/>
        <v>0</v>
      </c>
      <c r="K41" s="5">
        <v>1</v>
      </c>
      <c r="L41" s="5">
        <v>0</v>
      </c>
      <c r="M41" s="5">
        <v>0</v>
      </c>
      <c r="N41" s="5">
        <v>2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2</v>
      </c>
      <c r="W41" s="109">
        <f>SUM(I41:I$88,O41:O$88,S41:S$88)/SUM(F41:F$88)</f>
        <v>0.51973684210526316</v>
      </c>
      <c r="X41" s="109">
        <f>SUM(V41:V$88)/SUM(G41:G$88)</f>
        <v>0.60839160839160844</v>
      </c>
      <c r="Y41" s="112">
        <f t="shared" si="0"/>
        <v>1.1281284504968716</v>
      </c>
    </row>
    <row r="42" spans="1:25" ht="15.75" x14ac:dyDescent="0.25">
      <c r="A42" s="184"/>
      <c r="B42" s="4">
        <v>41471</v>
      </c>
      <c r="C42" s="5" t="s">
        <v>68</v>
      </c>
      <c r="D42" s="109">
        <f>SUM(I42:I$88)/SUM(G42:G$88)</f>
        <v>0.46099290780141844</v>
      </c>
      <c r="E42" s="5">
        <v>1</v>
      </c>
      <c r="F42" s="5">
        <v>2</v>
      </c>
      <c r="G42" s="5">
        <v>2</v>
      </c>
      <c r="H42" s="5">
        <v>1</v>
      </c>
      <c r="I42" s="5">
        <v>1</v>
      </c>
      <c r="J42" s="5">
        <f t="shared" si="1"/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1</v>
      </c>
      <c r="W42" s="109">
        <f>SUM(I42:I$88,O42:O$88,S42:S$88)/SUM(F42:F$88)</f>
        <v>0.51677852348993292</v>
      </c>
      <c r="X42" s="109">
        <f>SUM(V42:V$88)/SUM(G42:G$88)</f>
        <v>0.6028368794326241</v>
      </c>
      <c r="Y42" s="112">
        <f t="shared" si="0"/>
        <v>1.1196154029225571</v>
      </c>
    </row>
    <row r="43" spans="1:25" ht="15.75" x14ac:dyDescent="0.25">
      <c r="A43" s="184"/>
      <c r="B43" s="4">
        <v>41464</v>
      </c>
      <c r="C43" s="5" t="s">
        <v>69</v>
      </c>
      <c r="D43" s="109">
        <f>SUM(I43:I$88)/SUM(G43:G$88)</f>
        <v>0.46043165467625902</v>
      </c>
      <c r="E43" s="5">
        <v>1</v>
      </c>
      <c r="F43" s="5">
        <v>3</v>
      </c>
      <c r="G43" s="5">
        <v>3</v>
      </c>
      <c r="H43" s="5">
        <v>1</v>
      </c>
      <c r="I43" s="5">
        <v>2</v>
      </c>
      <c r="J43" s="5">
        <f t="shared" si="1"/>
        <v>1</v>
      </c>
      <c r="K43" s="5">
        <v>1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3</v>
      </c>
      <c r="W43" s="109">
        <f>SUM(I43:I$88,O43:O$88,S43:S$88)/SUM(F43:F$88)</f>
        <v>0.51700680272108845</v>
      </c>
      <c r="X43" s="109">
        <f>SUM(V43:V$88)/SUM(G43:G$88)</f>
        <v>0.60431654676258995</v>
      </c>
      <c r="Y43" s="112">
        <f t="shared" si="0"/>
        <v>1.1213233494836783</v>
      </c>
    </row>
    <row r="44" spans="1:25" ht="15.75" x14ac:dyDescent="0.25">
      <c r="A44" s="184"/>
      <c r="B44" s="4">
        <v>41464</v>
      </c>
      <c r="C44" s="5" t="s">
        <v>69</v>
      </c>
      <c r="D44" s="109">
        <f>SUM(I44:I$88)/SUM(G44:G$88)</f>
        <v>0.45588235294117646</v>
      </c>
      <c r="E44" s="5">
        <v>1</v>
      </c>
      <c r="F44" s="5">
        <v>3</v>
      </c>
      <c r="G44" s="5">
        <v>3</v>
      </c>
      <c r="H44" s="5">
        <v>0</v>
      </c>
      <c r="I44" s="5">
        <v>0</v>
      </c>
      <c r="J44" s="5">
        <f t="shared" si="1"/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109">
        <f>SUM(I44:I$88,O44:O$88,S44:S$88)/SUM(F44:F$88)</f>
        <v>0.51388888888888884</v>
      </c>
      <c r="X44" s="109">
        <f>SUM(V44:V$88)/SUM(G44:G$88)</f>
        <v>0.59558823529411764</v>
      </c>
      <c r="Y44" s="112">
        <f t="shared" si="0"/>
        <v>1.1094771241830066</v>
      </c>
    </row>
    <row r="45" spans="1:25" ht="15.75" x14ac:dyDescent="0.25">
      <c r="A45" s="184"/>
      <c r="B45" s="4">
        <v>41450</v>
      </c>
      <c r="C45" s="5" t="s">
        <v>46</v>
      </c>
      <c r="D45" s="109">
        <f>SUM(I45:I$88)/SUM(G45:G$88)</f>
        <v>0.46616541353383456</v>
      </c>
      <c r="E45" s="5">
        <v>1</v>
      </c>
      <c r="F45" s="5">
        <v>2</v>
      </c>
      <c r="G45" s="5">
        <v>2</v>
      </c>
      <c r="H45" s="5">
        <v>1</v>
      </c>
      <c r="I45" s="5">
        <v>1</v>
      </c>
      <c r="J45" s="5">
        <f t="shared" si="1"/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0</v>
      </c>
      <c r="V45" s="5">
        <v>1</v>
      </c>
      <c r="W45" s="109">
        <f>SUM(I45:I$88,O45:O$88,S45:S$88)/SUM(F45:F$88)</f>
        <v>0.52482269503546097</v>
      </c>
      <c r="X45" s="109">
        <f>SUM(V45:V$88)/SUM(G45:G$88)</f>
        <v>0.60902255639097747</v>
      </c>
      <c r="Y45" s="112">
        <f t="shared" si="0"/>
        <v>1.1338452514264383</v>
      </c>
    </row>
    <row r="46" spans="1:25" ht="15.75" x14ac:dyDescent="0.25">
      <c r="A46" s="184"/>
      <c r="B46" s="4">
        <v>41450</v>
      </c>
      <c r="C46" s="5" t="s">
        <v>46</v>
      </c>
      <c r="D46" s="109">
        <f>SUM(I46:I$88)/SUM(G46:G$88)</f>
        <v>0.46564885496183206</v>
      </c>
      <c r="E46" s="5">
        <v>1</v>
      </c>
      <c r="F46" s="5">
        <v>3</v>
      </c>
      <c r="G46" s="5">
        <v>3</v>
      </c>
      <c r="H46" s="5">
        <v>0</v>
      </c>
      <c r="I46" s="5">
        <v>1</v>
      </c>
      <c r="J46" s="5">
        <f t="shared" si="1"/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109">
        <f>SUM(I46:I$88,O46:O$88,S46:S$88)/SUM(F46:F$88)</f>
        <v>0.52517985611510787</v>
      </c>
      <c r="X46" s="109">
        <f>SUM(V46:V$88)/SUM(G46:G$88)</f>
        <v>0.61068702290076338</v>
      </c>
      <c r="Y46" s="112">
        <f t="shared" si="0"/>
        <v>1.1358668790158712</v>
      </c>
    </row>
    <row r="47" spans="1:25" ht="15.75" x14ac:dyDescent="0.25">
      <c r="A47" s="184"/>
      <c r="B47" s="4">
        <v>41443</v>
      </c>
      <c r="C47" s="5" t="s">
        <v>50</v>
      </c>
      <c r="D47" s="109">
        <f>SUM(I47:I$88)/SUM(G47:G$88)</f>
        <v>0.46875</v>
      </c>
      <c r="E47" s="5">
        <v>1</v>
      </c>
      <c r="F47" s="5">
        <v>4</v>
      </c>
      <c r="G47" s="5">
        <v>4</v>
      </c>
      <c r="H47" s="5">
        <v>0</v>
      </c>
      <c r="I47" s="5">
        <v>4</v>
      </c>
      <c r="J47" s="5">
        <f t="shared" si="1"/>
        <v>3</v>
      </c>
      <c r="K47" s="5">
        <v>0</v>
      </c>
      <c r="L47" s="5">
        <v>1</v>
      </c>
      <c r="M47" s="5">
        <v>0</v>
      </c>
      <c r="N47" s="5">
        <v>4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6</v>
      </c>
      <c r="W47" s="109">
        <f>SUM(I47:I$88,O47:O$88,S47:S$88)/SUM(F47:F$88)</f>
        <v>0.52941176470588236</v>
      </c>
      <c r="X47" s="109">
        <f>SUM(V47:V$88)/SUM(G47:G$88)</f>
        <v>0.6171875</v>
      </c>
      <c r="Y47" s="112">
        <f t="shared" si="0"/>
        <v>1.1465992647058822</v>
      </c>
    </row>
    <row r="48" spans="1:25" ht="15.75" x14ac:dyDescent="0.25">
      <c r="A48" s="184"/>
      <c r="B48" s="4">
        <v>41443</v>
      </c>
      <c r="C48" s="5" t="s">
        <v>50</v>
      </c>
      <c r="D48" s="109">
        <f>SUM(I48:I$88)/SUM(G48:G$88)</f>
        <v>0.45161290322580644</v>
      </c>
      <c r="E48" s="5">
        <v>1</v>
      </c>
      <c r="F48" s="5">
        <v>2</v>
      </c>
      <c r="G48" s="5">
        <v>2</v>
      </c>
      <c r="H48" s="5">
        <v>1</v>
      </c>
      <c r="I48" s="5">
        <v>1</v>
      </c>
      <c r="J48" s="5">
        <f t="shared" si="1"/>
        <v>1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</v>
      </c>
      <c r="W48" s="109">
        <f>SUM(I48:I$88,O48:O$88,S48:S$88)/SUM(F48:F$88)</f>
        <v>0.51515151515151514</v>
      </c>
      <c r="X48" s="109">
        <f>SUM(V48:V$88)/SUM(G48:G$88)</f>
        <v>0.58870967741935487</v>
      </c>
      <c r="Y48" s="112">
        <f t="shared" si="0"/>
        <v>1.1038611925708701</v>
      </c>
    </row>
    <row r="49" spans="1:25" ht="15.75" x14ac:dyDescent="0.25">
      <c r="A49" s="184"/>
      <c r="B49" s="4">
        <v>41436</v>
      </c>
      <c r="C49" s="5" t="s">
        <v>68</v>
      </c>
      <c r="D49" s="109">
        <f>SUM(I49:I$88)/SUM(G49:G$88)</f>
        <v>0.45081967213114754</v>
      </c>
      <c r="E49" s="5">
        <v>1</v>
      </c>
      <c r="F49" s="5">
        <v>4</v>
      </c>
      <c r="G49" s="5">
        <v>4</v>
      </c>
      <c r="H49" s="5">
        <v>1</v>
      </c>
      <c r="I49" s="5">
        <v>1</v>
      </c>
      <c r="J49" s="5">
        <f t="shared" si="1"/>
        <v>1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1</v>
      </c>
      <c r="W49" s="109">
        <f>SUM(I49:I$88,O49:O$88,S49:S$88)/SUM(F49:F$88)</f>
        <v>0.51538461538461533</v>
      </c>
      <c r="X49" s="109">
        <f>SUM(V49:V$88)/SUM(G49:G$88)</f>
        <v>0.5901639344262295</v>
      </c>
      <c r="Y49" s="112">
        <f t="shared" si="0"/>
        <v>1.1055485498108448</v>
      </c>
    </row>
    <row r="50" spans="1:25" ht="15.75" x14ac:dyDescent="0.25">
      <c r="A50" s="184"/>
      <c r="B50" s="4">
        <v>41436</v>
      </c>
      <c r="C50" s="5" t="s">
        <v>68</v>
      </c>
      <c r="D50" s="109">
        <f>SUM(I50:I$88)/SUM(G50:G$88)</f>
        <v>0.4576271186440678</v>
      </c>
      <c r="E50" s="5">
        <v>1</v>
      </c>
      <c r="F50" s="5">
        <v>3</v>
      </c>
      <c r="G50" s="5">
        <v>3</v>
      </c>
      <c r="H50" s="5">
        <v>0</v>
      </c>
      <c r="I50" s="5">
        <v>1</v>
      </c>
      <c r="J50" s="5">
        <f t="shared" si="1"/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109">
        <f>SUM(I50:I$88,O50:O$88,S50:S$88)/SUM(F50:F$88)</f>
        <v>0.52380952380952384</v>
      </c>
      <c r="X50" s="109">
        <f>SUM(V50:V$88)/SUM(G50:G$88)</f>
        <v>0.60169491525423724</v>
      </c>
      <c r="Y50" s="112">
        <f t="shared" si="0"/>
        <v>1.1255044390637612</v>
      </c>
    </row>
    <row r="51" spans="1:25" ht="15.75" x14ac:dyDescent="0.25">
      <c r="A51" s="184"/>
      <c r="B51" s="4">
        <v>41429</v>
      </c>
      <c r="C51" s="5" t="s">
        <v>43</v>
      </c>
      <c r="D51" s="109">
        <f>SUM(I51:I$88)/SUM(G51:G$88)</f>
        <v>0.46086956521739131</v>
      </c>
      <c r="E51" s="5">
        <v>1</v>
      </c>
      <c r="F51" s="5">
        <v>3</v>
      </c>
      <c r="G51" s="5">
        <v>3</v>
      </c>
      <c r="H51" s="5">
        <v>0</v>
      </c>
      <c r="I51" s="5">
        <v>2</v>
      </c>
      <c r="J51" s="5">
        <f t="shared" si="1"/>
        <v>1</v>
      </c>
      <c r="K51" s="5">
        <v>1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3</v>
      </c>
      <c r="W51" s="109">
        <f>SUM(I51:I$88,O51:O$88,S51:S$88)/SUM(F51:F$88)</f>
        <v>0.52845528455284552</v>
      </c>
      <c r="X51" s="109">
        <f>SUM(V51:V$88)/SUM(G51:G$88)</f>
        <v>0.60869565217391308</v>
      </c>
      <c r="Y51" s="112">
        <f t="shared" si="0"/>
        <v>1.1371509367267585</v>
      </c>
    </row>
    <row r="52" spans="1:25" ht="15.75" x14ac:dyDescent="0.25">
      <c r="A52" s="184"/>
      <c r="B52" s="4">
        <v>41429</v>
      </c>
      <c r="C52" s="5" t="s">
        <v>43</v>
      </c>
      <c r="D52" s="109">
        <f>SUM(I52:I$88)/SUM(G52:G$88)</f>
        <v>0.45535714285714285</v>
      </c>
      <c r="E52" s="5">
        <v>1</v>
      </c>
      <c r="F52" s="5">
        <v>4</v>
      </c>
      <c r="G52" s="5">
        <v>4</v>
      </c>
      <c r="H52" s="5">
        <v>2</v>
      </c>
      <c r="I52" s="5">
        <v>3</v>
      </c>
      <c r="J52" s="5">
        <f t="shared" si="1"/>
        <v>2</v>
      </c>
      <c r="K52" s="5">
        <v>0</v>
      </c>
      <c r="L52" s="5">
        <v>1</v>
      </c>
      <c r="M52" s="5">
        <v>0</v>
      </c>
      <c r="N52" s="5">
        <v>3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5</v>
      </c>
      <c r="W52" s="109">
        <f>SUM(I52:I$88,O52:O$88,S52:S$88)/SUM(F52:F$88)</f>
        <v>0.52500000000000002</v>
      </c>
      <c r="X52" s="109">
        <f>SUM(V52:V$88)/SUM(G52:G$88)</f>
        <v>0.5982142857142857</v>
      </c>
      <c r="Y52" s="112">
        <f t="shared" si="0"/>
        <v>1.1232142857142857</v>
      </c>
    </row>
    <row r="53" spans="1:25" ht="15.75" x14ac:dyDescent="0.25">
      <c r="A53" s="184"/>
      <c r="B53" s="4">
        <v>41422</v>
      </c>
      <c r="C53" s="5" t="s">
        <v>44</v>
      </c>
      <c r="D53" s="109">
        <f>SUM(I53:I$88)/SUM(G53:G$88)</f>
        <v>0.44444444444444442</v>
      </c>
      <c r="E53" s="5">
        <v>1</v>
      </c>
      <c r="F53" s="5">
        <v>3</v>
      </c>
      <c r="G53" s="5">
        <v>3</v>
      </c>
      <c r="H53" s="5">
        <v>1</v>
      </c>
      <c r="I53" s="5">
        <v>0</v>
      </c>
      <c r="J53" s="5">
        <f t="shared" si="1"/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1</v>
      </c>
      <c r="U53" s="5">
        <v>1</v>
      </c>
      <c r="V53" s="5">
        <v>0</v>
      </c>
      <c r="W53" s="109">
        <f>SUM(I53:I$88,O53:O$88,S53:S$88)/SUM(F53:F$88)</f>
        <v>0.51724137931034486</v>
      </c>
      <c r="X53" s="109">
        <f>SUM(V53:V$88)/SUM(G53:G$88)</f>
        <v>0.57407407407407407</v>
      </c>
      <c r="Y53" s="112">
        <f t="shared" si="0"/>
        <v>1.0913154533844189</v>
      </c>
    </row>
    <row r="54" spans="1:25" ht="15.75" x14ac:dyDescent="0.25">
      <c r="A54" s="184"/>
      <c r="B54" s="4">
        <v>41422</v>
      </c>
      <c r="C54" s="5" t="s">
        <v>44</v>
      </c>
      <c r="D54" s="109">
        <f>SUM(I54:I$88)/SUM(G54:G$88)</f>
        <v>0.45714285714285713</v>
      </c>
      <c r="E54" s="5">
        <v>1</v>
      </c>
      <c r="F54" s="5">
        <v>3</v>
      </c>
      <c r="G54" s="5">
        <v>2</v>
      </c>
      <c r="H54" s="5">
        <v>1</v>
      </c>
      <c r="I54" s="5">
        <v>1</v>
      </c>
      <c r="J54" s="5">
        <f t="shared" si="1"/>
        <v>1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1</v>
      </c>
      <c r="W54" s="109">
        <f>SUM(I54:I$88,O54:O$88,S54:S$88)/SUM(F54:F$88)</f>
        <v>0.52212389380530977</v>
      </c>
      <c r="X54" s="109">
        <f>SUM(V54:V$88)/SUM(G54:G$88)</f>
        <v>0.59047619047619049</v>
      </c>
      <c r="Y54" s="112">
        <f t="shared" si="0"/>
        <v>1.1126000842815003</v>
      </c>
    </row>
    <row r="55" spans="1:25" ht="15.75" x14ac:dyDescent="0.25">
      <c r="A55" s="184"/>
      <c r="B55" s="4">
        <v>41415</v>
      </c>
      <c r="C55" s="5" t="s">
        <v>69</v>
      </c>
      <c r="D55" s="109">
        <f>SUM(I55:I$88)/SUM(G55:G$88)</f>
        <v>0.4563106796116505</v>
      </c>
      <c r="E55" s="5">
        <v>1</v>
      </c>
      <c r="F55" s="5">
        <v>3</v>
      </c>
      <c r="G55" s="5">
        <v>3</v>
      </c>
      <c r="H55" s="5">
        <v>0</v>
      </c>
      <c r="I55" s="5">
        <v>0</v>
      </c>
      <c r="J55" s="5">
        <f t="shared" si="1"/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109">
        <f>SUM(I55:I$88,O55:O$88,S55:S$88)/SUM(F55:F$88)</f>
        <v>0.52727272727272723</v>
      </c>
      <c r="X55" s="109">
        <f>SUM(V55:V$88)/SUM(G55:G$88)</f>
        <v>0.59223300970873782</v>
      </c>
      <c r="Y55" s="112">
        <f t="shared" si="0"/>
        <v>1.1195057369814649</v>
      </c>
    </row>
    <row r="56" spans="1:25" ht="15.75" x14ac:dyDescent="0.25">
      <c r="A56" s="184"/>
      <c r="B56" s="4">
        <v>41415</v>
      </c>
      <c r="C56" s="5" t="s">
        <v>69</v>
      </c>
      <c r="D56" s="109">
        <f>SUM(I56:I$88)/SUM(G56:G$88)</f>
        <v>0.47</v>
      </c>
      <c r="E56" s="5">
        <v>1</v>
      </c>
      <c r="F56" s="5">
        <v>4</v>
      </c>
      <c r="G56" s="5">
        <v>4</v>
      </c>
      <c r="H56" s="5">
        <v>2</v>
      </c>
      <c r="I56" s="5">
        <v>1</v>
      </c>
      <c r="J56" s="5">
        <f t="shared" si="1"/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2</v>
      </c>
      <c r="T56" s="5">
        <v>0</v>
      </c>
      <c r="U56" s="5">
        <v>1</v>
      </c>
      <c r="V56" s="5">
        <v>1</v>
      </c>
      <c r="W56" s="109">
        <f>SUM(I56:I$88,O56:O$88,S56:S$88)/SUM(F56:F$88)</f>
        <v>0.54205607476635509</v>
      </c>
      <c r="X56" s="109">
        <f>SUM(V56:V$88)/SUM(G56:G$88)</f>
        <v>0.61</v>
      </c>
      <c r="Y56" s="112">
        <f t="shared" si="0"/>
        <v>1.1520560747663551</v>
      </c>
    </row>
    <row r="57" spans="1:25" ht="15.75" x14ac:dyDescent="0.25">
      <c r="A57" s="184"/>
      <c r="B57" s="4">
        <v>41408</v>
      </c>
      <c r="C57" s="5" t="s">
        <v>45</v>
      </c>
      <c r="D57" s="109">
        <f>SUM(I57:I$88)/SUM(G57:G$88)</f>
        <v>0.47916666666666669</v>
      </c>
      <c r="E57" s="5">
        <v>1</v>
      </c>
      <c r="F57" s="5">
        <v>3</v>
      </c>
      <c r="G57" s="5">
        <v>3</v>
      </c>
      <c r="H57" s="5">
        <v>0</v>
      </c>
      <c r="I57" s="5">
        <v>1</v>
      </c>
      <c r="J57" s="5">
        <f t="shared" si="1"/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1</v>
      </c>
      <c r="W57" s="109">
        <f>SUM(I57:I$88,O57:O$88,S57:S$88)/SUM(F57:F$88)</f>
        <v>0.53398058252427183</v>
      </c>
      <c r="X57" s="109">
        <f>SUM(V57:V$88)/SUM(G57:G$88)</f>
        <v>0.625</v>
      </c>
      <c r="Y57" s="112">
        <f t="shared" si="0"/>
        <v>1.1589805825242718</v>
      </c>
    </row>
    <row r="58" spans="1:25" ht="15.75" x14ac:dyDescent="0.25">
      <c r="A58" s="184"/>
      <c r="B58" s="4">
        <v>41408</v>
      </c>
      <c r="C58" s="5" t="s">
        <v>45</v>
      </c>
      <c r="D58" s="109">
        <f>SUM(I58:I$88)/SUM(G58:G$88)</f>
        <v>0.4838709677419355</v>
      </c>
      <c r="E58" s="5">
        <v>1</v>
      </c>
      <c r="F58" s="5">
        <v>3</v>
      </c>
      <c r="G58" s="5">
        <v>2</v>
      </c>
      <c r="H58" s="5">
        <v>1</v>
      </c>
      <c r="I58" s="5">
        <v>0</v>
      </c>
      <c r="J58" s="5">
        <f t="shared" si="1"/>
        <v>0</v>
      </c>
      <c r="K58" s="5">
        <v>0</v>
      </c>
      <c r="L58" s="5">
        <v>0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109">
        <f>SUM(I58:I$88,O58:O$88,S58:S$88)/SUM(F58:F$88)</f>
        <v>0.54</v>
      </c>
      <c r="X58" s="109">
        <f>SUM(V58:V$88)/SUM(G58:G$88)</f>
        <v>0.63440860215053763</v>
      </c>
      <c r="Y58" s="112">
        <f t="shared" si="0"/>
        <v>1.1744086021505376</v>
      </c>
    </row>
    <row r="59" spans="1:25" ht="15.75" x14ac:dyDescent="0.25">
      <c r="A59" s="184"/>
      <c r="B59" s="4">
        <v>41401</v>
      </c>
      <c r="C59" s="5" t="s">
        <v>46</v>
      </c>
      <c r="D59" s="109">
        <f>SUM(I59:I$88)/SUM(G59:G$88)</f>
        <v>0.49450549450549453</v>
      </c>
      <c r="E59" s="5">
        <v>1</v>
      </c>
      <c r="F59" s="5">
        <v>2</v>
      </c>
      <c r="G59" s="5">
        <v>1</v>
      </c>
      <c r="H59" s="5">
        <v>0</v>
      </c>
      <c r="I59" s="5">
        <v>0</v>
      </c>
      <c r="J59" s="5">
        <f t="shared" si="1"/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109">
        <f>SUM(I59:I$88,O59:O$88,S59:S$88)/SUM(F59:F$88)</f>
        <v>0.54639175257731953</v>
      </c>
      <c r="X59" s="109">
        <f>SUM(V59:V$88)/SUM(G59:G$88)</f>
        <v>0.64835164835164838</v>
      </c>
      <c r="Y59" s="112">
        <f t="shared" si="0"/>
        <v>1.1947434009289679</v>
      </c>
    </row>
    <row r="60" spans="1:25" ht="16.5" thickBot="1" x14ac:dyDescent="0.3">
      <c r="A60" s="188"/>
      <c r="B60" s="11">
        <v>41401</v>
      </c>
      <c r="C60" s="12" t="s">
        <v>46</v>
      </c>
      <c r="D60" s="113">
        <f>SUM(I60:I$88)/SUM(G60:G$88)</f>
        <v>0.5</v>
      </c>
      <c r="E60" s="12">
        <v>1</v>
      </c>
      <c r="F60" s="12">
        <v>4</v>
      </c>
      <c r="G60" s="12">
        <v>4</v>
      </c>
      <c r="H60" s="12">
        <v>2</v>
      </c>
      <c r="I60" s="12">
        <v>2</v>
      </c>
      <c r="J60" s="12">
        <f t="shared" si="1"/>
        <v>2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2">
        <v>0</v>
      </c>
      <c r="Q60" s="12">
        <v>0</v>
      </c>
      <c r="R60" s="12">
        <v>1</v>
      </c>
      <c r="S60" s="12">
        <v>0</v>
      </c>
      <c r="T60" s="12">
        <v>0</v>
      </c>
      <c r="U60" s="12">
        <v>1</v>
      </c>
      <c r="V60" s="12">
        <v>2</v>
      </c>
      <c r="W60" s="113">
        <f>SUM(I60:I$88,O60:O$88,S60:S$88)/SUM(F60:F$88)</f>
        <v>0.54736842105263162</v>
      </c>
      <c r="X60" s="113">
        <f>SUM(V60:V$88)/SUM(G60:G$88)</f>
        <v>0.65555555555555556</v>
      </c>
      <c r="Y60" s="114">
        <f t="shared" si="0"/>
        <v>1.2029239766081872</v>
      </c>
    </row>
    <row r="61" spans="1:25" ht="15.75" x14ac:dyDescent="0.25">
      <c r="A61" s="178" t="s">
        <v>55</v>
      </c>
      <c r="B61" s="18">
        <v>41158</v>
      </c>
      <c r="C61" s="19" t="s">
        <v>54</v>
      </c>
      <c r="D61" s="135">
        <f>SUM(I61:I$88)/SUM(G61:G$88)</f>
        <v>0.5</v>
      </c>
      <c r="E61" s="19">
        <v>1</v>
      </c>
      <c r="F61" s="19">
        <v>4</v>
      </c>
      <c r="G61" s="19">
        <v>4</v>
      </c>
      <c r="H61" s="19">
        <v>1</v>
      </c>
      <c r="I61" s="19">
        <v>3</v>
      </c>
      <c r="J61" s="19">
        <f t="shared" si="1"/>
        <v>2</v>
      </c>
      <c r="K61" s="19">
        <v>1</v>
      </c>
      <c r="L61" s="19">
        <v>0</v>
      </c>
      <c r="M61" s="19">
        <v>0</v>
      </c>
      <c r="N61" s="19">
        <v>1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4</v>
      </c>
      <c r="W61" s="135">
        <f>SUM(I61:I$88,O61:O$88,S61:S$88)/SUM(F61:F$88)</f>
        <v>0.5494505494505495</v>
      </c>
      <c r="X61" s="135">
        <f>SUM(V61:V$88)/SUM(G61:G$88)</f>
        <v>0.66279069767441856</v>
      </c>
      <c r="Y61" s="136">
        <f t="shared" si="0"/>
        <v>1.2122412471249682</v>
      </c>
    </row>
    <row r="62" spans="1:25" ht="16.5" thickBot="1" x14ac:dyDescent="0.3">
      <c r="A62" s="180"/>
      <c r="B62" s="86">
        <v>41144</v>
      </c>
      <c r="C62" s="87" t="s">
        <v>54</v>
      </c>
      <c r="D62" s="137">
        <f>SUM(I62:I$88)/SUM(G62:G$88)</f>
        <v>0.48780487804878048</v>
      </c>
      <c r="E62" s="87">
        <v>1</v>
      </c>
      <c r="F62" s="87">
        <v>4</v>
      </c>
      <c r="G62" s="87">
        <v>3</v>
      </c>
      <c r="H62" s="87">
        <v>0</v>
      </c>
      <c r="I62" s="87">
        <v>2</v>
      </c>
      <c r="J62" s="87">
        <f t="shared" si="1"/>
        <v>2</v>
      </c>
      <c r="K62" s="87">
        <v>0</v>
      </c>
      <c r="L62" s="87">
        <v>0</v>
      </c>
      <c r="M62" s="87">
        <v>0</v>
      </c>
      <c r="N62" s="87">
        <v>3</v>
      </c>
      <c r="O62" s="87">
        <v>1</v>
      </c>
      <c r="P62" s="87">
        <v>0</v>
      </c>
      <c r="Q62" s="87">
        <v>0</v>
      </c>
      <c r="R62" s="87">
        <v>1</v>
      </c>
      <c r="S62" s="87">
        <v>0</v>
      </c>
      <c r="T62" s="87">
        <v>0</v>
      </c>
      <c r="U62" s="87">
        <v>0</v>
      </c>
      <c r="V62" s="87">
        <v>2</v>
      </c>
      <c r="W62" s="137">
        <f>SUM(I62:I$88,O62:O$88,S62:S$88)/SUM(F62:F$88)</f>
        <v>0.54022988505747127</v>
      </c>
      <c r="X62" s="137">
        <f>SUM(V62:V$88)/SUM(G62:G$88)</f>
        <v>0.64634146341463417</v>
      </c>
      <c r="Y62" s="138">
        <f t="shared" si="0"/>
        <v>1.1865713484721054</v>
      </c>
    </row>
    <row r="63" spans="1:25" ht="15.75" x14ac:dyDescent="0.25">
      <c r="A63" s="183" t="s">
        <v>59</v>
      </c>
      <c r="B63" s="9">
        <v>41137</v>
      </c>
      <c r="C63" s="10" t="s">
        <v>54</v>
      </c>
      <c r="D63" s="110">
        <f>SUM(I63:I$88)/SUM(G63:G$88)</f>
        <v>0.48101265822784811</v>
      </c>
      <c r="E63" s="10">
        <v>1</v>
      </c>
      <c r="F63" s="10">
        <v>3</v>
      </c>
      <c r="G63" s="10">
        <v>3</v>
      </c>
      <c r="H63" s="10">
        <v>0</v>
      </c>
      <c r="I63" s="10">
        <v>2</v>
      </c>
      <c r="J63" s="10">
        <f t="shared" si="1"/>
        <v>2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2</v>
      </c>
      <c r="W63" s="110">
        <f>SUM(I63:I$88,O63:O$88,S63:S$88)/SUM(F63:F$88)</f>
        <v>0.53012048192771088</v>
      </c>
      <c r="X63" s="110">
        <f>SUM(V63:V$88)/SUM(G63:G$88)</f>
        <v>0.64556962025316456</v>
      </c>
      <c r="Y63" s="111">
        <f t="shared" si="0"/>
        <v>1.1756901021808754</v>
      </c>
    </row>
    <row r="64" spans="1:25" ht="15" customHeight="1" x14ac:dyDescent="0.25">
      <c r="A64" s="184"/>
      <c r="B64" s="4">
        <v>41137</v>
      </c>
      <c r="C64" s="5" t="s">
        <v>54</v>
      </c>
      <c r="D64" s="109">
        <f>SUM(I64:I$88)/SUM(G64:G$88)</f>
        <v>0.47368421052631576</v>
      </c>
      <c r="E64" s="5">
        <v>1</v>
      </c>
      <c r="F64" s="5">
        <v>2</v>
      </c>
      <c r="G64" s="5">
        <v>2</v>
      </c>
      <c r="H64" s="5">
        <v>1</v>
      </c>
      <c r="I64" s="5">
        <v>1</v>
      </c>
      <c r="J64" s="5">
        <f t="shared" si="1"/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1</v>
      </c>
      <c r="W64" s="109">
        <f>SUM(I64:I$88,O64:O$88,S64:S$88)/SUM(F64:F$88)</f>
        <v>0.52500000000000002</v>
      </c>
      <c r="X64" s="109">
        <f>SUM(V64:V$88)/SUM(G64:G$88)</f>
        <v>0.64473684210526316</v>
      </c>
      <c r="Y64" s="112">
        <f t="shared" si="0"/>
        <v>1.1697368421052632</v>
      </c>
    </row>
    <row r="65" spans="1:25" ht="15" customHeight="1" x14ac:dyDescent="0.25">
      <c r="A65" s="184"/>
      <c r="B65" s="4">
        <v>41130</v>
      </c>
      <c r="C65" s="5" t="s">
        <v>56</v>
      </c>
      <c r="D65" s="109">
        <f>SUM(I65:I$88)/SUM(G65:G$88)</f>
        <v>0.47297297297297297</v>
      </c>
      <c r="E65" s="5">
        <v>1</v>
      </c>
      <c r="F65" s="5">
        <v>4</v>
      </c>
      <c r="G65" s="5">
        <v>4</v>
      </c>
      <c r="H65" s="5">
        <v>0</v>
      </c>
      <c r="I65" s="5">
        <v>2</v>
      </c>
      <c r="J65" s="5">
        <f t="shared" si="1"/>
        <v>1</v>
      </c>
      <c r="K65" s="5">
        <v>1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3</v>
      </c>
      <c r="W65" s="109">
        <f>SUM(I65:I$88,O65:O$88,S65:S$88)/SUM(F65:F$88)</f>
        <v>0.52564102564102566</v>
      </c>
      <c r="X65" s="109">
        <f>SUM(V65:V$88)/SUM(G65:G$88)</f>
        <v>0.64864864864864868</v>
      </c>
      <c r="Y65" s="112">
        <f t="shared" si="0"/>
        <v>1.1742896742896742</v>
      </c>
    </row>
    <row r="66" spans="1:25" ht="15" customHeight="1" x14ac:dyDescent="0.25">
      <c r="A66" s="184"/>
      <c r="B66" s="4">
        <v>41130</v>
      </c>
      <c r="C66" s="5" t="s">
        <v>56</v>
      </c>
      <c r="D66" s="109">
        <f>SUM(I66:I$88)/SUM(G66:G$88)</f>
        <v>0.47142857142857142</v>
      </c>
      <c r="E66" s="5">
        <v>1</v>
      </c>
      <c r="F66" s="5">
        <v>3</v>
      </c>
      <c r="G66" s="5">
        <v>3</v>
      </c>
      <c r="H66" s="5">
        <v>0</v>
      </c>
      <c r="I66" s="5">
        <v>0</v>
      </c>
      <c r="J66" s="5">
        <f t="shared" si="1"/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2</v>
      </c>
      <c r="V66" s="5">
        <v>0</v>
      </c>
      <c r="W66" s="109">
        <f>SUM(I66:I$88,O66:O$88,S66:S$88)/SUM(F66:F$88)</f>
        <v>0.52702702702702697</v>
      </c>
      <c r="X66" s="109">
        <f>SUM(V66:V$88)/SUM(G66:G$88)</f>
        <v>0.6428571428571429</v>
      </c>
      <c r="Y66" s="112">
        <f t="shared" ref="Y66:Y87" si="2">SUM(X66+W66)</f>
        <v>1.16988416988417</v>
      </c>
    </row>
    <row r="67" spans="1:25" ht="15" customHeight="1" x14ac:dyDescent="0.25">
      <c r="A67" s="184"/>
      <c r="B67" s="4">
        <v>41123</v>
      </c>
      <c r="C67" s="5" t="s">
        <v>57</v>
      </c>
      <c r="D67" s="109">
        <f>SUM(I67:I$88)/SUM(G67:G$88)</f>
        <v>0.4925373134328358</v>
      </c>
      <c r="E67" s="5">
        <v>1</v>
      </c>
      <c r="F67" s="5">
        <v>3</v>
      </c>
      <c r="G67" s="5">
        <v>3</v>
      </c>
      <c r="H67" s="5">
        <v>2</v>
      </c>
      <c r="I67" s="27">
        <v>2</v>
      </c>
      <c r="J67" s="5">
        <f t="shared" ref="J67:J88" si="3">SUM(I67)-SUM(K67:M67)</f>
        <v>2</v>
      </c>
      <c r="K67" s="5">
        <v>0</v>
      </c>
      <c r="L67" s="5">
        <v>0</v>
      </c>
      <c r="M67" s="5">
        <v>0</v>
      </c>
      <c r="N67" s="5">
        <v>2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2</v>
      </c>
      <c r="W67" s="109">
        <f>SUM(I67:I$88,O67:O$88,S67:S$88)/SUM(F67:F$88)</f>
        <v>0.54929577464788737</v>
      </c>
      <c r="X67" s="109">
        <f>SUM(V67:V$88)/SUM(G67:G$88)</f>
        <v>0.67164179104477617</v>
      </c>
      <c r="Y67" s="112">
        <f t="shared" si="2"/>
        <v>1.2209375656926635</v>
      </c>
    </row>
    <row r="68" spans="1:25" ht="15" customHeight="1" x14ac:dyDescent="0.25">
      <c r="A68" s="184"/>
      <c r="B68" s="4">
        <v>41123</v>
      </c>
      <c r="C68" s="5" t="s">
        <v>57</v>
      </c>
      <c r="D68" s="109">
        <f>SUM(I68:I$88)/SUM(G68:G$88)</f>
        <v>0.484375</v>
      </c>
      <c r="E68" s="5">
        <v>1</v>
      </c>
      <c r="F68" s="5">
        <v>4</v>
      </c>
      <c r="G68" s="5">
        <v>4</v>
      </c>
      <c r="H68" s="5">
        <v>0</v>
      </c>
      <c r="I68" s="27">
        <v>2</v>
      </c>
      <c r="J68" s="5">
        <f t="shared" si="3"/>
        <v>2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2</v>
      </c>
      <c r="W68" s="109">
        <f>SUM(I68:I$88,O68:O$88,S68:S$88)/SUM(F68:F$88)</f>
        <v>0.54411764705882348</v>
      </c>
      <c r="X68" s="109">
        <f>SUM(V68:V$88)/SUM(G68:G$88)</f>
        <v>0.671875</v>
      </c>
      <c r="Y68" s="112">
        <f t="shared" si="2"/>
        <v>1.2159926470588234</v>
      </c>
    </row>
    <row r="69" spans="1:25" ht="15" customHeight="1" x14ac:dyDescent="0.25">
      <c r="A69" s="184"/>
      <c r="B69" s="4">
        <v>41109</v>
      </c>
      <c r="C69" s="5" t="s">
        <v>58</v>
      </c>
      <c r="D69" s="109">
        <f>SUM(I69:I$88)/SUM(G69:G$88)</f>
        <v>0.48333333333333334</v>
      </c>
      <c r="E69" s="5">
        <v>1</v>
      </c>
      <c r="F69" s="5">
        <v>3</v>
      </c>
      <c r="G69" s="5">
        <v>3</v>
      </c>
      <c r="H69" s="5">
        <v>1</v>
      </c>
      <c r="I69" s="27">
        <v>2</v>
      </c>
      <c r="J69" s="5">
        <f t="shared" si="3"/>
        <v>1</v>
      </c>
      <c r="K69" s="5">
        <v>1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3</v>
      </c>
      <c r="W69" s="109">
        <f>SUM(I69:I$88,O69:O$88,S69:S$88)/SUM(F69:F$88)</f>
        <v>0.546875</v>
      </c>
      <c r="X69" s="109">
        <f>SUM(V69:V$88)/SUM(G69:G$88)</f>
        <v>0.68333333333333335</v>
      </c>
      <c r="Y69" s="112">
        <f t="shared" si="2"/>
        <v>1.2302083333333333</v>
      </c>
    </row>
    <row r="70" spans="1:25" ht="15" customHeight="1" x14ac:dyDescent="0.25">
      <c r="A70" s="184"/>
      <c r="B70" s="4">
        <v>41109</v>
      </c>
      <c r="C70" s="5" t="s">
        <v>58</v>
      </c>
      <c r="D70" s="109">
        <f>SUM(I70:I$88)/SUM(G70:G$88)</f>
        <v>0.47368421052631576</v>
      </c>
      <c r="E70" s="5">
        <v>1</v>
      </c>
      <c r="F70" s="5">
        <v>4</v>
      </c>
      <c r="G70" s="5">
        <v>4</v>
      </c>
      <c r="H70" s="5">
        <v>1</v>
      </c>
      <c r="I70" s="27">
        <v>1</v>
      </c>
      <c r="J70" s="5">
        <f t="shared" si="3"/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0</v>
      </c>
      <c r="V70" s="5">
        <v>1</v>
      </c>
      <c r="W70" s="109">
        <f>SUM(I70:I$88,O70:O$88,S70:S$88)/SUM(F70:F$88)</f>
        <v>0.54098360655737709</v>
      </c>
      <c r="X70" s="109">
        <f>SUM(V70:V$88)/SUM(G70:G$88)</f>
        <v>0.66666666666666663</v>
      </c>
      <c r="Y70" s="112">
        <f t="shared" si="2"/>
        <v>1.2076502732240437</v>
      </c>
    </row>
    <row r="71" spans="1:25" ht="15" customHeight="1" x14ac:dyDescent="0.25">
      <c r="A71" s="184"/>
      <c r="B71" s="4">
        <v>41102</v>
      </c>
      <c r="C71" s="5" t="s">
        <v>56</v>
      </c>
      <c r="D71" s="109">
        <f>SUM(I71:I$88)/SUM(G71:G$88)</f>
        <v>0.49056603773584906</v>
      </c>
      <c r="E71" s="5">
        <v>1</v>
      </c>
      <c r="F71" s="5">
        <v>3</v>
      </c>
      <c r="G71" s="5">
        <v>2</v>
      </c>
      <c r="H71" s="5">
        <v>2</v>
      </c>
      <c r="I71" s="27">
        <v>2</v>
      </c>
      <c r="J71" s="5">
        <f t="shared" si="3"/>
        <v>1</v>
      </c>
      <c r="K71" s="5">
        <v>1</v>
      </c>
      <c r="L71" s="5">
        <v>0</v>
      </c>
      <c r="M71" s="5">
        <v>0</v>
      </c>
      <c r="N71" s="5">
        <v>2</v>
      </c>
      <c r="O71" s="5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3</v>
      </c>
      <c r="W71" s="109">
        <f>SUM(I71:I$88,O71:O$88,S71:S$88)/SUM(F71:F$88)</f>
        <v>0.56140350877192979</v>
      </c>
      <c r="X71" s="109">
        <f>SUM(V71:V$88)/SUM(G71:G$88)</f>
        <v>0.69811320754716977</v>
      </c>
      <c r="Y71" s="112">
        <f t="shared" si="2"/>
        <v>1.2595167163190997</v>
      </c>
    </row>
    <row r="72" spans="1:25" ht="15" customHeight="1" x14ac:dyDescent="0.25">
      <c r="A72" s="184"/>
      <c r="B72" s="4">
        <v>41102</v>
      </c>
      <c r="C72" s="5" t="s">
        <v>56</v>
      </c>
      <c r="D72" s="109">
        <f>SUM(I72:I$88)/SUM(G72:G$88)</f>
        <v>0.47058823529411764</v>
      </c>
      <c r="E72" s="5">
        <v>1</v>
      </c>
      <c r="F72" s="5">
        <v>4</v>
      </c>
      <c r="G72" s="5">
        <v>4</v>
      </c>
      <c r="H72" s="5">
        <v>1</v>
      </c>
      <c r="I72" s="27">
        <v>3</v>
      </c>
      <c r="J72" s="5">
        <f t="shared" si="3"/>
        <v>3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3</v>
      </c>
      <c r="W72" s="109">
        <f>SUM(I72:I$88,O72:O$88,S72:S$88)/SUM(F72:F$88)</f>
        <v>0.53703703703703709</v>
      </c>
      <c r="X72" s="109">
        <f>SUM(V72:V$88)/SUM(G72:G$88)</f>
        <v>0.66666666666666663</v>
      </c>
      <c r="Y72" s="112">
        <f t="shared" si="2"/>
        <v>1.2037037037037037</v>
      </c>
    </row>
    <row r="73" spans="1:25" ht="15" customHeight="1" x14ac:dyDescent="0.25">
      <c r="A73" s="184"/>
      <c r="B73" s="4">
        <v>41095</v>
      </c>
      <c r="C73" s="5" t="s">
        <v>57</v>
      </c>
      <c r="D73" s="109">
        <f>SUM(I73:I$88)/SUM(G73:G$88)</f>
        <v>0.44680851063829785</v>
      </c>
      <c r="E73" s="5">
        <v>1</v>
      </c>
      <c r="F73" s="5">
        <v>5</v>
      </c>
      <c r="G73" s="5">
        <v>4</v>
      </c>
      <c r="H73" s="5">
        <v>4</v>
      </c>
      <c r="I73" s="27">
        <v>3</v>
      </c>
      <c r="J73" s="5">
        <f t="shared" si="3"/>
        <v>0</v>
      </c>
      <c r="K73" s="5">
        <v>3</v>
      </c>
      <c r="L73" s="5">
        <v>0</v>
      </c>
      <c r="M73" s="5">
        <v>0</v>
      </c>
      <c r="N73" s="5">
        <v>3</v>
      </c>
      <c r="O73" s="5">
        <v>1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6</v>
      </c>
      <c r="W73" s="109">
        <f>SUM(I73:I$88,O73:O$88,S73:S$88)/SUM(F73:F$88)</f>
        <v>0.52</v>
      </c>
      <c r="X73" s="109">
        <f>SUM(V73:V$88)/SUM(G73:G$88)</f>
        <v>0.65957446808510634</v>
      </c>
      <c r="Y73" s="112">
        <f t="shared" si="2"/>
        <v>1.1795744680851064</v>
      </c>
    </row>
    <row r="74" spans="1:25" ht="15" customHeight="1" x14ac:dyDescent="0.25">
      <c r="A74" s="184"/>
      <c r="B74" s="4">
        <v>41095</v>
      </c>
      <c r="C74" s="5" t="s">
        <v>57</v>
      </c>
      <c r="D74" s="109">
        <f>SUM(I74:I$88)/SUM(G74:G$88)</f>
        <v>0.41860465116279072</v>
      </c>
      <c r="E74" s="5">
        <v>1</v>
      </c>
      <c r="F74" s="5">
        <v>4</v>
      </c>
      <c r="G74" s="5">
        <v>4</v>
      </c>
      <c r="H74" s="5">
        <v>0</v>
      </c>
      <c r="I74" s="27">
        <v>2</v>
      </c>
      <c r="J74" s="5">
        <f t="shared" si="3"/>
        <v>1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1</v>
      </c>
      <c r="T74" s="5">
        <v>0</v>
      </c>
      <c r="U74" s="5">
        <v>1</v>
      </c>
      <c r="V74" s="5">
        <v>4</v>
      </c>
      <c r="W74" s="109">
        <f>SUM(I74:I$88,O74:O$88,S74:S$88)/SUM(F74:F$88)</f>
        <v>0.48888888888888887</v>
      </c>
      <c r="X74" s="109">
        <f>SUM(V74:V$88)/SUM(G74:G$88)</f>
        <v>0.58139534883720934</v>
      </c>
      <c r="Y74" s="112">
        <f t="shared" si="2"/>
        <v>1.0702842377260982</v>
      </c>
    </row>
    <row r="75" spans="1:25" ht="15" customHeight="1" x14ac:dyDescent="0.25">
      <c r="A75" s="184"/>
      <c r="B75" s="4">
        <v>41088</v>
      </c>
      <c r="C75" s="5" t="s">
        <v>54</v>
      </c>
      <c r="D75" s="109">
        <f>SUM(I75:I$88)/SUM(G75:G$88)</f>
        <v>0.41025641025641024</v>
      </c>
      <c r="E75" s="5">
        <v>1</v>
      </c>
      <c r="F75" s="5">
        <v>3</v>
      </c>
      <c r="G75" s="5">
        <v>3</v>
      </c>
      <c r="H75" s="5">
        <v>1</v>
      </c>
      <c r="I75" s="27">
        <v>1</v>
      </c>
      <c r="J75" s="5">
        <f t="shared" si="3"/>
        <v>0</v>
      </c>
      <c r="K75" s="5">
        <v>1</v>
      </c>
      <c r="L75" s="5">
        <v>0</v>
      </c>
      <c r="M75" s="5">
        <v>0</v>
      </c>
      <c r="N75" s="5">
        <v>1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</v>
      </c>
      <c r="V75" s="5">
        <v>2</v>
      </c>
      <c r="W75" s="109">
        <f>SUM(I75:I$88,O75:O$88,S75:S$88)/SUM(F75:F$88)</f>
        <v>0.46341463414634149</v>
      </c>
      <c r="X75" s="109">
        <f>SUM(V75:V$88)/SUM(G75:G$88)</f>
        <v>0.53846153846153844</v>
      </c>
      <c r="Y75" s="112">
        <f t="shared" si="2"/>
        <v>1.00187617260788</v>
      </c>
    </row>
    <row r="76" spans="1:25" ht="15" customHeight="1" x14ac:dyDescent="0.25">
      <c r="A76" s="184"/>
      <c r="B76" s="4">
        <v>41088</v>
      </c>
      <c r="C76" s="5" t="s">
        <v>54</v>
      </c>
      <c r="D76" s="109">
        <f>SUM(I76:I$88)/SUM(G76:G$88)</f>
        <v>0.41666666666666669</v>
      </c>
      <c r="E76" s="5">
        <v>1</v>
      </c>
      <c r="F76" s="5">
        <v>3</v>
      </c>
      <c r="G76" s="5">
        <v>3</v>
      </c>
      <c r="H76" s="5">
        <v>1</v>
      </c>
      <c r="I76" s="27">
        <v>2</v>
      </c>
      <c r="J76" s="5">
        <f t="shared" si="3"/>
        <v>1</v>
      </c>
      <c r="K76" s="5">
        <v>1</v>
      </c>
      <c r="L76" s="5">
        <v>0</v>
      </c>
      <c r="M76" s="5">
        <v>0</v>
      </c>
      <c r="N76" s="5">
        <v>3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3</v>
      </c>
      <c r="W76" s="109">
        <f>SUM(I76:I$88,O76:O$88,S76:S$88)/SUM(F76:F$88)</f>
        <v>0.47368421052631576</v>
      </c>
      <c r="X76" s="109">
        <f>SUM(V76:V$88)/SUM(G76:G$88)</f>
        <v>0.52777777777777779</v>
      </c>
      <c r="Y76" s="112">
        <f t="shared" si="2"/>
        <v>1.0014619883040936</v>
      </c>
    </row>
    <row r="77" spans="1:25" ht="15" customHeight="1" x14ac:dyDescent="0.25">
      <c r="A77" s="184"/>
      <c r="B77" s="4">
        <v>41081</v>
      </c>
      <c r="C77" s="5" t="s">
        <v>53</v>
      </c>
      <c r="D77" s="109">
        <f>SUM(I77:I$88)/SUM(G77:G$88)</f>
        <v>0.39393939393939392</v>
      </c>
      <c r="E77" s="5">
        <v>1</v>
      </c>
      <c r="F77" s="5">
        <v>3</v>
      </c>
      <c r="G77" s="5">
        <v>3</v>
      </c>
      <c r="H77" s="5">
        <v>3</v>
      </c>
      <c r="I77" s="27">
        <v>3</v>
      </c>
      <c r="J77" s="5">
        <f t="shared" si="3"/>
        <v>2</v>
      </c>
      <c r="K77" s="5">
        <v>1</v>
      </c>
      <c r="L77" s="5">
        <v>0</v>
      </c>
      <c r="M77" s="5">
        <v>0</v>
      </c>
      <c r="N77" s="5">
        <v>2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4</v>
      </c>
      <c r="W77" s="109">
        <f>SUM(I77:I$88,O77:O$88,S77:S$88)/SUM(F77:F$88)</f>
        <v>0.45714285714285713</v>
      </c>
      <c r="X77" s="109">
        <f>SUM(V77:V$88)/SUM(G77:G$88)</f>
        <v>0.48484848484848486</v>
      </c>
      <c r="Y77" s="112">
        <f t="shared" si="2"/>
        <v>0.94199134199134194</v>
      </c>
    </row>
    <row r="78" spans="1:25" ht="15" customHeight="1" x14ac:dyDescent="0.25">
      <c r="A78" s="184"/>
      <c r="B78" s="4">
        <v>41081</v>
      </c>
      <c r="C78" s="5" t="s">
        <v>53</v>
      </c>
      <c r="D78" s="109">
        <f>SUM(I78:I$88)/SUM(G78:G$88)</f>
        <v>0.33333333333333331</v>
      </c>
      <c r="E78" s="5">
        <v>1</v>
      </c>
      <c r="F78" s="5">
        <v>3</v>
      </c>
      <c r="G78" s="5">
        <v>3</v>
      </c>
      <c r="H78" s="5">
        <v>2</v>
      </c>
      <c r="I78" s="27">
        <v>2</v>
      </c>
      <c r="J78" s="5">
        <f t="shared" si="3"/>
        <v>1</v>
      </c>
      <c r="K78" s="5">
        <v>1</v>
      </c>
      <c r="L78" s="5">
        <v>0</v>
      </c>
      <c r="M78" s="5">
        <v>0</v>
      </c>
      <c r="N78" s="5">
        <v>1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3</v>
      </c>
      <c r="W78" s="109">
        <f>SUM(I78:I$88,O78:O$88,S78:S$88)/SUM(F78:F$88)</f>
        <v>0.40625</v>
      </c>
      <c r="X78" s="109">
        <f>SUM(V78:V$88)/SUM(G78:G$88)</f>
        <v>0.4</v>
      </c>
      <c r="Y78" s="112">
        <f t="shared" si="2"/>
        <v>0.80625000000000002</v>
      </c>
    </row>
    <row r="79" spans="1:25" ht="15" customHeight="1" x14ac:dyDescent="0.25">
      <c r="A79" s="184"/>
      <c r="B79" s="4">
        <v>41074</v>
      </c>
      <c r="C79" s="5" t="s">
        <v>58</v>
      </c>
      <c r="D79" s="109">
        <f>SUM(I79:I$88)/SUM(G79:G$88)</f>
        <v>0.29629629629629628</v>
      </c>
      <c r="E79" s="5">
        <v>1</v>
      </c>
      <c r="F79" s="5">
        <v>3</v>
      </c>
      <c r="G79" s="5">
        <v>3</v>
      </c>
      <c r="H79" s="5">
        <v>0</v>
      </c>
      <c r="I79" s="5">
        <v>0</v>
      </c>
      <c r="J79" s="5">
        <f t="shared" si="3"/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109">
        <f>SUM(I79:I$88,O79:O$88,S79:S$88)/SUM(F79:F$88)</f>
        <v>0.37931034482758619</v>
      </c>
      <c r="X79" s="109">
        <f>SUM(V79:V$88)/SUM(G79:G$88)</f>
        <v>0.33333333333333331</v>
      </c>
      <c r="Y79" s="112">
        <f t="shared" si="2"/>
        <v>0.71264367816091956</v>
      </c>
    </row>
    <row r="80" spans="1:25" ht="15" customHeight="1" x14ac:dyDescent="0.25">
      <c r="A80" s="184"/>
      <c r="B80" s="4">
        <v>41074</v>
      </c>
      <c r="C80" s="5" t="s">
        <v>58</v>
      </c>
      <c r="D80" s="109">
        <f>SUM(I80:I$88)/SUM(G80:G$88)</f>
        <v>0.33333333333333331</v>
      </c>
      <c r="E80" s="5">
        <v>1</v>
      </c>
      <c r="F80" s="5">
        <v>4</v>
      </c>
      <c r="G80" s="5">
        <v>4</v>
      </c>
      <c r="H80" s="5">
        <v>1</v>
      </c>
      <c r="I80" s="5">
        <v>3</v>
      </c>
      <c r="J80" s="5">
        <f t="shared" si="3"/>
        <v>3</v>
      </c>
      <c r="K80" s="5">
        <v>0</v>
      </c>
      <c r="L80" s="5">
        <v>0</v>
      </c>
      <c r="M80" s="5">
        <v>0</v>
      </c>
      <c r="N80" s="5">
        <v>2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3</v>
      </c>
      <c r="W80" s="109">
        <f>SUM(I80:I$88,O80:O$88,S80:S$88)/SUM(F80:F$88)</f>
        <v>0.42307692307692307</v>
      </c>
      <c r="X80" s="109">
        <f>SUM(V80:V$88)/SUM(G80:G$88)</f>
        <v>0.375</v>
      </c>
      <c r="Y80" s="112">
        <f t="shared" si="2"/>
        <v>0.79807692307692313</v>
      </c>
    </row>
    <row r="81" spans="1:25" ht="15" customHeight="1" x14ac:dyDescent="0.25">
      <c r="A81" s="184"/>
      <c r="B81" s="4">
        <v>41060</v>
      </c>
      <c r="C81" s="5" t="s">
        <v>54</v>
      </c>
      <c r="D81" s="109">
        <f>SUM(I81:I$88)/SUM(G81:G$88)</f>
        <v>0.25</v>
      </c>
      <c r="E81" s="5">
        <v>1</v>
      </c>
      <c r="F81" s="5">
        <v>3</v>
      </c>
      <c r="G81" s="5">
        <v>3</v>
      </c>
      <c r="H81" s="5">
        <v>0</v>
      </c>
      <c r="I81" s="5">
        <v>0</v>
      </c>
      <c r="J81" s="5">
        <f t="shared" si="3"/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109">
        <f>SUM(I81:I$88,O81:O$88,S81:S$88)/SUM(F81:F$88)</f>
        <v>0.36363636363636365</v>
      </c>
      <c r="X81" s="109">
        <f>SUM(V81:V$88)/SUM(G81:G$88)</f>
        <v>0.3</v>
      </c>
      <c r="Y81" s="112">
        <f t="shared" si="2"/>
        <v>0.66363636363636358</v>
      </c>
    </row>
    <row r="82" spans="1:25" ht="15" customHeight="1" x14ac:dyDescent="0.25">
      <c r="A82" s="184"/>
      <c r="B82" s="4">
        <v>41060</v>
      </c>
      <c r="C82" s="5" t="s">
        <v>54</v>
      </c>
      <c r="D82" s="109">
        <f>SUM(I82:I$88)/SUM(G82:G$88)</f>
        <v>0.29411764705882354</v>
      </c>
      <c r="E82" s="5">
        <v>1</v>
      </c>
      <c r="F82" s="5">
        <v>3</v>
      </c>
      <c r="G82" s="5">
        <v>2</v>
      </c>
      <c r="H82" s="5">
        <v>0</v>
      </c>
      <c r="I82" s="5">
        <v>2</v>
      </c>
      <c r="J82" s="5">
        <f t="shared" si="3"/>
        <v>2</v>
      </c>
      <c r="K82" s="5">
        <v>0</v>
      </c>
      <c r="L82" s="5">
        <v>0</v>
      </c>
      <c r="M82" s="5">
        <v>0</v>
      </c>
      <c r="N82" s="5">
        <v>3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2</v>
      </c>
      <c r="W82" s="109">
        <f>SUM(I82:I$88,O82:O$88,S82:S$88)/SUM(F82:F$88)</f>
        <v>0.42105263157894735</v>
      </c>
      <c r="X82" s="109">
        <f>SUM(V82:V$88)/SUM(G82:G$88)</f>
        <v>0.35294117647058826</v>
      </c>
      <c r="Y82" s="112">
        <f t="shared" si="2"/>
        <v>0.77399380804953566</v>
      </c>
    </row>
    <row r="83" spans="1:25" ht="15" customHeight="1" x14ac:dyDescent="0.25">
      <c r="A83" s="184"/>
      <c r="B83" s="4">
        <v>41053</v>
      </c>
      <c r="C83" s="5" t="s">
        <v>57</v>
      </c>
      <c r="D83" s="109">
        <f>SUM(I83:I$88)/SUM(G83:G$88)</f>
        <v>0.2</v>
      </c>
      <c r="E83" s="5">
        <v>1</v>
      </c>
      <c r="F83" s="5">
        <v>3</v>
      </c>
      <c r="G83" s="5">
        <v>3</v>
      </c>
      <c r="H83" s="5">
        <v>0</v>
      </c>
      <c r="I83" s="5">
        <v>0</v>
      </c>
      <c r="J83" s="5">
        <f t="shared" si="3"/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109">
        <f>SUM(I83:I$88,O83:O$88,S83:S$88)/SUM(F83:F$88)</f>
        <v>0.3125</v>
      </c>
      <c r="X83" s="109">
        <f>SUM(V83:V$88)/SUM(G83:G$88)</f>
        <v>0.26666666666666666</v>
      </c>
      <c r="Y83" s="112">
        <f t="shared" si="2"/>
        <v>0.57916666666666661</v>
      </c>
    </row>
    <row r="84" spans="1:25" ht="15" customHeight="1" x14ac:dyDescent="0.25">
      <c r="A84" s="184"/>
      <c r="B84" s="4">
        <v>41053</v>
      </c>
      <c r="C84" s="5" t="s">
        <v>57</v>
      </c>
      <c r="D84" s="109">
        <f>SUM(I84:I$88)/SUM(G84:G$88)</f>
        <v>0.25</v>
      </c>
      <c r="E84" s="5">
        <v>1</v>
      </c>
      <c r="F84" s="5">
        <v>2</v>
      </c>
      <c r="G84" s="5">
        <v>2</v>
      </c>
      <c r="H84" s="5">
        <v>0</v>
      </c>
      <c r="I84" s="5">
        <v>0</v>
      </c>
      <c r="J84" s="5">
        <f t="shared" si="3"/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2</v>
      </c>
      <c r="V84" s="5">
        <v>0</v>
      </c>
      <c r="W84" s="109">
        <f>SUM(I84:I$88,O84:O$88,S84:S$88)/SUM(F84:F$88)</f>
        <v>0.38461538461538464</v>
      </c>
      <c r="X84" s="109">
        <f>SUM(V84:V$88)/SUM(G84:G$88)</f>
        <v>0.33333333333333331</v>
      </c>
      <c r="Y84" s="112">
        <f t="shared" si="2"/>
        <v>0.71794871794871795</v>
      </c>
    </row>
    <row r="85" spans="1:25" ht="15" customHeight="1" x14ac:dyDescent="0.25">
      <c r="A85" s="184"/>
      <c r="B85" s="4">
        <v>41046</v>
      </c>
      <c r="C85" s="5" t="s">
        <v>58</v>
      </c>
      <c r="D85" s="109">
        <f>SUM(I85:I$88)/SUM(G85:G$88)</f>
        <v>0.3</v>
      </c>
      <c r="E85" s="5">
        <v>1</v>
      </c>
      <c r="F85" s="5">
        <v>3</v>
      </c>
      <c r="G85" s="5">
        <v>2</v>
      </c>
      <c r="H85" s="5">
        <v>1</v>
      </c>
      <c r="I85" s="5">
        <v>1</v>
      </c>
      <c r="J85" s="5">
        <f t="shared" si="3"/>
        <v>1</v>
      </c>
      <c r="K85" s="5">
        <v>0</v>
      </c>
      <c r="L85" s="5">
        <v>0</v>
      </c>
      <c r="M85" s="5">
        <v>0</v>
      </c>
      <c r="N85" s="5">
        <v>0</v>
      </c>
      <c r="O85" s="5">
        <v>1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1</v>
      </c>
      <c r="W85" s="109">
        <f>SUM(I85:I$88,O85:O$88,S85:S$88)/SUM(F85:F$88)</f>
        <v>0.45454545454545453</v>
      </c>
      <c r="X85" s="109">
        <f>SUM(V85:V$88)/SUM(G85:G$88)</f>
        <v>0.4</v>
      </c>
      <c r="Y85" s="112">
        <f t="shared" si="2"/>
        <v>0.8545454545454545</v>
      </c>
    </row>
    <row r="86" spans="1:25" ht="15" customHeight="1" x14ac:dyDescent="0.25">
      <c r="A86" s="184"/>
      <c r="B86" s="4">
        <v>41046</v>
      </c>
      <c r="C86" s="5" t="s">
        <v>58</v>
      </c>
      <c r="D86" s="109">
        <f>SUM(I86:I$88)/SUM(G86:G$88)</f>
        <v>0.25</v>
      </c>
      <c r="E86" s="5">
        <v>1</v>
      </c>
      <c r="F86" s="5">
        <v>3</v>
      </c>
      <c r="G86" s="5">
        <v>3</v>
      </c>
      <c r="H86" s="5">
        <v>1</v>
      </c>
      <c r="I86" s="5">
        <v>1</v>
      </c>
      <c r="J86" s="5">
        <f t="shared" si="3"/>
        <v>0</v>
      </c>
      <c r="K86" s="5">
        <v>1</v>
      </c>
      <c r="L86" s="5">
        <v>0</v>
      </c>
      <c r="M86" s="5">
        <v>0</v>
      </c>
      <c r="N86" s="5">
        <v>1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2</v>
      </c>
      <c r="W86" s="109">
        <f>SUM(I86:I$88,O86:O$88,S86:S$88)/SUM(F86:F$88)</f>
        <v>0.375</v>
      </c>
      <c r="X86" s="109">
        <f>SUM(V86:V$88)/SUM(G86:G$88)</f>
        <v>0.375</v>
      </c>
      <c r="Y86" s="112">
        <f t="shared" si="2"/>
        <v>0.75</v>
      </c>
    </row>
    <row r="87" spans="1:25" ht="15" customHeight="1" x14ac:dyDescent="0.25">
      <c r="A87" s="184"/>
      <c r="B87" s="4">
        <v>41039</v>
      </c>
      <c r="C87" s="5" t="s">
        <v>53</v>
      </c>
      <c r="D87" s="109">
        <f>SUM(I87:I$88)/SUM(G87:G$88)</f>
        <v>0.2</v>
      </c>
      <c r="E87" s="5">
        <v>1</v>
      </c>
      <c r="F87" s="5">
        <v>2</v>
      </c>
      <c r="G87" s="5">
        <v>2</v>
      </c>
      <c r="H87" s="5">
        <v>0</v>
      </c>
      <c r="I87" s="5">
        <v>0</v>
      </c>
      <c r="J87" s="5">
        <f t="shared" si="3"/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0</v>
      </c>
      <c r="V87" s="5">
        <v>0</v>
      </c>
      <c r="W87" s="109">
        <f>SUM(I87:I$88,O87:O$88,S87:S$88)/SUM(F87:F$88)</f>
        <v>0.4</v>
      </c>
      <c r="X87" s="109">
        <f>SUM(V87:V$88)/SUM(G87:G$88)</f>
        <v>0.2</v>
      </c>
      <c r="Y87" s="112">
        <f t="shared" si="2"/>
        <v>0.60000000000000009</v>
      </c>
    </row>
    <row r="88" spans="1:25" ht="15.75" customHeight="1" thickBot="1" x14ac:dyDescent="0.3">
      <c r="A88" s="188"/>
      <c r="B88" s="11">
        <v>41039</v>
      </c>
      <c r="C88" s="12" t="s">
        <v>53</v>
      </c>
      <c r="D88" s="113">
        <f>SUM(I88:I$88)/SUM(G88:G$88)</f>
        <v>0.33333333333333331</v>
      </c>
      <c r="E88" s="12">
        <v>1</v>
      </c>
      <c r="F88" s="12">
        <v>3</v>
      </c>
      <c r="G88" s="12">
        <v>3</v>
      </c>
      <c r="H88" s="12">
        <v>1</v>
      </c>
      <c r="I88" s="12">
        <v>1</v>
      </c>
      <c r="J88" s="12">
        <f t="shared" si="3"/>
        <v>1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1</v>
      </c>
      <c r="T88" s="12">
        <v>0</v>
      </c>
      <c r="U88" s="12">
        <v>0</v>
      </c>
      <c r="V88" s="12">
        <v>1</v>
      </c>
      <c r="W88" s="113">
        <f>SUM(I88:I$88,O88:O$88,S88:S$88)/SUM(F88:F$88)</f>
        <v>0.66666666666666663</v>
      </c>
      <c r="X88" s="113">
        <f>SUM(V88:V$88)/SUM(G88:G$88)</f>
        <v>0.33333333333333331</v>
      </c>
      <c r="Y88" s="114">
        <f>SUM(X88+W88)</f>
        <v>1</v>
      </c>
    </row>
    <row r="89" spans="1:25" s="25" customFormat="1" ht="36.75" thickBot="1" x14ac:dyDescent="0.3">
      <c r="A89" s="31" t="s">
        <v>115</v>
      </c>
      <c r="B89" s="32" t="s">
        <v>61</v>
      </c>
      <c r="C89" s="33" t="s">
        <v>60</v>
      </c>
      <c r="D89" s="34">
        <f>SUM(I89/G89)</f>
        <v>0.43881856540084391</v>
      </c>
      <c r="E89" s="33">
        <f>SUM(E2:E88)</f>
        <v>87</v>
      </c>
      <c r="F89" s="33">
        <f t="shared" ref="F89:V89" si="4">SUM(F2:F88)</f>
        <v>251</v>
      </c>
      <c r="G89" s="33">
        <f t="shared" si="4"/>
        <v>237</v>
      </c>
      <c r="H89" s="33">
        <f t="shared" si="4"/>
        <v>62</v>
      </c>
      <c r="I89" s="33">
        <f t="shared" si="4"/>
        <v>104</v>
      </c>
      <c r="J89" s="33">
        <f t="shared" si="4"/>
        <v>76</v>
      </c>
      <c r="K89" s="33">
        <f t="shared" si="4"/>
        <v>22</v>
      </c>
      <c r="L89" s="33">
        <f t="shared" si="4"/>
        <v>4</v>
      </c>
      <c r="M89" s="33">
        <f t="shared" si="4"/>
        <v>2</v>
      </c>
      <c r="N89" s="33">
        <f t="shared" si="4"/>
        <v>63</v>
      </c>
      <c r="O89" s="33">
        <f t="shared" si="4"/>
        <v>12</v>
      </c>
      <c r="P89" s="33">
        <f t="shared" si="4"/>
        <v>6</v>
      </c>
      <c r="Q89" s="33">
        <f t="shared" si="4"/>
        <v>2</v>
      </c>
      <c r="R89" s="33">
        <f t="shared" si="4"/>
        <v>5</v>
      </c>
      <c r="S89" s="33">
        <f t="shared" si="4"/>
        <v>7</v>
      </c>
      <c r="T89" s="33">
        <f t="shared" si="4"/>
        <v>21</v>
      </c>
      <c r="U89" s="33">
        <f t="shared" si="4"/>
        <v>53</v>
      </c>
      <c r="V89" s="33">
        <f t="shared" si="4"/>
        <v>140</v>
      </c>
      <c r="W89" s="34">
        <f>SUM(I89+O89+S89)/F89</f>
        <v>0.49003984063745021</v>
      </c>
      <c r="X89" s="34">
        <f>SUM(V89/G89)</f>
        <v>0.59071729957805907</v>
      </c>
      <c r="Y89" s="35">
        <f>SUM(X89+W89)</f>
        <v>1.0807571402155092</v>
      </c>
    </row>
    <row r="90" spans="1:25" s="88" customFormat="1" ht="18.75" thickBot="1" x14ac:dyDescent="0.3">
      <c r="A90" s="85"/>
      <c r="B90" s="81" t="s">
        <v>0</v>
      </c>
      <c r="C90" s="82" t="s">
        <v>1</v>
      </c>
      <c r="D90" s="83" t="s">
        <v>2</v>
      </c>
      <c r="E90" s="82" t="s">
        <v>3</v>
      </c>
      <c r="F90" s="82" t="s">
        <v>4</v>
      </c>
      <c r="G90" s="82" t="s">
        <v>5</v>
      </c>
      <c r="H90" s="82" t="s">
        <v>6</v>
      </c>
      <c r="I90" s="82" t="s">
        <v>7</v>
      </c>
      <c r="J90" s="82" t="s">
        <v>67</v>
      </c>
      <c r="K90" s="82" t="s">
        <v>8</v>
      </c>
      <c r="L90" s="82" t="s">
        <v>9</v>
      </c>
      <c r="M90" s="82" t="s">
        <v>10</v>
      </c>
      <c r="N90" s="82" t="s">
        <v>11</v>
      </c>
      <c r="O90" s="82" t="s">
        <v>12</v>
      </c>
      <c r="P90" s="82" t="s">
        <v>13</v>
      </c>
      <c r="Q90" s="82" t="s">
        <v>14</v>
      </c>
      <c r="R90" s="82" t="s">
        <v>15</v>
      </c>
      <c r="S90" s="82" t="s">
        <v>16</v>
      </c>
      <c r="T90" s="82" t="s">
        <v>17</v>
      </c>
      <c r="U90" s="82" t="s">
        <v>18</v>
      </c>
      <c r="V90" s="82" t="s">
        <v>19</v>
      </c>
      <c r="W90" s="83" t="s">
        <v>20</v>
      </c>
      <c r="X90" s="83" t="s">
        <v>21</v>
      </c>
      <c r="Y90" s="84" t="s">
        <v>22</v>
      </c>
    </row>
    <row r="91" spans="1:25" s="96" customFormat="1" ht="15.95" customHeight="1" x14ac:dyDescent="0.25">
      <c r="A91" s="200" t="s">
        <v>63</v>
      </c>
      <c r="B91" s="95" t="s">
        <v>64</v>
      </c>
      <c r="C91" s="96" t="s">
        <v>50</v>
      </c>
      <c r="D91" s="97">
        <f>SUM(I91/G91)</f>
        <v>0.52941176470588236</v>
      </c>
      <c r="E91" s="96">
        <f>SUM(E48+E47+E40+E39+E20+E19)</f>
        <v>6</v>
      </c>
      <c r="F91" s="96">
        <f t="shared" ref="F91:V91" si="5">SUM(F48+F47+F40+F39+F20+F19)</f>
        <v>17</v>
      </c>
      <c r="G91" s="96">
        <f t="shared" si="5"/>
        <v>17</v>
      </c>
      <c r="H91" s="96">
        <f t="shared" si="5"/>
        <v>3</v>
      </c>
      <c r="I91" s="96">
        <f t="shared" si="5"/>
        <v>9</v>
      </c>
      <c r="J91" s="96">
        <f t="shared" si="5"/>
        <v>8</v>
      </c>
      <c r="K91" s="96">
        <f t="shared" si="5"/>
        <v>0</v>
      </c>
      <c r="L91" s="96">
        <f t="shared" si="5"/>
        <v>1</v>
      </c>
      <c r="M91" s="96">
        <f t="shared" si="5"/>
        <v>0</v>
      </c>
      <c r="N91" s="96">
        <f t="shared" si="5"/>
        <v>8</v>
      </c>
      <c r="O91" s="96">
        <f t="shared" si="5"/>
        <v>0</v>
      </c>
      <c r="P91" s="96">
        <f t="shared" si="5"/>
        <v>0</v>
      </c>
      <c r="Q91" s="96">
        <f t="shared" si="5"/>
        <v>0</v>
      </c>
      <c r="R91" s="96">
        <f t="shared" si="5"/>
        <v>1</v>
      </c>
      <c r="S91" s="96">
        <f t="shared" si="5"/>
        <v>1</v>
      </c>
      <c r="T91" s="96">
        <f t="shared" si="5"/>
        <v>1</v>
      </c>
      <c r="U91" s="96">
        <f t="shared" si="5"/>
        <v>0</v>
      </c>
      <c r="V91" s="96">
        <f t="shared" si="5"/>
        <v>11</v>
      </c>
      <c r="W91" s="97">
        <f>SUM(I91+O91+S91)/F91</f>
        <v>0.58823529411764708</v>
      </c>
      <c r="X91" s="97">
        <f>SUM(V91/G91)</f>
        <v>0.6470588235294118</v>
      </c>
      <c r="Y91" s="97">
        <f>SUM(X91+W91)</f>
        <v>1.2352941176470589</v>
      </c>
    </row>
    <row r="92" spans="1:25" s="100" customFormat="1" ht="15.95" customHeight="1" x14ac:dyDescent="0.25">
      <c r="A92" s="181"/>
      <c r="B92" s="99" t="s">
        <v>64</v>
      </c>
      <c r="C92" s="100" t="s">
        <v>68</v>
      </c>
      <c r="D92" s="101">
        <f t="shared" ref="D92:D108" si="6">SUM(I92/G92)</f>
        <v>0.36363636363636365</v>
      </c>
      <c r="E92" s="100">
        <f>SUM(E50+E49+E42+E41)</f>
        <v>4</v>
      </c>
      <c r="F92" s="100">
        <f t="shared" ref="F92:V92" si="7">SUM(F50+F49+F42+F41)</f>
        <v>12</v>
      </c>
      <c r="G92" s="100">
        <f t="shared" si="7"/>
        <v>11</v>
      </c>
      <c r="H92" s="100">
        <f t="shared" si="7"/>
        <v>3</v>
      </c>
      <c r="I92" s="100">
        <f t="shared" si="7"/>
        <v>4</v>
      </c>
      <c r="J92" s="100">
        <f t="shared" si="7"/>
        <v>3</v>
      </c>
      <c r="K92" s="100">
        <f t="shared" si="7"/>
        <v>1</v>
      </c>
      <c r="L92" s="100">
        <f t="shared" si="7"/>
        <v>0</v>
      </c>
      <c r="M92" s="100">
        <f t="shared" si="7"/>
        <v>0</v>
      </c>
      <c r="N92" s="100">
        <f t="shared" si="7"/>
        <v>3</v>
      </c>
      <c r="O92" s="100">
        <f t="shared" si="7"/>
        <v>1</v>
      </c>
      <c r="P92" s="100">
        <f t="shared" si="7"/>
        <v>0</v>
      </c>
      <c r="Q92" s="100">
        <f t="shared" si="7"/>
        <v>0</v>
      </c>
      <c r="R92" s="100">
        <f t="shared" si="7"/>
        <v>0</v>
      </c>
      <c r="S92" s="100">
        <f t="shared" si="7"/>
        <v>0</v>
      </c>
      <c r="T92" s="100">
        <f t="shared" si="7"/>
        <v>1</v>
      </c>
      <c r="U92" s="100">
        <f t="shared" si="7"/>
        <v>3</v>
      </c>
      <c r="V92" s="100">
        <f t="shared" si="7"/>
        <v>5</v>
      </c>
      <c r="W92" s="101">
        <f t="shared" ref="W92:W108" si="8">SUM(I92+O92+S92)/F92</f>
        <v>0.41666666666666669</v>
      </c>
      <c r="X92" s="101">
        <f t="shared" ref="X92:X108" si="9">SUM(V92/G92)</f>
        <v>0.45454545454545453</v>
      </c>
      <c r="Y92" s="101">
        <f t="shared" ref="Y92:Y108" si="10">SUM(X92+W92)</f>
        <v>0.87121212121212122</v>
      </c>
    </row>
    <row r="93" spans="1:25" s="100" customFormat="1" ht="15.95" customHeight="1" x14ac:dyDescent="0.25">
      <c r="A93" s="181"/>
      <c r="B93" s="99" t="s">
        <v>64</v>
      </c>
      <c r="C93" s="100" t="s">
        <v>38</v>
      </c>
      <c r="D93" s="101">
        <f t="shared" si="6"/>
        <v>0.4</v>
      </c>
      <c r="E93" s="100">
        <f>SUM(E5+E4)</f>
        <v>2</v>
      </c>
      <c r="F93" s="100">
        <f t="shared" ref="F93:V93" si="11">SUM(F5+F4)</f>
        <v>6</v>
      </c>
      <c r="G93" s="100">
        <f t="shared" si="11"/>
        <v>5</v>
      </c>
      <c r="H93" s="100">
        <f t="shared" si="11"/>
        <v>2</v>
      </c>
      <c r="I93" s="100">
        <f t="shared" si="11"/>
        <v>2</v>
      </c>
      <c r="J93" s="100">
        <f t="shared" si="11"/>
        <v>2</v>
      </c>
      <c r="K93" s="100">
        <f t="shared" si="11"/>
        <v>0</v>
      </c>
      <c r="L93" s="100">
        <f t="shared" si="11"/>
        <v>0</v>
      </c>
      <c r="M93" s="100">
        <f t="shared" si="11"/>
        <v>0</v>
      </c>
      <c r="N93" s="100">
        <f t="shared" si="11"/>
        <v>1</v>
      </c>
      <c r="O93" s="100">
        <f t="shared" si="11"/>
        <v>1</v>
      </c>
      <c r="P93" s="100">
        <f t="shared" si="11"/>
        <v>0</v>
      </c>
      <c r="Q93" s="100">
        <f t="shared" si="11"/>
        <v>0</v>
      </c>
      <c r="R93" s="100">
        <f t="shared" si="11"/>
        <v>0</v>
      </c>
      <c r="S93" s="100">
        <f t="shared" si="11"/>
        <v>0</v>
      </c>
      <c r="T93" s="100">
        <f t="shared" si="11"/>
        <v>0</v>
      </c>
      <c r="U93" s="100">
        <f t="shared" si="11"/>
        <v>1</v>
      </c>
      <c r="V93" s="100">
        <f t="shared" si="11"/>
        <v>2</v>
      </c>
      <c r="W93" s="101">
        <f t="shared" si="8"/>
        <v>0.5</v>
      </c>
      <c r="X93" s="101">
        <f t="shared" si="9"/>
        <v>0.4</v>
      </c>
      <c r="Y93" s="101">
        <f t="shared" si="10"/>
        <v>0.9</v>
      </c>
    </row>
    <row r="94" spans="1:25" s="100" customFormat="1" ht="15.95" customHeight="1" x14ac:dyDescent="0.25">
      <c r="A94" s="181"/>
      <c r="B94" s="99" t="s">
        <v>64</v>
      </c>
      <c r="C94" s="100" t="s">
        <v>58</v>
      </c>
      <c r="D94" s="101">
        <f t="shared" si="6"/>
        <v>0.42105263157894735</v>
      </c>
      <c r="E94" s="100">
        <f>SUM(E86+E85+E80+E79+E70+E69)</f>
        <v>6</v>
      </c>
      <c r="F94" s="100">
        <f t="shared" ref="F94:V94" si="12">SUM(F86+F85+F80+F79+F70+F69)</f>
        <v>20</v>
      </c>
      <c r="G94" s="100">
        <f t="shared" si="12"/>
        <v>19</v>
      </c>
      <c r="H94" s="100">
        <f t="shared" si="12"/>
        <v>5</v>
      </c>
      <c r="I94" s="100">
        <f t="shared" si="12"/>
        <v>8</v>
      </c>
      <c r="J94" s="100">
        <f t="shared" si="12"/>
        <v>6</v>
      </c>
      <c r="K94" s="100">
        <f t="shared" si="12"/>
        <v>2</v>
      </c>
      <c r="L94" s="100">
        <f t="shared" si="12"/>
        <v>0</v>
      </c>
      <c r="M94" s="100">
        <f t="shared" si="12"/>
        <v>0</v>
      </c>
      <c r="N94" s="100">
        <f t="shared" si="12"/>
        <v>4</v>
      </c>
      <c r="O94" s="100">
        <f t="shared" si="12"/>
        <v>1</v>
      </c>
      <c r="P94" s="100">
        <f t="shared" si="12"/>
        <v>1</v>
      </c>
      <c r="Q94" s="100">
        <f t="shared" si="12"/>
        <v>0</v>
      </c>
      <c r="R94" s="100">
        <f t="shared" si="12"/>
        <v>0</v>
      </c>
      <c r="S94" s="100">
        <f t="shared" si="12"/>
        <v>0</v>
      </c>
      <c r="T94" s="100">
        <f t="shared" si="12"/>
        <v>1</v>
      </c>
      <c r="U94" s="100">
        <f t="shared" si="12"/>
        <v>3</v>
      </c>
      <c r="V94" s="100">
        <f t="shared" si="12"/>
        <v>10</v>
      </c>
      <c r="W94" s="101">
        <f t="shared" si="8"/>
        <v>0.45</v>
      </c>
      <c r="X94" s="101">
        <f t="shared" si="9"/>
        <v>0.52631578947368418</v>
      </c>
      <c r="Y94" s="101">
        <f t="shared" si="10"/>
        <v>0.97631578947368425</v>
      </c>
    </row>
    <row r="95" spans="1:25" s="100" customFormat="1" ht="15.95" customHeight="1" x14ac:dyDescent="0.25">
      <c r="A95" s="181"/>
      <c r="B95" s="99" t="s">
        <v>64</v>
      </c>
      <c r="C95" s="100" t="s">
        <v>37</v>
      </c>
      <c r="D95" s="101">
        <f t="shared" si="6"/>
        <v>0</v>
      </c>
      <c r="E95" s="100">
        <f>SUM(E6)</f>
        <v>1</v>
      </c>
      <c r="F95" s="100">
        <f t="shared" ref="F95:V95" si="13">SUM(F6)</f>
        <v>2</v>
      </c>
      <c r="G95" s="100">
        <f t="shared" si="13"/>
        <v>2</v>
      </c>
      <c r="H95" s="100">
        <f t="shared" si="13"/>
        <v>0</v>
      </c>
      <c r="I95" s="100">
        <f t="shared" si="13"/>
        <v>0</v>
      </c>
      <c r="J95" s="100">
        <f t="shared" si="13"/>
        <v>0</v>
      </c>
      <c r="K95" s="100">
        <f t="shared" si="13"/>
        <v>0</v>
      </c>
      <c r="L95" s="100">
        <f t="shared" si="13"/>
        <v>0</v>
      </c>
      <c r="M95" s="100">
        <f t="shared" si="13"/>
        <v>0</v>
      </c>
      <c r="N95" s="100">
        <f t="shared" si="13"/>
        <v>0</v>
      </c>
      <c r="O95" s="100">
        <f t="shared" si="13"/>
        <v>0</v>
      </c>
      <c r="P95" s="100">
        <f t="shared" si="13"/>
        <v>0</v>
      </c>
      <c r="Q95" s="100">
        <f t="shared" si="13"/>
        <v>0</v>
      </c>
      <c r="R95" s="100">
        <f t="shared" si="13"/>
        <v>0</v>
      </c>
      <c r="S95" s="100">
        <f t="shared" si="13"/>
        <v>0</v>
      </c>
      <c r="T95" s="100">
        <f t="shared" si="13"/>
        <v>0</v>
      </c>
      <c r="U95" s="100">
        <f t="shared" si="13"/>
        <v>0</v>
      </c>
      <c r="V95" s="100">
        <f t="shared" si="13"/>
        <v>0</v>
      </c>
      <c r="W95" s="101">
        <f t="shared" si="8"/>
        <v>0</v>
      </c>
      <c r="X95" s="101">
        <f t="shared" si="9"/>
        <v>0</v>
      </c>
      <c r="Y95" s="101">
        <f t="shared" si="10"/>
        <v>0</v>
      </c>
    </row>
    <row r="96" spans="1:25" s="100" customFormat="1" ht="15.95" customHeight="1" x14ac:dyDescent="0.25">
      <c r="A96" s="181"/>
      <c r="B96" s="99" t="s">
        <v>64</v>
      </c>
      <c r="C96" s="100" t="s">
        <v>69</v>
      </c>
      <c r="D96" s="101">
        <f t="shared" si="6"/>
        <v>0.23076923076923078</v>
      </c>
      <c r="E96" s="100">
        <f>SUM(E56+E55+E44+E43)</f>
        <v>4</v>
      </c>
      <c r="F96" s="100">
        <f t="shared" ref="F96:V96" si="14">SUM(F56+F55+F44+F43)</f>
        <v>13</v>
      </c>
      <c r="G96" s="100">
        <f t="shared" si="14"/>
        <v>13</v>
      </c>
      <c r="H96" s="100">
        <f t="shared" si="14"/>
        <v>3</v>
      </c>
      <c r="I96" s="100">
        <f t="shared" si="14"/>
        <v>3</v>
      </c>
      <c r="J96" s="100">
        <f t="shared" si="14"/>
        <v>2</v>
      </c>
      <c r="K96" s="100">
        <f t="shared" si="14"/>
        <v>1</v>
      </c>
      <c r="L96" s="100">
        <f t="shared" si="14"/>
        <v>0</v>
      </c>
      <c r="M96" s="100">
        <f t="shared" si="14"/>
        <v>0</v>
      </c>
      <c r="N96" s="100">
        <f t="shared" si="14"/>
        <v>1</v>
      </c>
      <c r="O96" s="100">
        <f t="shared" si="14"/>
        <v>0</v>
      </c>
      <c r="P96" s="100">
        <f t="shared" si="14"/>
        <v>1</v>
      </c>
      <c r="Q96" s="100">
        <f t="shared" si="14"/>
        <v>0</v>
      </c>
      <c r="R96" s="100">
        <f t="shared" si="14"/>
        <v>0</v>
      </c>
      <c r="S96" s="100">
        <f t="shared" si="14"/>
        <v>2</v>
      </c>
      <c r="T96" s="100">
        <f t="shared" si="14"/>
        <v>0</v>
      </c>
      <c r="U96" s="100">
        <f t="shared" si="14"/>
        <v>10</v>
      </c>
      <c r="V96" s="100">
        <f t="shared" si="14"/>
        <v>4</v>
      </c>
      <c r="W96" s="101">
        <f t="shared" si="8"/>
        <v>0.38461538461538464</v>
      </c>
      <c r="X96" s="101">
        <f t="shared" si="9"/>
        <v>0.30769230769230771</v>
      </c>
      <c r="Y96" s="101">
        <f t="shared" si="10"/>
        <v>0.69230769230769229</v>
      </c>
    </row>
    <row r="97" spans="1:25" s="100" customFormat="1" ht="15.95" customHeight="1" x14ac:dyDescent="0.25">
      <c r="A97" s="181"/>
      <c r="B97" s="99" t="s">
        <v>64</v>
      </c>
      <c r="C97" s="100" t="s">
        <v>56</v>
      </c>
      <c r="D97" s="101">
        <f t="shared" si="6"/>
        <v>0.53846153846153844</v>
      </c>
      <c r="E97" s="100">
        <f>SUM(E72+E71+E66+E65)</f>
        <v>4</v>
      </c>
      <c r="F97" s="100">
        <f t="shared" ref="F97:V97" si="15">SUM(F72+F71+F66+F65)</f>
        <v>14</v>
      </c>
      <c r="G97" s="100">
        <f t="shared" si="15"/>
        <v>13</v>
      </c>
      <c r="H97" s="100">
        <f t="shared" si="15"/>
        <v>3</v>
      </c>
      <c r="I97" s="100">
        <f t="shared" si="15"/>
        <v>7</v>
      </c>
      <c r="J97" s="100">
        <f t="shared" si="15"/>
        <v>5</v>
      </c>
      <c r="K97" s="100">
        <f t="shared" si="15"/>
        <v>2</v>
      </c>
      <c r="L97" s="100">
        <f t="shared" si="15"/>
        <v>0</v>
      </c>
      <c r="M97" s="100">
        <f t="shared" si="15"/>
        <v>0</v>
      </c>
      <c r="N97" s="100">
        <f t="shared" si="15"/>
        <v>4</v>
      </c>
      <c r="O97" s="100">
        <f t="shared" si="15"/>
        <v>1</v>
      </c>
      <c r="P97" s="100">
        <f t="shared" si="15"/>
        <v>0</v>
      </c>
      <c r="Q97" s="100">
        <f t="shared" si="15"/>
        <v>0</v>
      </c>
      <c r="R97" s="100">
        <f t="shared" si="15"/>
        <v>0</v>
      </c>
      <c r="S97" s="100">
        <f t="shared" si="15"/>
        <v>0</v>
      </c>
      <c r="T97" s="100">
        <f t="shared" si="15"/>
        <v>1</v>
      </c>
      <c r="U97" s="100">
        <f t="shared" si="15"/>
        <v>7</v>
      </c>
      <c r="V97" s="100">
        <f t="shared" si="15"/>
        <v>9</v>
      </c>
      <c r="W97" s="101">
        <f t="shared" si="8"/>
        <v>0.5714285714285714</v>
      </c>
      <c r="X97" s="101">
        <f t="shared" si="9"/>
        <v>0.69230769230769229</v>
      </c>
      <c r="Y97" s="101">
        <f t="shared" si="10"/>
        <v>1.2637362637362637</v>
      </c>
    </row>
    <row r="98" spans="1:25" s="100" customFormat="1" ht="15.95" customHeight="1" x14ac:dyDescent="0.25">
      <c r="A98" s="181"/>
      <c r="B98" s="99" t="s">
        <v>64</v>
      </c>
      <c r="C98" s="100" t="s">
        <v>29</v>
      </c>
      <c r="D98" s="101">
        <f t="shared" si="6"/>
        <v>0.33333333333333331</v>
      </c>
      <c r="E98" s="100">
        <f>SUM(E3+E2)</f>
        <v>2</v>
      </c>
      <c r="F98" s="100">
        <f t="shared" ref="F98:V98" si="16">SUM(F3+F2)</f>
        <v>6</v>
      </c>
      <c r="G98" s="100">
        <f t="shared" si="16"/>
        <v>6</v>
      </c>
      <c r="H98" s="100">
        <f t="shared" si="16"/>
        <v>0</v>
      </c>
      <c r="I98" s="100">
        <f t="shared" si="16"/>
        <v>2</v>
      </c>
      <c r="J98" s="100">
        <f t="shared" si="16"/>
        <v>2</v>
      </c>
      <c r="K98" s="100">
        <f t="shared" si="16"/>
        <v>0</v>
      </c>
      <c r="L98" s="100">
        <f t="shared" si="16"/>
        <v>0</v>
      </c>
      <c r="M98" s="100">
        <f t="shared" si="16"/>
        <v>0</v>
      </c>
      <c r="N98" s="100">
        <f t="shared" si="16"/>
        <v>2</v>
      </c>
      <c r="O98" s="100">
        <f t="shared" si="16"/>
        <v>0</v>
      </c>
      <c r="P98" s="100">
        <f t="shared" si="16"/>
        <v>0</v>
      </c>
      <c r="Q98" s="100">
        <f t="shared" si="16"/>
        <v>0</v>
      </c>
      <c r="R98" s="100">
        <f t="shared" si="16"/>
        <v>0</v>
      </c>
      <c r="S98" s="100">
        <f t="shared" si="16"/>
        <v>0</v>
      </c>
      <c r="T98" s="100">
        <f t="shared" si="16"/>
        <v>2</v>
      </c>
      <c r="U98" s="100">
        <f t="shared" si="16"/>
        <v>0</v>
      </c>
      <c r="V98" s="100">
        <f t="shared" si="16"/>
        <v>2</v>
      </c>
      <c r="W98" s="101">
        <f t="shared" si="8"/>
        <v>0.33333333333333331</v>
      </c>
      <c r="X98" s="101">
        <f t="shared" si="9"/>
        <v>0.33333333333333331</v>
      </c>
      <c r="Y98" s="101">
        <f t="shared" si="10"/>
        <v>0.66666666666666663</v>
      </c>
    </row>
    <row r="99" spans="1:25" s="100" customFormat="1" ht="15.95" customHeight="1" x14ac:dyDescent="0.25">
      <c r="A99" s="181"/>
      <c r="B99" s="99" t="s">
        <v>64</v>
      </c>
      <c r="C99" s="100" t="s">
        <v>43</v>
      </c>
      <c r="D99" s="101">
        <f t="shared" si="6"/>
        <v>0.68421052631578949</v>
      </c>
      <c r="E99" s="100">
        <f>SUM(E52+E51+E36+E35+E18+E17)</f>
        <v>6</v>
      </c>
      <c r="F99" s="100">
        <f t="shared" ref="F99:V99" si="17">SUM(F52+F51+F36+F35+F18+F17)</f>
        <v>19</v>
      </c>
      <c r="G99" s="100">
        <f t="shared" si="17"/>
        <v>19</v>
      </c>
      <c r="H99" s="100">
        <f t="shared" si="17"/>
        <v>6</v>
      </c>
      <c r="I99" s="100">
        <f t="shared" si="17"/>
        <v>13</v>
      </c>
      <c r="J99" s="100">
        <f t="shared" si="17"/>
        <v>7</v>
      </c>
      <c r="K99" s="100">
        <f t="shared" si="17"/>
        <v>4</v>
      </c>
      <c r="L99" s="100">
        <f t="shared" si="17"/>
        <v>2</v>
      </c>
      <c r="M99" s="100">
        <f t="shared" si="17"/>
        <v>0</v>
      </c>
      <c r="N99" s="100">
        <f t="shared" si="17"/>
        <v>5</v>
      </c>
      <c r="O99" s="100">
        <f t="shared" si="17"/>
        <v>0</v>
      </c>
      <c r="P99" s="100">
        <f t="shared" si="17"/>
        <v>0</v>
      </c>
      <c r="Q99" s="100">
        <f t="shared" si="17"/>
        <v>0</v>
      </c>
      <c r="R99" s="100">
        <f t="shared" si="17"/>
        <v>0</v>
      </c>
      <c r="S99" s="100">
        <f t="shared" si="17"/>
        <v>0</v>
      </c>
      <c r="T99" s="100">
        <f t="shared" si="17"/>
        <v>0</v>
      </c>
      <c r="U99" s="100">
        <f t="shared" si="17"/>
        <v>3</v>
      </c>
      <c r="V99" s="100">
        <f t="shared" si="17"/>
        <v>21</v>
      </c>
      <c r="W99" s="101">
        <f t="shared" si="8"/>
        <v>0.68421052631578949</v>
      </c>
      <c r="X99" s="101">
        <f t="shared" si="9"/>
        <v>1.1052631578947369</v>
      </c>
      <c r="Y99" s="101">
        <f t="shared" si="10"/>
        <v>1.7894736842105265</v>
      </c>
    </row>
    <row r="100" spans="1:25" s="100" customFormat="1" ht="15.95" customHeight="1" x14ac:dyDescent="0.25">
      <c r="A100" s="181"/>
      <c r="B100" s="99" t="s">
        <v>64</v>
      </c>
      <c r="C100" s="100" t="s">
        <v>54</v>
      </c>
      <c r="D100" s="101">
        <f t="shared" si="6"/>
        <v>0.56521739130434778</v>
      </c>
      <c r="E100" s="100">
        <f>SUM(E82+E81+E76+E75+E64+E63+E62+E61)</f>
        <v>8</v>
      </c>
      <c r="F100" s="100">
        <f t="shared" ref="F100:V100" si="18">SUM(F82+F81+F76+F75+F64+F63+F62+F61)</f>
        <v>25</v>
      </c>
      <c r="G100" s="100">
        <f t="shared" si="18"/>
        <v>23</v>
      </c>
      <c r="H100" s="100">
        <f t="shared" si="18"/>
        <v>4</v>
      </c>
      <c r="I100" s="100">
        <f t="shared" si="18"/>
        <v>13</v>
      </c>
      <c r="J100" s="100">
        <f t="shared" si="18"/>
        <v>10</v>
      </c>
      <c r="K100" s="100">
        <f t="shared" si="18"/>
        <v>3</v>
      </c>
      <c r="L100" s="100">
        <f t="shared" si="18"/>
        <v>0</v>
      </c>
      <c r="M100" s="100">
        <f t="shared" si="18"/>
        <v>0</v>
      </c>
      <c r="N100" s="100">
        <f t="shared" si="18"/>
        <v>11</v>
      </c>
      <c r="O100" s="100">
        <f t="shared" si="18"/>
        <v>2</v>
      </c>
      <c r="P100" s="100">
        <f t="shared" si="18"/>
        <v>0</v>
      </c>
      <c r="Q100" s="100">
        <f t="shared" si="18"/>
        <v>0</v>
      </c>
      <c r="R100" s="100">
        <f t="shared" si="18"/>
        <v>1</v>
      </c>
      <c r="S100" s="100">
        <f t="shared" si="18"/>
        <v>0</v>
      </c>
      <c r="T100" s="100">
        <f t="shared" si="18"/>
        <v>0</v>
      </c>
      <c r="U100" s="100">
        <f t="shared" si="18"/>
        <v>5</v>
      </c>
      <c r="V100" s="100">
        <f t="shared" si="18"/>
        <v>16</v>
      </c>
      <c r="W100" s="101">
        <f t="shared" si="8"/>
        <v>0.6</v>
      </c>
      <c r="X100" s="101">
        <f t="shared" si="9"/>
        <v>0.69565217391304346</v>
      </c>
      <c r="Y100" s="101">
        <f t="shared" si="10"/>
        <v>1.2956521739130435</v>
      </c>
    </row>
    <row r="101" spans="1:25" s="100" customFormat="1" ht="15.95" customHeight="1" x14ac:dyDescent="0.25">
      <c r="A101" s="181"/>
      <c r="B101" s="99" t="s">
        <v>64</v>
      </c>
      <c r="C101" s="100" t="s">
        <v>45</v>
      </c>
      <c r="D101" s="101">
        <f t="shared" si="6"/>
        <v>0.23076923076923078</v>
      </c>
      <c r="E101" s="100">
        <f>SUM(E58+E57+E32+E31+E25+E12+E11)</f>
        <v>7</v>
      </c>
      <c r="F101" s="100">
        <f t="shared" ref="F101:V101" si="19">SUM(F58+F57+F32+F31+F25+F12+F11)</f>
        <v>14</v>
      </c>
      <c r="G101" s="100">
        <f t="shared" si="19"/>
        <v>13</v>
      </c>
      <c r="H101" s="100">
        <f t="shared" si="19"/>
        <v>1</v>
      </c>
      <c r="I101" s="100">
        <f t="shared" si="19"/>
        <v>3</v>
      </c>
      <c r="J101" s="100">
        <f t="shared" si="19"/>
        <v>3</v>
      </c>
      <c r="K101" s="100">
        <f t="shared" si="19"/>
        <v>0</v>
      </c>
      <c r="L101" s="100">
        <f t="shared" si="19"/>
        <v>0</v>
      </c>
      <c r="M101" s="100">
        <f t="shared" si="19"/>
        <v>0</v>
      </c>
      <c r="N101" s="100">
        <f t="shared" si="19"/>
        <v>0</v>
      </c>
      <c r="O101" s="100">
        <f t="shared" si="19"/>
        <v>1</v>
      </c>
      <c r="P101" s="100">
        <f t="shared" si="19"/>
        <v>2</v>
      </c>
      <c r="Q101" s="100">
        <f t="shared" si="19"/>
        <v>0</v>
      </c>
      <c r="R101" s="100">
        <f t="shared" si="19"/>
        <v>0</v>
      </c>
      <c r="S101" s="100">
        <f t="shared" si="19"/>
        <v>1</v>
      </c>
      <c r="T101" s="100">
        <f t="shared" si="19"/>
        <v>2</v>
      </c>
      <c r="U101" s="100">
        <f t="shared" si="19"/>
        <v>4</v>
      </c>
      <c r="V101" s="100">
        <f t="shared" si="19"/>
        <v>3</v>
      </c>
      <c r="W101" s="101">
        <f t="shared" si="8"/>
        <v>0.35714285714285715</v>
      </c>
      <c r="X101" s="101">
        <f t="shared" si="9"/>
        <v>0.23076923076923078</v>
      </c>
      <c r="Y101" s="101">
        <f t="shared" si="10"/>
        <v>0.58791208791208793</v>
      </c>
    </row>
    <row r="102" spans="1:25" s="100" customFormat="1" ht="15.95" customHeight="1" x14ac:dyDescent="0.25">
      <c r="A102" s="181"/>
      <c r="B102" s="99" t="s">
        <v>64</v>
      </c>
      <c r="C102" s="100" t="s">
        <v>57</v>
      </c>
      <c r="D102" s="101">
        <f t="shared" si="6"/>
        <v>0.45</v>
      </c>
      <c r="E102" s="100">
        <f>SUM(E84+E83+E74+E73+E68+E67)</f>
        <v>6</v>
      </c>
      <c r="F102" s="100">
        <f t="shared" ref="F102:V102" si="20">SUM(F84+F83+F74+F73+F68+F67)</f>
        <v>21</v>
      </c>
      <c r="G102" s="100">
        <f t="shared" si="20"/>
        <v>20</v>
      </c>
      <c r="H102" s="100">
        <f t="shared" si="20"/>
        <v>6</v>
      </c>
      <c r="I102" s="100">
        <f t="shared" si="20"/>
        <v>9</v>
      </c>
      <c r="J102" s="100">
        <f t="shared" si="20"/>
        <v>5</v>
      </c>
      <c r="K102" s="100">
        <f t="shared" si="20"/>
        <v>3</v>
      </c>
      <c r="L102" s="100">
        <f t="shared" si="20"/>
        <v>1</v>
      </c>
      <c r="M102" s="100">
        <f t="shared" si="20"/>
        <v>0</v>
      </c>
      <c r="N102" s="100">
        <f t="shared" si="20"/>
        <v>5</v>
      </c>
      <c r="O102" s="100">
        <f t="shared" si="20"/>
        <v>1</v>
      </c>
      <c r="P102" s="100">
        <f t="shared" si="20"/>
        <v>1</v>
      </c>
      <c r="Q102" s="100">
        <f t="shared" si="20"/>
        <v>0</v>
      </c>
      <c r="R102" s="100">
        <f t="shared" si="20"/>
        <v>0</v>
      </c>
      <c r="S102" s="100">
        <f t="shared" si="20"/>
        <v>1</v>
      </c>
      <c r="T102" s="100">
        <f t="shared" si="20"/>
        <v>1</v>
      </c>
      <c r="U102" s="100">
        <f t="shared" si="20"/>
        <v>6</v>
      </c>
      <c r="V102" s="100">
        <f t="shared" si="20"/>
        <v>14</v>
      </c>
      <c r="W102" s="101">
        <f t="shared" si="8"/>
        <v>0.52380952380952384</v>
      </c>
      <c r="X102" s="101">
        <f t="shared" si="9"/>
        <v>0.7</v>
      </c>
      <c r="Y102" s="101">
        <f t="shared" si="10"/>
        <v>1.2238095238095239</v>
      </c>
    </row>
    <row r="103" spans="1:25" s="100" customFormat="1" ht="15.95" customHeight="1" x14ac:dyDescent="0.25">
      <c r="A103" s="181"/>
      <c r="B103" s="99" t="s">
        <v>64</v>
      </c>
      <c r="C103" s="100" t="s">
        <v>46</v>
      </c>
      <c r="D103" s="101">
        <f t="shared" si="6"/>
        <v>0.52941176470588236</v>
      </c>
      <c r="E103" s="100">
        <f>SUM(E60+E59+E46+E45+E34+E33+E26)</f>
        <v>7</v>
      </c>
      <c r="F103" s="100">
        <f t="shared" ref="F103:V103" si="21">SUM(F60+F59+F46+F45+F34+F33+F26)</f>
        <v>18</v>
      </c>
      <c r="G103" s="100">
        <f t="shared" si="21"/>
        <v>17</v>
      </c>
      <c r="H103" s="100">
        <f t="shared" si="21"/>
        <v>8</v>
      </c>
      <c r="I103" s="100">
        <f t="shared" si="21"/>
        <v>9</v>
      </c>
      <c r="J103" s="100">
        <f t="shared" si="21"/>
        <v>7</v>
      </c>
      <c r="K103" s="100">
        <f t="shared" si="21"/>
        <v>0</v>
      </c>
      <c r="L103" s="100">
        <f t="shared" si="21"/>
        <v>0</v>
      </c>
      <c r="M103" s="100">
        <f t="shared" si="21"/>
        <v>2</v>
      </c>
      <c r="N103" s="100">
        <f t="shared" si="21"/>
        <v>6</v>
      </c>
      <c r="O103" s="100">
        <f t="shared" si="21"/>
        <v>1</v>
      </c>
      <c r="P103" s="100">
        <f t="shared" si="21"/>
        <v>0</v>
      </c>
      <c r="Q103" s="100">
        <f t="shared" si="21"/>
        <v>0</v>
      </c>
      <c r="R103" s="100">
        <f t="shared" si="21"/>
        <v>1</v>
      </c>
      <c r="S103" s="100">
        <f t="shared" si="21"/>
        <v>0</v>
      </c>
      <c r="T103" s="100">
        <f t="shared" si="21"/>
        <v>2</v>
      </c>
      <c r="U103" s="100">
        <f t="shared" si="21"/>
        <v>1</v>
      </c>
      <c r="V103" s="100">
        <f t="shared" si="21"/>
        <v>15</v>
      </c>
      <c r="W103" s="101">
        <f t="shared" si="8"/>
        <v>0.55555555555555558</v>
      </c>
      <c r="X103" s="101">
        <f t="shared" si="9"/>
        <v>0.88235294117647056</v>
      </c>
      <c r="Y103" s="101">
        <f t="shared" si="10"/>
        <v>1.4379084967320261</v>
      </c>
    </row>
    <row r="104" spans="1:25" s="100" customFormat="1" ht="15.95" customHeight="1" x14ac:dyDescent="0.25">
      <c r="A104" s="181"/>
      <c r="B104" s="99" t="s">
        <v>64</v>
      </c>
      <c r="C104" s="100" t="s">
        <v>51</v>
      </c>
      <c r="D104" s="101">
        <f t="shared" si="6"/>
        <v>0.5</v>
      </c>
      <c r="E104" s="100">
        <f>SUM(E28+E27+E22+E21)</f>
        <v>4</v>
      </c>
      <c r="F104" s="100">
        <f t="shared" ref="F104:V104" si="22">SUM(F28+F27+F22+F21)</f>
        <v>12</v>
      </c>
      <c r="G104" s="100">
        <f t="shared" si="22"/>
        <v>10</v>
      </c>
      <c r="H104" s="100">
        <f t="shared" si="22"/>
        <v>7</v>
      </c>
      <c r="I104" s="100">
        <f t="shared" si="22"/>
        <v>5</v>
      </c>
      <c r="J104" s="100">
        <f t="shared" si="22"/>
        <v>2</v>
      </c>
      <c r="K104" s="100">
        <f t="shared" si="22"/>
        <v>3</v>
      </c>
      <c r="L104" s="100">
        <f t="shared" si="22"/>
        <v>0</v>
      </c>
      <c r="M104" s="100">
        <f t="shared" si="22"/>
        <v>0</v>
      </c>
      <c r="N104" s="100">
        <f t="shared" si="22"/>
        <v>4</v>
      </c>
      <c r="O104" s="100">
        <f t="shared" si="22"/>
        <v>2</v>
      </c>
      <c r="P104" s="100">
        <f t="shared" si="22"/>
        <v>0</v>
      </c>
      <c r="Q104" s="100">
        <f t="shared" si="22"/>
        <v>0</v>
      </c>
      <c r="R104" s="100">
        <f t="shared" si="22"/>
        <v>1</v>
      </c>
      <c r="S104" s="100">
        <f t="shared" si="22"/>
        <v>0</v>
      </c>
      <c r="T104" s="100">
        <f t="shared" si="22"/>
        <v>2</v>
      </c>
      <c r="U104" s="100">
        <f t="shared" si="22"/>
        <v>2</v>
      </c>
      <c r="V104" s="100">
        <f t="shared" si="22"/>
        <v>8</v>
      </c>
      <c r="W104" s="101">
        <f t="shared" si="8"/>
        <v>0.58333333333333337</v>
      </c>
      <c r="X104" s="101">
        <f t="shared" si="9"/>
        <v>0.8</v>
      </c>
      <c r="Y104" s="101">
        <f t="shared" si="10"/>
        <v>1.3833333333333333</v>
      </c>
    </row>
    <row r="105" spans="1:25" s="100" customFormat="1" ht="15.95" customHeight="1" x14ac:dyDescent="0.25">
      <c r="A105" s="181"/>
      <c r="B105" s="99" t="s">
        <v>64</v>
      </c>
      <c r="C105" s="100" t="s">
        <v>53</v>
      </c>
      <c r="D105" s="101">
        <f t="shared" si="6"/>
        <v>0.54545454545454541</v>
      </c>
      <c r="E105" s="100">
        <f>SUM(E88+E87+E78+E77)</f>
        <v>4</v>
      </c>
      <c r="F105" s="100">
        <f t="shared" ref="F105:V105" si="23">SUM(F88+F87+F78+F77)</f>
        <v>11</v>
      </c>
      <c r="G105" s="100">
        <f t="shared" si="23"/>
        <v>11</v>
      </c>
      <c r="H105" s="100">
        <f t="shared" si="23"/>
        <v>6</v>
      </c>
      <c r="I105" s="100">
        <f t="shared" si="23"/>
        <v>6</v>
      </c>
      <c r="J105" s="100">
        <f t="shared" si="23"/>
        <v>4</v>
      </c>
      <c r="K105" s="100">
        <f t="shared" si="23"/>
        <v>2</v>
      </c>
      <c r="L105" s="100">
        <f t="shared" si="23"/>
        <v>0</v>
      </c>
      <c r="M105" s="100">
        <f t="shared" si="23"/>
        <v>0</v>
      </c>
      <c r="N105" s="100">
        <f t="shared" si="23"/>
        <v>3</v>
      </c>
      <c r="O105" s="100">
        <f t="shared" si="23"/>
        <v>0</v>
      </c>
      <c r="P105" s="100">
        <f t="shared" si="23"/>
        <v>0</v>
      </c>
      <c r="Q105" s="100">
        <f t="shared" si="23"/>
        <v>0</v>
      </c>
      <c r="R105" s="100">
        <f t="shared" si="23"/>
        <v>0</v>
      </c>
      <c r="S105" s="100">
        <f t="shared" si="23"/>
        <v>1</v>
      </c>
      <c r="T105" s="100">
        <f t="shared" si="23"/>
        <v>1</v>
      </c>
      <c r="U105" s="100">
        <f t="shared" si="23"/>
        <v>0</v>
      </c>
      <c r="V105" s="100">
        <f t="shared" si="23"/>
        <v>8</v>
      </c>
      <c r="W105" s="101">
        <f t="shared" si="8"/>
        <v>0.63636363636363635</v>
      </c>
      <c r="X105" s="101">
        <f t="shared" si="9"/>
        <v>0.72727272727272729</v>
      </c>
      <c r="Y105" s="101">
        <f t="shared" si="10"/>
        <v>1.3636363636363638</v>
      </c>
    </row>
    <row r="106" spans="1:25" s="100" customFormat="1" ht="15.95" customHeight="1" x14ac:dyDescent="0.25">
      <c r="A106" s="181"/>
      <c r="B106" s="99" t="s">
        <v>64</v>
      </c>
      <c r="C106" s="100" t="s">
        <v>25</v>
      </c>
      <c r="D106" s="101">
        <f t="shared" si="6"/>
        <v>0</v>
      </c>
      <c r="E106" s="100">
        <f>SUM(E8+E7)</f>
        <v>2</v>
      </c>
      <c r="F106" s="100">
        <f t="shared" ref="F106:V106" si="24">SUM(F8+F7)</f>
        <v>4</v>
      </c>
      <c r="G106" s="100">
        <f t="shared" si="24"/>
        <v>4</v>
      </c>
      <c r="H106" s="100">
        <f t="shared" si="24"/>
        <v>0</v>
      </c>
      <c r="I106" s="100">
        <f t="shared" si="24"/>
        <v>0</v>
      </c>
      <c r="J106" s="100">
        <f t="shared" si="24"/>
        <v>0</v>
      </c>
      <c r="K106" s="100">
        <f t="shared" si="24"/>
        <v>0</v>
      </c>
      <c r="L106" s="100">
        <f t="shared" si="24"/>
        <v>0</v>
      </c>
      <c r="M106" s="100">
        <f t="shared" si="24"/>
        <v>0</v>
      </c>
      <c r="N106" s="100">
        <f t="shared" si="24"/>
        <v>0</v>
      </c>
      <c r="O106" s="100">
        <f t="shared" si="24"/>
        <v>0</v>
      </c>
      <c r="P106" s="100">
        <f t="shared" si="24"/>
        <v>0</v>
      </c>
      <c r="Q106" s="100">
        <f t="shared" si="24"/>
        <v>0</v>
      </c>
      <c r="R106" s="100">
        <f t="shared" si="24"/>
        <v>0</v>
      </c>
      <c r="S106" s="100">
        <f t="shared" si="24"/>
        <v>0</v>
      </c>
      <c r="T106" s="100">
        <f t="shared" si="24"/>
        <v>2</v>
      </c>
      <c r="U106" s="100">
        <f t="shared" si="24"/>
        <v>1</v>
      </c>
      <c r="V106" s="100">
        <f t="shared" si="24"/>
        <v>0</v>
      </c>
      <c r="W106" s="101">
        <f t="shared" si="8"/>
        <v>0</v>
      </c>
      <c r="X106" s="101">
        <f t="shared" si="9"/>
        <v>0</v>
      </c>
      <c r="Y106" s="101">
        <f t="shared" si="10"/>
        <v>0</v>
      </c>
    </row>
    <row r="107" spans="1:25" s="100" customFormat="1" ht="15.95" customHeight="1" x14ac:dyDescent="0.25">
      <c r="A107" s="181"/>
      <c r="B107" s="99" t="s">
        <v>64</v>
      </c>
      <c r="C107" s="100" t="s">
        <v>41</v>
      </c>
      <c r="D107" s="101">
        <f t="shared" si="6"/>
        <v>0.4</v>
      </c>
      <c r="E107" s="100">
        <f>SUM(E30+E29+E24+E23+E14+E13+E10+E9)</f>
        <v>8</v>
      </c>
      <c r="F107" s="100">
        <f t="shared" ref="F107:V107" si="25">SUM(F30+F29+F24+F23+F14+F13+F10+F9)</f>
        <v>22</v>
      </c>
      <c r="G107" s="100">
        <f t="shared" si="25"/>
        <v>20</v>
      </c>
      <c r="H107" s="100">
        <f t="shared" si="25"/>
        <v>3</v>
      </c>
      <c r="I107" s="100">
        <f t="shared" si="25"/>
        <v>8</v>
      </c>
      <c r="J107" s="100">
        <f t="shared" si="25"/>
        <v>7</v>
      </c>
      <c r="K107" s="100">
        <f t="shared" si="25"/>
        <v>1</v>
      </c>
      <c r="L107" s="100">
        <f t="shared" si="25"/>
        <v>0</v>
      </c>
      <c r="M107" s="100">
        <f t="shared" si="25"/>
        <v>0</v>
      </c>
      <c r="N107" s="100">
        <f t="shared" si="25"/>
        <v>2</v>
      </c>
      <c r="O107" s="100">
        <f t="shared" si="25"/>
        <v>1</v>
      </c>
      <c r="P107" s="100">
        <f t="shared" si="25"/>
        <v>1</v>
      </c>
      <c r="Q107" s="100">
        <f t="shared" si="25"/>
        <v>1</v>
      </c>
      <c r="R107" s="100">
        <f t="shared" si="25"/>
        <v>1</v>
      </c>
      <c r="S107" s="100">
        <f t="shared" si="25"/>
        <v>0</v>
      </c>
      <c r="T107" s="100">
        <f t="shared" si="25"/>
        <v>2</v>
      </c>
      <c r="U107" s="100">
        <f t="shared" si="25"/>
        <v>5</v>
      </c>
      <c r="V107" s="100">
        <f t="shared" si="25"/>
        <v>9</v>
      </c>
      <c r="W107" s="101">
        <f t="shared" si="8"/>
        <v>0.40909090909090912</v>
      </c>
      <c r="X107" s="101">
        <f t="shared" si="9"/>
        <v>0.45</v>
      </c>
      <c r="Y107" s="101">
        <f t="shared" si="10"/>
        <v>0.85909090909090913</v>
      </c>
    </row>
    <row r="108" spans="1:25" s="104" customFormat="1" ht="15.95" customHeight="1" thickBot="1" x14ac:dyDescent="0.3">
      <c r="A108" s="182"/>
      <c r="B108" s="103" t="s">
        <v>64</v>
      </c>
      <c r="C108" s="104" t="s">
        <v>44</v>
      </c>
      <c r="D108" s="105">
        <f t="shared" si="6"/>
        <v>0.21428571428571427</v>
      </c>
      <c r="E108" s="104">
        <f>SUM(E54+E53+E38+E37+E16+E15)</f>
        <v>6</v>
      </c>
      <c r="F108" s="104">
        <f t="shared" ref="F108:V108" si="26">SUM(F54+F53+F38+F37+F16+F15)</f>
        <v>15</v>
      </c>
      <c r="G108" s="104">
        <f t="shared" si="26"/>
        <v>14</v>
      </c>
      <c r="H108" s="104">
        <f t="shared" si="26"/>
        <v>2</v>
      </c>
      <c r="I108" s="104">
        <f t="shared" si="26"/>
        <v>3</v>
      </c>
      <c r="J108" s="104">
        <f t="shared" si="26"/>
        <v>3</v>
      </c>
      <c r="K108" s="104">
        <f t="shared" si="26"/>
        <v>0</v>
      </c>
      <c r="L108" s="104">
        <f t="shared" si="26"/>
        <v>0</v>
      </c>
      <c r="M108" s="104">
        <f t="shared" si="26"/>
        <v>0</v>
      </c>
      <c r="N108" s="104">
        <f t="shared" si="26"/>
        <v>4</v>
      </c>
      <c r="O108" s="104">
        <f t="shared" si="26"/>
        <v>0</v>
      </c>
      <c r="P108" s="104">
        <f t="shared" si="26"/>
        <v>0</v>
      </c>
      <c r="Q108" s="104">
        <f t="shared" si="26"/>
        <v>1</v>
      </c>
      <c r="R108" s="104">
        <f t="shared" si="26"/>
        <v>0</v>
      </c>
      <c r="S108" s="104">
        <f t="shared" si="26"/>
        <v>1</v>
      </c>
      <c r="T108" s="104">
        <f t="shared" si="26"/>
        <v>3</v>
      </c>
      <c r="U108" s="104">
        <f t="shared" si="26"/>
        <v>2</v>
      </c>
      <c r="V108" s="104">
        <f t="shared" si="26"/>
        <v>3</v>
      </c>
      <c r="W108" s="105">
        <f t="shared" si="8"/>
        <v>0.26666666666666666</v>
      </c>
      <c r="X108" s="105">
        <f t="shared" si="9"/>
        <v>0.21428571428571427</v>
      </c>
      <c r="Y108" s="105">
        <f t="shared" si="10"/>
        <v>0.48095238095238091</v>
      </c>
    </row>
    <row r="109" spans="1:25" ht="18.75" thickBot="1" x14ac:dyDescent="0.3"/>
    <row r="110" spans="1:25" ht="21" thickBot="1" x14ac:dyDescent="0.3">
      <c r="A110" s="66"/>
      <c r="B110" s="51" t="s">
        <v>65</v>
      </c>
      <c r="C110" s="70" t="s">
        <v>66</v>
      </c>
      <c r="D110" s="74" t="s">
        <v>71</v>
      </c>
    </row>
    <row r="111" spans="1:25" ht="20.25" x14ac:dyDescent="0.25">
      <c r="A111" s="67" t="s">
        <v>4</v>
      </c>
      <c r="B111" s="53">
        <v>5</v>
      </c>
      <c r="C111" s="71">
        <v>83</v>
      </c>
      <c r="D111" s="75" t="s">
        <v>72</v>
      </c>
    </row>
    <row r="112" spans="1:25" ht="20.25" x14ac:dyDescent="0.25">
      <c r="A112" s="68" t="s">
        <v>5</v>
      </c>
      <c r="B112" s="55">
        <v>4</v>
      </c>
      <c r="C112" s="72">
        <v>79</v>
      </c>
      <c r="D112" s="75" t="s">
        <v>72</v>
      </c>
    </row>
    <row r="113" spans="1:5" ht="20.25" x14ac:dyDescent="0.25">
      <c r="A113" s="68" t="s">
        <v>6</v>
      </c>
      <c r="B113" s="55">
        <v>4</v>
      </c>
      <c r="C113" s="72">
        <v>23</v>
      </c>
      <c r="D113" s="76">
        <v>5</v>
      </c>
    </row>
    <row r="114" spans="1:5" ht="20.25" x14ac:dyDescent="0.25">
      <c r="A114" s="68" t="s">
        <v>7</v>
      </c>
      <c r="B114" s="55">
        <v>4</v>
      </c>
      <c r="C114" s="72">
        <v>38</v>
      </c>
      <c r="D114" s="76">
        <v>12</v>
      </c>
    </row>
    <row r="115" spans="1:5" ht="20.25" x14ac:dyDescent="0.25">
      <c r="A115" s="68" t="s">
        <v>67</v>
      </c>
      <c r="B115" s="55">
        <v>4</v>
      </c>
      <c r="C115" s="72">
        <v>26</v>
      </c>
      <c r="D115" s="76">
        <v>8</v>
      </c>
    </row>
    <row r="116" spans="1:5" ht="20.25" x14ac:dyDescent="0.25">
      <c r="A116" s="68" t="s">
        <v>8</v>
      </c>
      <c r="B116" s="55">
        <v>3</v>
      </c>
      <c r="C116" s="72">
        <v>11</v>
      </c>
      <c r="D116" s="76">
        <v>4</v>
      </c>
    </row>
    <row r="117" spans="1:5" ht="20.25" x14ac:dyDescent="0.25">
      <c r="A117" s="68" t="s">
        <v>9</v>
      </c>
      <c r="B117" s="55">
        <v>1</v>
      </c>
      <c r="C117" s="72">
        <v>3</v>
      </c>
      <c r="D117" s="76">
        <v>1</v>
      </c>
    </row>
    <row r="118" spans="1:5" ht="20.25" x14ac:dyDescent="0.25">
      <c r="A118" s="68" t="s">
        <v>10</v>
      </c>
      <c r="B118" s="55">
        <v>1</v>
      </c>
      <c r="C118" s="72">
        <v>2</v>
      </c>
      <c r="D118" s="76">
        <v>1</v>
      </c>
    </row>
    <row r="119" spans="1:5" ht="20.25" x14ac:dyDescent="0.25">
      <c r="A119" s="68" t="s">
        <v>11</v>
      </c>
      <c r="B119" s="55">
        <v>4</v>
      </c>
      <c r="C119" s="72">
        <v>23</v>
      </c>
      <c r="D119" s="76">
        <v>4</v>
      </c>
    </row>
    <row r="120" spans="1:5" ht="20.25" x14ac:dyDescent="0.25">
      <c r="A120" s="68" t="s">
        <v>12</v>
      </c>
      <c r="B120" s="55">
        <v>1</v>
      </c>
      <c r="C120" s="72">
        <v>4</v>
      </c>
      <c r="D120" s="76">
        <v>3</v>
      </c>
    </row>
    <row r="121" spans="1:5" ht="20.25" x14ac:dyDescent="0.25">
      <c r="A121" s="68" t="s">
        <v>13</v>
      </c>
      <c r="B121" s="55">
        <v>1</v>
      </c>
      <c r="C121" s="72">
        <v>2</v>
      </c>
      <c r="D121" s="76">
        <v>1</v>
      </c>
    </row>
    <row r="122" spans="1:5" ht="20.25" x14ac:dyDescent="0.25">
      <c r="A122" s="68" t="s">
        <v>14</v>
      </c>
      <c r="B122" s="55">
        <v>1</v>
      </c>
      <c r="C122" s="72">
        <v>1</v>
      </c>
      <c r="D122" s="76">
        <v>1</v>
      </c>
    </row>
    <row r="123" spans="1:5" ht="20.25" x14ac:dyDescent="0.25">
      <c r="A123" s="68" t="s">
        <v>15</v>
      </c>
      <c r="B123" s="55">
        <v>1</v>
      </c>
      <c r="C123" s="72">
        <v>3</v>
      </c>
      <c r="D123" s="76">
        <v>2</v>
      </c>
    </row>
    <row r="124" spans="1:5" ht="20.25" x14ac:dyDescent="0.25">
      <c r="A124" s="68" t="s">
        <v>16</v>
      </c>
      <c r="B124" s="55">
        <v>2</v>
      </c>
      <c r="C124" s="72">
        <v>3</v>
      </c>
      <c r="D124" s="76">
        <v>1</v>
      </c>
    </row>
    <row r="125" spans="1:5" ht="21" thickBot="1" x14ac:dyDescent="0.3">
      <c r="A125" s="68" t="s">
        <v>17</v>
      </c>
      <c r="B125" s="55">
        <v>2</v>
      </c>
      <c r="C125" s="72">
        <v>6</v>
      </c>
      <c r="D125" s="77">
        <v>2</v>
      </c>
    </row>
    <row r="126" spans="1:5" ht="21" thickBot="1" x14ac:dyDescent="0.3">
      <c r="A126" s="68" t="s">
        <v>18</v>
      </c>
      <c r="B126" s="55">
        <v>5</v>
      </c>
      <c r="C126" s="72">
        <v>22</v>
      </c>
      <c r="D126" s="79" t="s">
        <v>130</v>
      </c>
      <c r="E126" s="80" t="s">
        <v>104</v>
      </c>
    </row>
    <row r="127" spans="1:5" ht="21" thickBot="1" x14ac:dyDescent="0.3">
      <c r="A127" s="69" t="s">
        <v>19</v>
      </c>
      <c r="B127" s="57">
        <v>8</v>
      </c>
      <c r="C127" s="73">
        <v>51</v>
      </c>
      <c r="D127" s="78" t="s">
        <v>72</v>
      </c>
    </row>
  </sheetData>
  <autoFilter ref="A1:Y108"/>
  <mergeCells count="8">
    <mergeCell ref="A2:A8"/>
    <mergeCell ref="A91:A108"/>
    <mergeCell ref="A63:A88"/>
    <mergeCell ref="A61:A62"/>
    <mergeCell ref="A35:A60"/>
    <mergeCell ref="A17:A34"/>
    <mergeCell ref="A11:A16"/>
    <mergeCell ref="A9:A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workbookViewId="0">
      <pane ySplit="1" topLeftCell="A104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9" width="9.42578125" style="6" bestFit="1" customWidth="1"/>
    <col min="10" max="10" width="9.42578125" style="6" customWidth="1"/>
    <col min="11" max="22" width="9.42578125" style="6" bestFit="1" customWidth="1"/>
    <col min="23" max="25" width="9.42578125" style="26" bestFit="1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ht="15.95" customHeight="1" x14ac:dyDescent="0.25">
      <c r="A2" s="178" t="s">
        <v>26</v>
      </c>
      <c r="B2" s="18">
        <v>43362</v>
      </c>
      <c r="C2" s="19" t="s">
        <v>23</v>
      </c>
      <c r="D2" s="43">
        <f>SUM(I2:I$95)/SUM(G2:G$95)</f>
        <v>0.54220779220779225</v>
      </c>
      <c r="E2" s="19">
        <v>1</v>
      </c>
      <c r="F2" s="19">
        <v>5</v>
      </c>
      <c r="G2" s="19">
        <v>5</v>
      </c>
      <c r="H2" s="19">
        <v>0</v>
      </c>
      <c r="I2" s="19">
        <v>0</v>
      </c>
      <c r="J2" s="19">
        <f>SUM(I2)-SUM(K2:M2)</f>
        <v>0</v>
      </c>
      <c r="K2" s="19">
        <v>0</v>
      </c>
      <c r="L2" s="19">
        <v>0</v>
      </c>
      <c r="M2" s="19">
        <v>0</v>
      </c>
      <c r="N2" s="19">
        <v>1</v>
      </c>
      <c r="O2" s="19">
        <v>0</v>
      </c>
      <c r="P2" s="19">
        <v>0</v>
      </c>
      <c r="Q2" s="19">
        <v>0</v>
      </c>
      <c r="R2" s="19">
        <v>0</v>
      </c>
      <c r="S2" s="19">
        <v>1</v>
      </c>
      <c r="T2" s="19">
        <v>1</v>
      </c>
      <c r="U2" s="19">
        <v>2</v>
      </c>
      <c r="V2" s="19">
        <v>0</v>
      </c>
      <c r="W2" s="43">
        <f>SUM(I2:I$95,O2:O$95,S2:S$95)/SUM(F2:F$95)</f>
        <v>0.57485029940119758</v>
      </c>
      <c r="X2" s="43">
        <f>SUM(V2:V$95)/SUM(G2:G$95)</f>
        <v>0.86038961038961037</v>
      </c>
      <c r="Y2" s="44">
        <f t="shared" ref="Y2:Y65" si="0">SUM(X2+W2)</f>
        <v>1.435239909790808</v>
      </c>
    </row>
    <row r="3" spans="1:25" ht="15.95" customHeight="1" x14ac:dyDescent="0.25">
      <c r="A3" s="179"/>
      <c r="B3" s="14">
        <v>43362</v>
      </c>
      <c r="C3" s="15" t="s">
        <v>23</v>
      </c>
      <c r="D3" s="45">
        <f>SUM(I3:I$95)/SUM(G3:G$95)</f>
        <v>0.55115511551155116</v>
      </c>
      <c r="E3" s="15">
        <v>1</v>
      </c>
      <c r="F3" s="15">
        <v>4</v>
      </c>
      <c r="G3" s="15">
        <v>4</v>
      </c>
      <c r="H3" s="15">
        <v>0</v>
      </c>
      <c r="I3" s="27">
        <v>2</v>
      </c>
      <c r="J3" s="27">
        <f t="shared" ref="J3:J66" si="1">SUM(I3)-SUM(K3:M3)</f>
        <v>2</v>
      </c>
      <c r="K3" s="15">
        <v>0</v>
      </c>
      <c r="L3" s="15">
        <v>0</v>
      </c>
      <c r="M3" s="15">
        <v>0</v>
      </c>
      <c r="N3" s="15">
        <v>1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2</v>
      </c>
      <c r="V3" s="15">
        <v>2</v>
      </c>
      <c r="W3" s="45">
        <f>SUM(I3:I$95,O3:O$95,S3:S$95)/SUM(F3:F$95)</f>
        <v>0.58054711246200608</v>
      </c>
      <c r="X3" s="45">
        <f>SUM(V3:V$95)/SUM(G3:G$95)</f>
        <v>0.87458745874587462</v>
      </c>
      <c r="Y3" s="46">
        <f t="shared" si="0"/>
        <v>1.4551345712078807</v>
      </c>
    </row>
    <row r="4" spans="1:25" ht="15.95" customHeight="1" x14ac:dyDescent="0.25">
      <c r="A4" s="179"/>
      <c r="B4" s="14">
        <v>43355</v>
      </c>
      <c r="C4" s="15" t="s">
        <v>23</v>
      </c>
      <c r="D4" s="45">
        <f>SUM(I4:I$95)/SUM(G4:G$95)</f>
        <v>0.55183946488294311</v>
      </c>
      <c r="E4" s="15">
        <v>1</v>
      </c>
      <c r="F4" s="15">
        <v>4</v>
      </c>
      <c r="G4" s="15">
        <v>4</v>
      </c>
      <c r="H4" s="15">
        <v>2</v>
      </c>
      <c r="I4" s="27">
        <v>3</v>
      </c>
      <c r="J4" s="27">
        <f t="shared" si="1"/>
        <v>2</v>
      </c>
      <c r="K4" s="15">
        <v>1</v>
      </c>
      <c r="L4" s="15">
        <v>0</v>
      </c>
      <c r="M4" s="15">
        <v>0</v>
      </c>
      <c r="N4" s="15">
        <v>1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4</v>
      </c>
      <c r="W4" s="45">
        <f>SUM(I4:I$95,O4:O$95,S4:S$95)/SUM(F4:F$95)</f>
        <v>0.58153846153846156</v>
      </c>
      <c r="X4" s="45">
        <f>SUM(V4:V$95)/SUM(G4:G$95)</f>
        <v>0.87959866220735783</v>
      </c>
      <c r="Y4" s="46">
        <f t="shared" si="0"/>
        <v>1.4611371237458193</v>
      </c>
    </row>
    <row r="5" spans="1:25" ht="15.95" customHeight="1" x14ac:dyDescent="0.25">
      <c r="A5" s="179"/>
      <c r="B5" s="14">
        <v>43355</v>
      </c>
      <c r="C5" s="15" t="s">
        <v>23</v>
      </c>
      <c r="D5" s="45">
        <f>SUM(I5:I$95)/SUM(G5:G$95)</f>
        <v>0.54915254237288136</v>
      </c>
      <c r="E5" s="15">
        <v>1</v>
      </c>
      <c r="F5" s="15">
        <v>4</v>
      </c>
      <c r="G5" s="15">
        <v>4</v>
      </c>
      <c r="H5" s="15">
        <v>2</v>
      </c>
      <c r="I5" s="27">
        <v>2</v>
      </c>
      <c r="J5" s="27">
        <f t="shared" si="1"/>
        <v>1</v>
      </c>
      <c r="K5" s="15">
        <v>0</v>
      </c>
      <c r="L5" s="15">
        <v>1</v>
      </c>
      <c r="M5" s="15">
        <v>0</v>
      </c>
      <c r="N5" s="15">
        <v>2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1</v>
      </c>
      <c r="U5" s="15">
        <v>0</v>
      </c>
      <c r="V5" s="15">
        <v>4</v>
      </c>
      <c r="W5" s="45">
        <f>SUM(I5:I$95,O5:O$95,S5:S$95)/SUM(F5:F$95)</f>
        <v>0.57943925233644855</v>
      </c>
      <c r="X5" s="45">
        <f>SUM(V5:V$95)/SUM(G5:G$95)</f>
        <v>0.87796610169491529</v>
      </c>
      <c r="Y5" s="46">
        <f t="shared" si="0"/>
        <v>1.4574053540313638</v>
      </c>
    </row>
    <row r="6" spans="1:25" ht="15.95" customHeight="1" x14ac:dyDescent="0.25">
      <c r="A6" s="179"/>
      <c r="B6" s="14">
        <v>43348</v>
      </c>
      <c r="C6" s="15" t="s">
        <v>24</v>
      </c>
      <c r="D6" s="45">
        <f>SUM(I6:I$95)/SUM(G6:G$95)</f>
        <v>0.54982817869415812</v>
      </c>
      <c r="E6" s="15">
        <v>1</v>
      </c>
      <c r="F6" s="15">
        <v>3</v>
      </c>
      <c r="G6" s="15">
        <v>3</v>
      </c>
      <c r="H6" s="15">
        <v>1</v>
      </c>
      <c r="I6" s="27">
        <v>1</v>
      </c>
      <c r="J6" s="27">
        <f t="shared" si="1"/>
        <v>1</v>
      </c>
      <c r="K6" s="15">
        <v>0</v>
      </c>
      <c r="L6" s="15">
        <v>0</v>
      </c>
      <c r="M6" s="15">
        <v>0</v>
      </c>
      <c r="N6" s="15">
        <v>1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1</v>
      </c>
      <c r="U6" s="15">
        <v>0</v>
      </c>
      <c r="V6" s="15">
        <v>1</v>
      </c>
      <c r="W6" s="45">
        <f>SUM(I6:I$95,O6:O$95,S6:S$95)/SUM(F6:F$95)</f>
        <v>0.58044164037854895</v>
      </c>
      <c r="X6" s="45">
        <f>SUM(V6:V$95)/SUM(G6:G$95)</f>
        <v>0.87628865979381443</v>
      </c>
      <c r="Y6" s="46">
        <f t="shared" si="0"/>
        <v>1.4567303001723633</v>
      </c>
    </row>
    <row r="7" spans="1:25" ht="15.95" customHeight="1" x14ac:dyDescent="0.25">
      <c r="A7" s="179"/>
      <c r="B7" s="14">
        <v>43348</v>
      </c>
      <c r="C7" s="15" t="s">
        <v>24</v>
      </c>
      <c r="D7" s="45">
        <f>SUM(I7:I$95)/SUM(G7:G$95)</f>
        <v>0.55208333333333337</v>
      </c>
      <c r="E7" s="15">
        <v>1</v>
      </c>
      <c r="F7" s="15">
        <v>3</v>
      </c>
      <c r="G7" s="15">
        <v>2</v>
      </c>
      <c r="H7" s="15">
        <v>0</v>
      </c>
      <c r="I7" s="27">
        <v>1</v>
      </c>
      <c r="J7" s="27">
        <f t="shared" si="1"/>
        <v>1</v>
      </c>
      <c r="K7" s="15">
        <v>0</v>
      </c>
      <c r="L7" s="15">
        <v>0</v>
      </c>
      <c r="M7" s="15">
        <v>0</v>
      </c>
      <c r="N7" s="15">
        <v>2</v>
      </c>
      <c r="O7" s="15">
        <v>1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1</v>
      </c>
      <c r="W7" s="45">
        <f>SUM(I7:I$95,O7:O$95,S7:S$95)/SUM(F7:F$95)</f>
        <v>0.58280254777070062</v>
      </c>
      <c r="X7" s="45">
        <f>SUM(V7:V$95)/SUM(G7:G$95)</f>
        <v>0.88194444444444442</v>
      </c>
      <c r="Y7" s="46">
        <f t="shared" si="0"/>
        <v>1.464746992215145</v>
      </c>
    </row>
    <row r="8" spans="1:25" ht="15.95" customHeight="1" x14ac:dyDescent="0.25">
      <c r="A8" s="179"/>
      <c r="B8" s="14">
        <v>43341</v>
      </c>
      <c r="C8" s="15" t="s">
        <v>24</v>
      </c>
      <c r="D8" s="45">
        <f>SUM(I8:I$95)/SUM(G8:G$95)</f>
        <v>0.55244755244755239</v>
      </c>
      <c r="E8" s="15">
        <v>1</v>
      </c>
      <c r="F8" s="15">
        <v>3</v>
      </c>
      <c r="G8" s="15">
        <v>3</v>
      </c>
      <c r="H8" s="15">
        <v>1</v>
      </c>
      <c r="I8" s="27">
        <v>2</v>
      </c>
      <c r="J8" s="27">
        <f t="shared" si="1"/>
        <v>2</v>
      </c>
      <c r="K8" s="15">
        <v>0</v>
      </c>
      <c r="L8" s="15">
        <v>0</v>
      </c>
      <c r="M8" s="15">
        <v>0</v>
      </c>
      <c r="N8" s="15">
        <v>1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2</v>
      </c>
      <c r="W8" s="45">
        <f>SUM(I8:I$95,O8:O$95,S8:S$95)/SUM(F8:F$95)</f>
        <v>0.58199356913183276</v>
      </c>
      <c r="X8" s="45">
        <f>SUM(V8:V$95)/SUM(G8:G$95)</f>
        <v>0.88461538461538458</v>
      </c>
      <c r="Y8" s="46">
        <f t="shared" si="0"/>
        <v>1.4666089537472173</v>
      </c>
    </row>
    <row r="9" spans="1:25" ht="15.95" customHeight="1" x14ac:dyDescent="0.25">
      <c r="A9" s="179"/>
      <c r="B9" s="14">
        <v>43334</v>
      </c>
      <c r="C9" s="15" t="s">
        <v>24</v>
      </c>
      <c r="D9" s="45">
        <f>SUM(I9:I$95)/SUM(G9:G$95)</f>
        <v>0.5512367491166078</v>
      </c>
      <c r="E9" s="15">
        <v>1</v>
      </c>
      <c r="F9" s="15">
        <v>3</v>
      </c>
      <c r="G9" s="15">
        <v>3</v>
      </c>
      <c r="H9" s="15">
        <v>0</v>
      </c>
      <c r="I9" s="27">
        <v>1</v>
      </c>
      <c r="J9" s="27">
        <f t="shared" si="1"/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</v>
      </c>
      <c r="V9" s="15">
        <v>1</v>
      </c>
      <c r="W9" s="45">
        <f>SUM(I9:I$95,O9:O$95,S9:S$95)/SUM(F9:F$95)</f>
        <v>0.58116883116883122</v>
      </c>
      <c r="X9" s="45">
        <f>SUM(V9:V$95)/SUM(G9:G$95)</f>
        <v>0.88692579505300351</v>
      </c>
      <c r="Y9" s="46">
        <f t="shared" si="0"/>
        <v>1.4680946262218346</v>
      </c>
    </row>
    <row r="10" spans="1:25" ht="15.95" customHeight="1" thickBot="1" x14ac:dyDescent="0.3">
      <c r="A10" s="180"/>
      <c r="B10" s="86">
        <v>43334</v>
      </c>
      <c r="C10" s="87" t="s">
        <v>24</v>
      </c>
      <c r="D10" s="89">
        <f>SUM(I10:I$95)/SUM(G10:G$95)</f>
        <v>0.5535714285714286</v>
      </c>
      <c r="E10" s="87">
        <v>1</v>
      </c>
      <c r="F10" s="87">
        <v>4</v>
      </c>
      <c r="G10" s="87">
        <v>4</v>
      </c>
      <c r="H10" s="87">
        <v>2</v>
      </c>
      <c r="I10" s="28">
        <v>1</v>
      </c>
      <c r="J10" s="28">
        <f t="shared" si="1"/>
        <v>1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1</v>
      </c>
      <c r="U10" s="87">
        <v>1</v>
      </c>
      <c r="V10" s="87">
        <v>1</v>
      </c>
      <c r="W10" s="89">
        <f>SUM(I10:I$95,O10:O$95,S10:S$95)/SUM(F10:F$95)</f>
        <v>0.58360655737704914</v>
      </c>
      <c r="X10" s="89">
        <f>SUM(V10:V$95)/SUM(G10:G$95)</f>
        <v>0.8928571428571429</v>
      </c>
      <c r="Y10" s="90">
        <f t="shared" si="0"/>
        <v>1.476463700234192</v>
      </c>
    </row>
    <row r="11" spans="1:25" ht="15.95" customHeight="1" x14ac:dyDescent="0.25">
      <c r="A11" s="183" t="s">
        <v>27</v>
      </c>
      <c r="B11" s="9">
        <v>43320</v>
      </c>
      <c r="C11" s="10" t="s">
        <v>24</v>
      </c>
      <c r="D11" s="1">
        <f>SUM(I11:I$95)/SUM(G11:G$95)</f>
        <v>0.55797101449275366</v>
      </c>
      <c r="E11" s="10">
        <v>1</v>
      </c>
      <c r="F11" s="10">
        <v>4</v>
      </c>
      <c r="G11" s="10">
        <v>4</v>
      </c>
      <c r="H11" s="10">
        <v>1</v>
      </c>
      <c r="I11" s="30">
        <v>1</v>
      </c>
      <c r="J11" s="30">
        <f t="shared" si="1"/>
        <v>1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1</v>
      </c>
      <c r="V11" s="10">
        <v>1</v>
      </c>
      <c r="W11" s="1">
        <f>SUM(I11:I$95,O11:O$95,S11:S$95)/SUM(F11:F$95)</f>
        <v>0.58803986710963452</v>
      </c>
      <c r="X11" s="1">
        <f>SUM(V11:V$95)/SUM(G11:G$95)</f>
        <v>0.90217391304347827</v>
      </c>
      <c r="Y11" s="2">
        <f t="shared" si="0"/>
        <v>1.4902137801531128</v>
      </c>
    </row>
    <row r="12" spans="1:25" ht="15.95" customHeight="1" x14ac:dyDescent="0.25">
      <c r="A12" s="184"/>
      <c r="B12" s="4">
        <v>43320</v>
      </c>
      <c r="C12" s="5" t="s">
        <v>24</v>
      </c>
      <c r="D12" s="39">
        <f>SUM(I12:I$95)/SUM(G12:G$95)</f>
        <v>0.5625</v>
      </c>
      <c r="E12" s="5">
        <v>1</v>
      </c>
      <c r="F12" s="5">
        <v>5</v>
      </c>
      <c r="G12" s="5">
        <v>5</v>
      </c>
      <c r="H12" s="5">
        <v>3</v>
      </c>
      <c r="I12" s="27">
        <v>4</v>
      </c>
      <c r="J12" s="27">
        <f t="shared" si="1"/>
        <v>2</v>
      </c>
      <c r="K12" s="5">
        <v>1</v>
      </c>
      <c r="L12" s="5">
        <v>0</v>
      </c>
      <c r="M12" s="5">
        <v>1</v>
      </c>
      <c r="N12" s="5">
        <v>4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8</v>
      </c>
      <c r="W12" s="39">
        <f>SUM(I12:I$95,O12:O$95,S12:S$95)/SUM(F12:F$95)</f>
        <v>0.59259259259259256</v>
      </c>
      <c r="X12" s="39">
        <f>SUM(V12:V$95)/SUM(G12:G$95)</f>
        <v>0.91176470588235292</v>
      </c>
      <c r="Y12" s="41">
        <f t="shared" si="0"/>
        <v>1.5043572984749454</v>
      </c>
    </row>
    <row r="13" spans="1:25" ht="15.95" customHeight="1" x14ac:dyDescent="0.25">
      <c r="A13" s="184"/>
      <c r="B13" s="4">
        <v>43306</v>
      </c>
      <c r="C13" s="5" t="s">
        <v>23</v>
      </c>
      <c r="D13" s="39">
        <f>SUM(I13:I$95)/SUM(G13:G$95)</f>
        <v>0.55805243445692887</v>
      </c>
      <c r="E13" s="5">
        <v>1</v>
      </c>
      <c r="F13" s="5">
        <v>4</v>
      </c>
      <c r="G13" s="5">
        <v>4</v>
      </c>
      <c r="H13" s="5">
        <v>0</v>
      </c>
      <c r="I13" s="5">
        <v>0</v>
      </c>
      <c r="J13" s="5">
        <f t="shared" si="1"/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3</v>
      </c>
      <c r="V13" s="5">
        <v>0</v>
      </c>
      <c r="W13" s="39">
        <f>SUM(I13:I$95,O13:O$95,S13:S$95)/SUM(F13:F$95)</f>
        <v>0.58904109589041098</v>
      </c>
      <c r="X13" s="39">
        <f>SUM(V13:V$95)/SUM(G13:G$95)</f>
        <v>0.898876404494382</v>
      </c>
      <c r="Y13" s="41">
        <f t="shared" si="0"/>
        <v>1.4879175003847931</v>
      </c>
    </row>
    <row r="14" spans="1:25" ht="15.95" customHeight="1" x14ac:dyDescent="0.25">
      <c r="A14" s="184"/>
      <c r="B14" s="4">
        <v>43306</v>
      </c>
      <c r="C14" s="5" t="s">
        <v>23</v>
      </c>
      <c r="D14" s="39">
        <f>SUM(I14:I$95)/SUM(G14:G$95)</f>
        <v>0.56653992395437258</v>
      </c>
      <c r="E14" s="5">
        <v>1</v>
      </c>
      <c r="F14" s="5">
        <v>3</v>
      </c>
      <c r="G14" s="5">
        <v>2</v>
      </c>
      <c r="H14" s="5">
        <v>2</v>
      </c>
      <c r="I14" s="27">
        <v>1</v>
      </c>
      <c r="J14" s="5">
        <f t="shared" si="1"/>
        <v>1</v>
      </c>
      <c r="K14" s="5">
        <v>0</v>
      </c>
      <c r="L14" s="5">
        <v>0</v>
      </c>
      <c r="M14" s="5">
        <v>0</v>
      </c>
      <c r="N14" s="5">
        <v>2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39">
        <f>SUM(I14:I$95,O14:O$95,S14:S$95)/SUM(F14:F$95)</f>
        <v>0.59722222222222221</v>
      </c>
      <c r="X14" s="39">
        <f>SUM(V14:V$95)/SUM(G14:G$95)</f>
        <v>0.9125475285171103</v>
      </c>
      <c r="Y14" s="41">
        <f t="shared" si="0"/>
        <v>1.5097697507393324</v>
      </c>
    </row>
    <row r="15" spans="1:25" ht="15.95" customHeight="1" x14ac:dyDescent="0.25">
      <c r="A15" s="184"/>
      <c r="B15" s="4">
        <v>43299</v>
      </c>
      <c r="C15" s="5" t="s">
        <v>24</v>
      </c>
      <c r="D15" s="39">
        <f>SUM(I15:I$95)/SUM(G15:G$95)</f>
        <v>0.56704980842911878</v>
      </c>
      <c r="E15" s="5">
        <v>1</v>
      </c>
      <c r="F15" s="5">
        <v>6</v>
      </c>
      <c r="G15" s="5">
        <v>6</v>
      </c>
      <c r="H15" s="5">
        <v>3</v>
      </c>
      <c r="I15" s="27">
        <v>5</v>
      </c>
      <c r="J15" s="5">
        <f t="shared" si="1"/>
        <v>5</v>
      </c>
      <c r="K15" s="5">
        <v>0</v>
      </c>
      <c r="L15" s="5">
        <v>0</v>
      </c>
      <c r="M15" s="5">
        <v>0</v>
      </c>
      <c r="N15" s="5">
        <v>2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5</v>
      </c>
      <c r="W15" s="39">
        <f>SUM(I15:I$95,O15:O$95,S15:S$95)/SUM(F15:F$95)</f>
        <v>0.59649122807017541</v>
      </c>
      <c r="X15" s="39">
        <f>SUM(V15:V$95)/SUM(G15:G$95)</f>
        <v>0.91570881226053635</v>
      </c>
      <c r="Y15" s="41">
        <f t="shared" si="0"/>
        <v>1.5122000403307116</v>
      </c>
    </row>
    <row r="16" spans="1:25" ht="15.95" customHeight="1" x14ac:dyDescent="0.25">
      <c r="A16" s="184"/>
      <c r="B16" s="4">
        <v>43299</v>
      </c>
      <c r="C16" s="5" t="s">
        <v>24</v>
      </c>
      <c r="D16" s="39">
        <f>SUM(I16:I$95)/SUM(G16:G$95)</f>
        <v>0.5607843137254902</v>
      </c>
      <c r="E16" s="5">
        <v>1</v>
      </c>
      <c r="F16" s="5">
        <v>4</v>
      </c>
      <c r="G16" s="5">
        <v>4</v>
      </c>
      <c r="H16" s="5">
        <v>0</v>
      </c>
      <c r="I16" s="27">
        <v>1</v>
      </c>
      <c r="J16" s="5">
        <f t="shared" si="1"/>
        <v>0</v>
      </c>
      <c r="K16" s="5">
        <v>1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2</v>
      </c>
      <c r="W16" s="39">
        <f>SUM(I16:I$95,O16:O$95,S16:S$95)/SUM(F16:F$95)</f>
        <v>0.59139784946236562</v>
      </c>
      <c r="X16" s="39">
        <f>SUM(V16:V$95)/SUM(G16:G$95)</f>
        <v>0.91764705882352937</v>
      </c>
      <c r="Y16" s="41">
        <f t="shared" si="0"/>
        <v>1.509044908285895</v>
      </c>
    </row>
    <row r="17" spans="1:25" ht="15.95" customHeight="1" x14ac:dyDescent="0.25">
      <c r="A17" s="184"/>
      <c r="B17" s="4">
        <v>43292</v>
      </c>
      <c r="C17" s="5" t="s">
        <v>25</v>
      </c>
      <c r="D17" s="39">
        <f>SUM(I17:I$95)/SUM(G17:G$95)</f>
        <v>0.56573705179282874</v>
      </c>
      <c r="E17" s="5">
        <v>1</v>
      </c>
      <c r="F17" s="5">
        <v>4</v>
      </c>
      <c r="G17" s="5">
        <v>4</v>
      </c>
      <c r="H17" s="5">
        <v>1</v>
      </c>
      <c r="I17" s="27">
        <v>3</v>
      </c>
      <c r="J17" s="5">
        <f t="shared" si="1"/>
        <v>3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3</v>
      </c>
      <c r="W17" s="39">
        <f>SUM(I17:I$95,O17:O$95,S17:S$95)/SUM(F17:F$95)</f>
        <v>0.59636363636363632</v>
      </c>
      <c r="X17" s="39">
        <f>SUM(V17:V$95)/SUM(G17:G$95)</f>
        <v>0.92430278884462147</v>
      </c>
      <c r="Y17" s="41">
        <f t="shared" si="0"/>
        <v>1.5206664252082578</v>
      </c>
    </row>
    <row r="18" spans="1:25" ht="15.95" customHeight="1" x14ac:dyDescent="0.25">
      <c r="A18" s="184"/>
      <c r="B18" s="4">
        <v>43292</v>
      </c>
      <c r="C18" s="5" t="s">
        <v>25</v>
      </c>
      <c r="D18" s="39">
        <f>SUM(I18:I$95)/SUM(G18:G$95)</f>
        <v>0.56275303643724695</v>
      </c>
      <c r="E18" s="5">
        <v>1</v>
      </c>
      <c r="F18" s="5">
        <v>4</v>
      </c>
      <c r="G18" s="5">
        <v>4</v>
      </c>
      <c r="H18" s="5">
        <v>3</v>
      </c>
      <c r="I18" s="27">
        <v>3</v>
      </c>
      <c r="J18" s="5">
        <f t="shared" si="1"/>
        <v>2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4</v>
      </c>
      <c r="W18" s="39">
        <f>SUM(I18:I$95,O18:O$95,S18:S$95)/SUM(F18:F$95)</f>
        <v>0.59409594095940954</v>
      </c>
      <c r="X18" s="39">
        <f>SUM(V18:V$95)/SUM(G18:G$95)</f>
        <v>0.92712550607287447</v>
      </c>
      <c r="Y18" s="41">
        <f t="shared" si="0"/>
        <v>1.521221447032284</v>
      </c>
    </row>
    <row r="19" spans="1:25" ht="15.95" customHeight="1" x14ac:dyDescent="0.25">
      <c r="A19" s="184"/>
      <c r="B19" s="4">
        <v>43285</v>
      </c>
      <c r="C19" s="5" t="s">
        <v>23</v>
      </c>
      <c r="D19" s="39">
        <f>SUM(I19:I$95)/SUM(G19:G$95)</f>
        <v>0.55967078189300412</v>
      </c>
      <c r="E19" s="5">
        <v>1</v>
      </c>
      <c r="F19" s="5">
        <v>4</v>
      </c>
      <c r="G19" s="5">
        <v>4</v>
      </c>
      <c r="H19" s="5">
        <v>1</v>
      </c>
      <c r="I19" s="27">
        <v>4</v>
      </c>
      <c r="J19" s="5">
        <f t="shared" si="1"/>
        <v>3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5</v>
      </c>
      <c r="W19" s="39">
        <f>SUM(I19:I$95,O19:O$95,S19:S$95)/SUM(F19:F$95)</f>
        <v>0.59176029962546817</v>
      </c>
      <c r="X19" s="39">
        <f>SUM(V19:V$95)/SUM(G19:G$95)</f>
        <v>0.92592592592592593</v>
      </c>
      <c r="Y19" s="41">
        <f t="shared" si="0"/>
        <v>1.5176862255513941</v>
      </c>
    </row>
    <row r="20" spans="1:25" ht="15.95" customHeight="1" x14ac:dyDescent="0.25">
      <c r="A20" s="184"/>
      <c r="B20" s="4">
        <v>43285</v>
      </c>
      <c r="C20" s="5" t="s">
        <v>23</v>
      </c>
      <c r="D20" s="39">
        <f>SUM(I20:I$95)/SUM(G20:G$95)</f>
        <v>0.55230125523012552</v>
      </c>
      <c r="E20" s="5">
        <v>1</v>
      </c>
      <c r="F20" s="5">
        <v>4</v>
      </c>
      <c r="G20" s="5">
        <v>4</v>
      </c>
      <c r="H20" s="5">
        <v>2</v>
      </c>
      <c r="I20" s="27">
        <v>3</v>
      </c>
      <c r="J20" s="5">
        <f t="shared" si="1"/>
        <v>2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5</v>
      </c>
      <c r="W20" s="39">
        <f>SUM(I20:I$95,O20:O$95,S20:S$95)/SUM(F20:F$95)</f>
        <v>0.5855513307984791</v>
      </c>
      <c r="X20" s="39">
        <f>SUM(V20:V$95)/SUM(G20:G$95)</f>
        <v>0.92050209205020916</v>
      </c>
      <c r="Y20" s="41">
        <f t="shared" si="0"/>
        <v>1.5060534228486882</v>
      </c>
    </row>
    <row r="21" spans="1:25" ht="15.95" customHeight="1" x14ac:dyDescent="0.25">
      <c r="A21" s="184"/>
      <c r="B21" s="4">
        <v>43278</v>
      </c>
      <c r="C21" s="5" t="s">
        <v>24</v>
      </c>
      <c r="D21" s="39">
        <f>SUM(I21:I$95)/SUM(G21:G$95)</f>
        <v>0.54893617021276597</v>
      </c>
      <c r="E21" s="5">
        <v>1</v>
      </c>
      <c r="F21" s="5">
        <v>4</v>
      </c>
      <c r="G21" s="5">
        <v>4</v>
      </c>
      <c r="H21" s="5">
        <v>1</v>
      </c>
      <c r="I21" s="27">
        <v>2</v>
      </c>
      <c r="J21" s="5">
        <f t="shared" si="1"/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</v>
      </c>
      <c r="W21" s="39">
        <f>SUM(I21:I$95,O21:O$95,S21:S$95)/SUM(F21:F$95)</f>
        <v>0.58301158301158296</v>
      </c>
      <c r="X21" s="39">
        <f>SUM(V21:V$95)/SUM(G21:G$95)</f>
        <v>0.91489361702127658</v>
      </c>
      <c r="Y21" s="41">
        <f t="shared" si="0"/>
        <v>1.4979052000328594</v>
      </c>
    </row>
    <row r="22" spans="1:25" ht="15.95" customHeight="1" x14ac:dyDescent="0.25">
      <c r="A22" s="184"/>
      <c r="B22" s="4">
        <v>43278</v>
      </c>
      <c r="C22" s="5" t="s">
        <v>24</v>
      </c>
      <c r="D22" s="39">
        <f>SUM(I22:I$95)/SUM(G22:G$95)</f>
        <v>0.54978354978354982</v>
      </c>
      <c r="E22" s="5">
        <v>1</v>
      </c>
      <c r="F22" s="5">
        <v>4</v>
      </c>
      <c r="G22" s="5">
        <v>3</v>
      </c>
      <c r="H22" s="5">
        <v>0</v>
      </c>
      <c r="I22" s="27">
        <v>1</v>
      </c>
      <c r="J22" s="5">
        <f t="shared" si="1"/>
        <v>1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39">
        <f>SUM(I22:I$95,O22:O$95,S22:S$95)/SUM(F22:F$95)</f>
        <v>0.58431372549019611</v>
      </c>
      <c r="X22" s="39">
        <f>SUM(V22:V$95)/SUM(G22:G$95)</f>
        <v>0.92207792207792205</v>
      </c>
      <c r="Y22" s="41">
        <f t="shared" si="0"/>
        <v>1.5063916475681181</v>
      </c>
    </row>
    <row r="23" spans="1:25" ht="15.95" customHeight="1" x14ac:dyDescent="0.25">
      <c r="A23" s="184"/>
      <c r="B23" s="4">
        <v>43271</v>
      </c>
      <c r="C23" s="5" t="s">
        <v>25</v>
      </c>
      <c r="D23" s="39">
        <f>SUM(I23:I$95)/SUM(G23:G$95)</f>
        <v>0.55263157894736847</v>
      </c>
      <c r="E23" s="5">
        <v>1</v>
      </c>
      <c r="F23" s="5">
        <v>4</v>
      </c>
      <c r="G23" s="5">
        <v>4</v>
      </c>
      <c r="H23" s="27">
        <v>3</v>
      </c>
      <c r="I23" s="27">
        <v>3</v>
      </c>
      <c r="J23" s="5">
        <f t="shared" si="1"/>
        <v>1</v>
      </c>
      <c r="K23" s="5">
        <v>2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5</v>
      </c>
      <c r="W23" s="39">
        <f>SUM(I23:I$95,O23:O$95,S23:S$95)/SUM(F23:F$95)</f>
        <v>0.58964143426294824</v>
      </c>
      <c r="X23" s="39">
        <f>SUM(V23:V$95)/SUM(G23:G$95)</f>
        <v>0.92982456140350878</v>
      </c>
      <c r="Y23" s="41">
        <f t="shared" si="0"/>
        <v>1.5194659956664571</v>
      </c>
    </row>
    <row r="24" spans="1:25" ht="15.95" customHeight="1" x14ac:dyDescent="0.25">
      <c r="A24" s="184"/>
      <c r="B24" s="4">
        <v>43271</v>
      </c>
      <c r="C24" s="5" t="s">
        <v>25</v>
      </c>
      <c r="D24" s="39">
        <f>SUM(I24:I$95)/SUM(G24:G$95)</f>
        <v>0.5491071428571429</v>
      </c>
      <c r="E24" s="5">
        <v>1</v>
      </c>
      <c r="F24" s="5">
        <v>4</v>
      </c>
      <c r="G24" s="5">
        <v>3</v>
      </c>
      <c r="H24" s="27">
        <v>2</v>
      </c>
      <c r="I24" s="27">
        <v>1</v>
      </c>
      <c r="J24" s="5">
        <f t="shared" si="1"/>
        <v>0</v>
      </c>
      <c r="K24" s="5">
        <v>0</v>
      </c>
      <c r="L24" s="5">
        <v>1</v>
      </c>
      <c r="M24" s="5">
        <v>0</v>
      </c>
      <c r="N24" s="5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1</v>
      </c>
      <c r="V24" s="5">
        <v>3</v>
      </c>
      <c r="W24" s="39">
        <f>SUM(I24:I$95,O24:O$95,S24:S$95)/SUM(F24:F$95)</f>
        <v>0.58704453441295545</v>
      </c>
      <c r="X24" s="39">
        <f>SUM(V24:V$95)/SUM(G24:G$95)</f>
        <v>0.9241071428571429</v>
      </c>
      <c r="Y24" s="41">
        <f t="shared" si="0"/>
        <v>1.5111516772700984</v>
      </c>
    </row>
    <row r="25" spans="1:25" ht="15.95" customHeight="1" x14ac:dyDescent="0.25">
      <c r="A25" s="184"/>
      <c r="B25" s="4">
        <v>43264</v>
      </c>
      <c r="C25" s="5" t="s">
        <v>23</v>
      </c>
      <c r="D25" s="39">
        <f>SUM(I25:I$95)/SUM(G25:G$95)</f>
        <v>0.55203619909502266</v>
      </c>
      <c r="E25" s="5">
        <v>1</v>
      </c>
      <c r="F25" s="5">
        <v>4</v>
      </c>
      <c r="G25" s="5">
        <v>4</v>
      </c>
      <c r="H25" s="27">
        <v>2</v>
      </c>
      <c r="I25" s="27">
        <v>2</v>
      </c>
      <c r="J25" s="5">
        <f t="shared" si="1"/>
        <v>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2</v>
      </c>
      <c r="W25" s="39">
        <f>SUM(I25:I$95,O25:O$95,S25:S$95)/SUM(F25:F$95)</f>
        <v>0.58847736625514402</v>
      </c>
      <c r="X25" s="39">
        <f>SUM(V25:V$95)/SUM(G25:G$95)</f>
        <v>0.92307692307692313</v>
      </c>
      <c r="Y25" s="41">
        <f t="shared" si="0"/>
        <v>1.511554289332067</v>
      </c>
    </row>
    <row r="26" spans="1:25" ht="15.95" customHeight="1" x14ac:dyDescent="0.25">
      <c r="A26" s="184"/>
      <c r="B26" s="4">
        <v>43264</v>
      </c>
      <c r="C26" s="5" t="s">
        <v>23</v>
      </c>
      <c r="D26" s="39">
        <f>SUM(I26:I$95)/SUM(G26:G$95)</f>
        <v>0.55299539170506917</v>
      </c>
      <c r="E26" s="5">
        <v>1</v>
      </c>
      <c r="F26" s="5">
        <v>6</v>
      </c>
      <c r="G26" s="5">
        <v>6</v>
      </c>
      <c r="H26" s="27">
        <v>4</v>
      </c>
      <c r="I26" s="27">
        <v>4</v>
      </c>
      <c r="J26" s="5">
        <f t="shared" si="1"/>
        <v>3</v>
      </c>
      <c r="K26" s="5">
        <v>0</v>
      </c>
      <c r="L26" s="5">
        <v>1</v>
      </c>
      <c r="M26" s="5">
        <v>0</v>
      </c>
      <c r="N26" s="5">
        <v>1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6</v>
      </c>
      <c r="W26" s="39">
        <f>SUM(I26:I$95,O26:O$95,S26:S$95)/SUM(F26:F$95)</f>
        <v>0.58995815899581594</v>
      </c>
      <c r="X26" s="39">
        <f>SUM(V26:V$95)/SUM(G26:G$95)</f>
        <v>0.93087557603686633</v>
      </c>
      <c r="Y26" s="41">
        <f t="shared" si="0"/>
        <v>1.5208337350326824</v>
      </c>
    </row>
    <row r="27" spans="1:25" ht="15.95" customHeight="1" x14ac:dyDescent="0.25">
      <c r="A27" s="184"/>
      <c r="B27" s="4">
        <v>43257</v>
      </c>
      <c r="C27" s="5" t="s">
        <v>24</v>
      </c>
      <c r="D27" s="39">
        <f>SUM(I27:I$95)/SUM(G27:G$95)</f>
        <v>0.54976303317535546</v>
      </c>
      <c r="E27" s="5">
        <v>1</v>
      </c>
      <c r="F27" s="5">
        <v>4</v>
      </c>
      <c r="G27" s="5">
        <v>4</v>
      </c>
      <c r="H27" s="27">
        <v>1</v>
      </c>
      <c r="I27" s="27">
        <v>1</v>
      </c>
      <c r="J27" s="5">
        <f t="shared" si="1"/>
        <v>1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1</v>
      </c>
      <c r="W27" s="39">
        <f>SUM(I27:I$95,O27:O$95,S27:S$95)/SUM(F27:F$95)</f>
        <v>0.58798283261802575</v>
      </c>
      <c r="X27" s="39">
        <f>SUM(V27:V$95)/SUM(G27:G$95)</f>
        <v>0.92890995260663511</v>
      </c>
      <c r="Y27" s="41">
        <f t="shared" si="0"/>
        <v>1.5168927852246608</v>
      </c>
    </row>
    <row r="28" spans="1:25" ht="15.95" customHeight="1" x14ac:dyDescent="0.25">
      <c r="A28" s="184"/>
      <c r="B28" s="4">
        <v>43257</v>
      </c>
      <c r="C28" s="5" t="s">
        <v>24</v>
      </c>
      <c r="D28" s="39">
        <f>SUM(I28:I$95)/SUM(G28:G$95)</f>
        <v>0.55555555555555558</v>
      </c>
      <c r="E28" s="5">
        <v>1</v>
      </c>
      <c r="F28" s="5">
        <v>3</v>
      </c>
      <c r="G28" s="5">
        <v>2</v>
      </c>
      <c r="H28" s="27">
        <v>2</v>
      </c>
      <c r="I28" s="27">
        <v>1</v>
      </c>
      <c r="J28" s="5">
        <f t="shared" si="1"/>
        <v>0</v>
      </c>
      <c r="K28" s="5">
        <v>0</v>
      </c>
      <c r="L28" s="5">
        <v>0</v>
      </c>
      <c r="M28" s="5">
        <v>1</v>
      </c>
      <c r="N28" s="5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4</v>
      </c>
      <c r="W28" s="39">
        <f>SUM(I28:I$95,O28:O$95,S28:S$95)/SUM(F28:F$95)</f>
        <v>0.59388646288209612</v>
      </c>
      <c r="X28" s="39">
        <f>SUM(V28:V$95)/SUM(G28:G$95)</f>
        <v>0.94202898550724634</v>
      </c>
      <c r="Y28" s="41">
        <f t="shared" si="0"/>
        <v>1.5359154483893425</v>
      </c>
    </row>
    <row r="29" spans="1:25" ht="15.95" customHeight="1" x14ac:dyDescent="0.25">
      <c r="A29" s="184"/>
      <c r="B29" s="4">
        <v>43250</v>
      </c>
      <c r="C29" s="5" t="s">
        <v>25</v>
      </c>
      <c r="D29" s="39">
        <f>SUM(I29:I$95)/SUM(G29:G$95)</f>
        <v>0.55609756097560981</v>
      </c>
      <c r="E29" s="5">
        <v>1</v>
      </c>
      <c r="F29" s="5">
        <v>5</v>
      </c>
      <c r="G29" s="5">
        <v>5</v>
      </c>
      <c r="H29" s="27">
        <v>2</v>
      </c>
      <c r="I29" s="27">
        <v>2</v>
      </c>
      <c r="J29" s="5">
        <f t="shared" si="1"/>
        <v>0</v>
      </c>
      <c r="K29" s="5">
        <v>2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4</v>
      </c>
      <c r="W29" s="39">
        <f>SUM(I29:I$95,O29:O$95,S29:S$95)/SUM(F29:F$95)</f>
        <v>0.59292035398230092</v>
      </c>
      <c r="X29" s="39">
        <f>SUM(V29:V$95)/SUM(G29:G$95)</f>
        <v>0.93170731707317078</v>
      </c>
      <c r="Y29" s="41">
        <f t="shared" si="0"/>
        <v>1.5246276710554718</v>
      </c>
    </row>
    <row r="30" spans="1:25" ht="15.95" customHeight="1" x14ac:dyDescent="0.25">
      <c r="A30" s="184"/>
      <c r="B30" s="4">
        <v>43250</v>
      </c>
      <c r="C30" s="5" t="s">
        <v>25</v>
      </c>
      <c r="D30" s="39">
        <f>SUM(I30:I$95)/SUM(G30:G$95)</f>
        <v>0.56000000000000005</v>
      </c>
      <c r="E30" s="5">
        <v>1</v>
      </c>
      <c r="F30" s="5">
        <v>4</v>
      </c>
      <c r="G30" s="5">
        <v>4</v>
      </c>
      <c r="H30" s="27">
        <v>1</v>
      </c>
      <c r="I30" s="27">
        <v>2</v>
      </c>
      <c r="J30" s="5">
        <f t="shared" si="1"/>
        <v>0</v>
      </c>
      <c r="K30" s="5">
        <v>1</v>
      </c>
      <c r="L30" s="5">
        <v>0</v>
      </c>
      <c r="M30" s="5">
        <v>1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6</v>
      </c>
      <c r="W30" s="39">
        <f>SUM(I30:I$95,O30:O$95,S30:S$95)/SUM(F30:F$95)</f>
        <v>0.59728506787330315</v>
      </c>
      <c r="X30" s="39">
        <f>SUM(V30:V$95)/SUM(G30:G$95)</f>
        <v>0.93500000000000005</v>
      </c>
      <c r="Y30" s="41">
        <f t="shared" si="0"/>
        <v>1.5322850678733033</v>
      </c>
    </row>
    <row r="31" spans="1:25" ht="15.95" customHeight="1" x14ac:dyDescent="0.25">
      <c r="A31" s="184"/>
      <c r="B31" s="4">
        <v>43236</v>
      </c>
      <c r="C31" s="5" t="s">
        <v>24</v>
      </c>
      <c r="D31" s="39">
        <f>SUM(I31:I$95)/SUM(G31:G$95)</f>
        <v>0.56122448979591832</v>
      </c>
      <c r="E31" s="5">
        <v>1</v>
      </c>
      <c r="F31" s="5">
        <v>4</v>
      </c>
      <c r="G31" s="5">
        <v>4</v>
      </c>
      <c r="H31" s="27">
        <v>3</v>
      </c>
      <c r="I31" s="27">
        <v>3</v>
      </c>
      <c r="J31" s="5">
        <f t="shared" si="1"/>
        <v>2</v>
      </c>
      <c r="K31" s="5">
        <v>0</v>
      </c>
      <c r="L31" s="5">
        <v>0</v>
      </c>
      <c r="M31" s="5">
        <v>1</v>
      </c>
      <c r="N31" s="5">
        <v>3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6</v>
      </c>
      <c r="W31" s="39">
        <f>SUM(I31:I$95,O31:O$95,S31:S$95)/SUM(F31:F$95)</f>
        <v>0.59907834101382484</v>
      </c>
      <c r="X31" s="39">
        <f>SUM(V31:V$95)/SUM(G31:G$95)</f>
        <v>0.92346938775510201</v>
      </c>
      <c r="Y31" s="41">
        <f t="shared" si="0"/>
        <v>1.5225477287689269</v>
      </c>
    </row>
    <row r="32" spans="1:25" ht="15.95" customHeight="1" x14ac:dyDescent="0.25">
      <c r="A32" s="184"/>
      <c r="B32" s="4">
        <v>43236</v>
      </c>
      <c r="C32" s="5" t="s">
        <v>24</v>
      </c>
      <c r="D32" s="39">
        <f>SUM(I32:I$95)/SUM(G32:G$95)</f>
        <v>0.55729166666666663</v>
      </c>
      <c r="E32" s="5">
        <v>1</v>
      </c>
      <c r="F32" s="5">
        <v>5</v>
      </c>
      <c r="G32" s="5">
        <v>5</v>
      </c>
      <c r="H32" s="27">
        <v>2</v>
      </c>
      <c r="I32" s="27">
        <v>3</v>
      </c>
      <c r="J32" s="5">
        <f t="shared" si="1"/>
        <v>0</v>
      </c>
      <c r="K32" s="5">
        <v>2</v>
      </c>
      <c r="L32" s="5">
        <v>1</v>
      </c>
      <c r="M32" s="5">
        <v>0</v>
      </c>
      <c r="N32" s="5">
        <v>5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7</v>
      </c>
      <c r="W32" s="39">
        <f>SUM(I32:I$95,O32:O$95,S32:S$95)/SUM(F32:F$95)</f>
        <v>0.59624413145539901</v>
      </c>
      <c r="X32" s="39">
        <f>SUM(V32:V$95)/SUM(G32:G$95)</f>
        <v>0.91145833333333337</v>
      </c>
      <c r="Y32" s="41">
        <f t="shared" si="0"/>
        <v>1.5077024647887325</v>
      </c>
    </row>
    <row r="33" spans="1:25" ht="15.95" customHeight="1" x14ac:dyDescent="0.25">
      <c r="A33" s="184"/>
      <c r="B33" s="4">
        <v>43229</v>
      </c>
      <c r="C33" s="5" t="s">
        <v>25</v>
      </c>
      <c r="D33" s="39">
        <f>SUM(I33:I$95)/SUM(G33:G$95)</f>
        <v>0.55614973262032086</v>
      </c>
      <c r="E33" s="5">
        <v>1</v>
      </c>
      <c r="F33" s="5">
        <v>3</v>
      </c>
      <c r="G33" s="5">
        <v>3</v>
      </c>
      <c r="H33" s="27">
        <v>1</v>
      </c>
      <c r="I33" s="27">
        <v>2</v>
      </c>
      <c r="J33" s="5">
        <f t="shared" si="1"/>
        <v>0</v>
      </c>
      <c r="K33" s="5">
        <v>2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4</v>
      </c>
      <c r="W33" s="39">
        <f>SUM(I33:I$95,O33:O$95,S33:S$95)/SUM(F33:F$95)</f>
        <v>0.59615384615384615</v>
      </c>
      <c r="X33" s="39">
        <f>SUM(V33:V$95)/SUM(G33:G$95)</f>
        <v>0.89839572192513373</v>
      </c>
      <c r="Y33" s="41">
        <f t="shared" si="0"/>
        <v>1.49454956807898</v>
      </c>
    </row>
    <row r="34" spans="1:25" ht="15.95" customHeight="1" thickBot="1" x14ac:dyDescent="0.3">
      <c r="A34" s="188"/>
      <c r="B34" s="11">
        <v>43229</v>
      </c>
      <c r="C34" s="12" t="s">
        <v>25</v>
      </c>
      <c r="D34" s="40">
        <f>SUM(I34:I$95)/SUM(G34:G$95)</f>
        <v>0.55434782608695654</v>
      </c>
      <c r="E34" s="12">
        <v>1</v>
      </c>
      <c r="F34" s="12">
        <v>4</v>
      </c>
      <c r="G34" s="12">
        <v>4</v>
      </c>
      <c r="H34" s="28">
        <v>3</v>
      </c>
      <c r="I34" s="28">
        <v>4</v>
      </c>
      <c r="J34" s="12">
        <f t="shared" si="1"/>
        <v>1</v>
      </c>
      <c r="K34" s="12">
        <v>2</v>
      </c>
      <c r="L34" s="12">
        <v>1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8</v>
      </c>
      <c r="W34" s="40">
        <f>SUM(I34:I$95,O34:O$95,S34:S$95)/SUM(F34:F$95)</f>
        <v>0.59512195121951217</v>
      </c>
      <c r="X34" s="40">
        <f>SUM(V34:V$95)/SUM(G34:G$95)</f>
        <v>0.89130434782608692</v>
      </c>
      <c r="Y34" s="42">
        <f t="shared" si="0"/>
        <v>1.4864262990455992</v>
      </c>
    </row>
    <row r="35" spans="1:25" ht="15.95" customHeight="1" x14ac:dyDescent="0.25">
      <c r="A35" s="178" t="s">
        <v>28</v>
      </c>
      <c r="B35" s="18">
        <v>42970</v>
      </c>
      <c r="C35" s="19" t="s">
        <v>23</v>
      </c>
      <c r="D35" s="43">
        <f>SUM(I35:I$95)/SUM(G35:G$95)</f>
        <v>0.5444444444444444</v>
      </c>
      <c r="E35" s="19">
        <v>1</v>
      </c>
      <c r="F35" s="19">
        <v>3</v>
      </c>
      <c r="G35" s="19">
        <v>3</v>
      </c>
      <c r="H35" s="30">
        <v>1</v>
      </c>
      <c r="I35" s="30">
        <v>2</v>
      </c>
      <c r="J35" s="19">
        <f t="shared" si="1"/>
        <v>1</v>
      </c>
      <c r="K35" s="19">
        <v>1</v>
      </c>
      <c r="L35" s="19">
        <v>0</v>
      </c>
      <c r="M35" s="19">
        <v>0</v>
      </c>
      <c r="N35" s="19">
        <v>1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3</v>
      </c>
      <c r="W35" s="43">
        <f>SUM(I35:I$95,O35:O$95,S35:S$95)/SUM(F35:F$95)</f>
        <v>0.58706467661691542</v>
      </c>
      <c r="X35" s="43">
        <f>SUM(V35:V$95)/SUM(G35:G$95)</f>
        <v>0.8666666666666667</v>
      </c>
      <c r="Y35" s="44">
        <f t="shared" si="0"/>
        <v>1.4537313432835821</v>
      </c>
    </row>
    <row r="36" spans="1:25" ht="15.95" customHeight="1" x14ac:dyDescent="0.25">
      <c r="A36" s="179"/>
      <c r="B36" s="14">
        <v>42970</v>
      </c>
      <c r="C36" s="15" t="s">
        <v>23</v>
      </c>
      <c r="D36" s="45">
        <f>SUM(I36:I$95)/SUM(G36:G$95)</f>
        <v>0.5423728813559322</v>
      </c>
      <c r="E36" s="15">
        <v>1</v>
      </c>
      <c r="F36" s="15">
        <v>3</v>
      </c>
      <c r="G36" s="15">
        <v>3</v>
      </c>
      <c r="H36" s="27">
        <v>2</v>
      </c>
      <c r="I36" s="27">
        <v>3</v>
      </c>
      <c r="J36" s="15">
        <f t="shared" si="1"/>
        <v>3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3</v>
      </c>
      <c r="W36" s="45">
        <f>SUM(I36:I$95,O36:O$95,S36:S$95)/SUM(F36:F$95)</f>
        <v>0.58585858585858586</v>
      </c>
      <c r="X36" s="45">
        <f>SUM(V36:V$95)/SUM(G36:G$95)</f>
        <v>0.86440677966101698</v>
      </c>
      <c r="Y36" s="46">
        <f t="shared" si="0"/>
        <v>1.4502653655196029</v>
      </c>
    </row>
    <row r="37" spans="1:25" ht="15.95" customHeight="1" x14ac:dyDescent="0.25">
      <c r="A37" s="179"/>
      <c r="B37" s="14">
        <v>42963</v>
      </c>
      <c r="C37" s="15" t="s">
        <v>23</v>
      </c>
      <c r="D37" s="45">
        <f>SUM(I37:I$95)/SUM(G37:G$95)</f>
        <v>0.53448275862068961</v>
      </c>
      <c r="E37" s="15">
        <v>1</v>
      </c>
      <c r="F37" s="15">
        <v>3</v>
      </c>
      <c r="G37" s="15">
        <v>3</v>
      </c>
      <c r="H37" s="27">
        <v>2</v>
      </c>
      <c r="I37" s="27">
        <v>2</v>
      </c>
      <c r="J37" s="15">
        <f t="shared" si="1"/>
        <v>1</v>
      </c>
      <c r="K37" s="15">
        <v>1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3</v>
      </c>
      <c r="W37" s="45">
        <f>SUM(I37:I$95,O37:O$95,S37:S$95)/SUM(F37:F$95)</f>
        <v>0.57948717948717954</v>
      </c>
      <c r="X37" s="45">
        <f>SUM(V37:V$95)/SUM(G37:G$95)</f>
        <v>0.86206896551724133</v>
      </c>
      <c r="Y37" s="46">
        <f t="shared" si="0"/>
        <v>1.4415561450044208</v>
      </c>
    </row>
    <row r="38" spans="1:25" ht="15.95" customHeight="1" thickBot="1" x14ac:dyDescent="0.3">
      <c r="A38" s="180"/>
      <c r="B38" s="86">
        <v>42963</v>
      </c>
      <c r="C38" s="87" t="s">
        <v>23</v>
      </c>
      <c r="D38" s="89">
        <f>SUM(I38:I$95)/SUM(G38:G$95)</f>
        <v>0.53216374269005851</v>
      </c>
      <c r="E38" s="87">
        <v>1</v>
      </c>
      <c r="F38" s="87">
        <v>3</v>
      </c>
      <c r="G38" s="87">
        <v>2</v>
      </c>
      <c r="H38" s="28">
        <v>1</v>
      </c>
      <c r="I38" s="28">
        <v>1</v>
      </c>
      <c r="J38" s="87">
        <f t="shared" si="1"/>
        <v>0</v>
      </c>
      <c r="K38" s="87">
        <v>1</v>
      </c>
      <c r="L38" s="87">
        <v>0</v>
      </c>
      <c r="M38" s="87">
        <v>0</v>
      </c>
      <c r="N38" s="87">
        <v>0</v>
      </c>
      <c r="O38" s="87">
        <v>1</v>
      </c>
      <c r="P38" s="87">
        <v>0</v>
      </c>
      <c r="Q38" s="87">
        <v>0</v>
      </c>
      <c r="R38" s="87">
        <v>0</v>
      </c>
      <c r="S38" s="87">
        <v>0</v>
      </c>
      <c r="T38" s="87">
        <v>1</v>
      </c>
      <c r="U38" s="87">
        <v>0</v>
      </c>
      <c r="V38" s="87">
        <v>2</v>
      </c>
      <c r="W38" s="89">
        <f>SUM(I38:I$95,O38:O$95,S38:S$95)/SUM(F38:F$95)</f>
        <v>0.578125</v>
      </c>
      <c r="X38" s="89">
        <f>SUM(V38:V$95)/SUM(G38:G$95)</f>
        <v>0.85964912280701755</v>
      </c>
      <c r="Y38" s="90">
        <f t="shared" si="0"/>
        <v>1.4377741228070176</v>
      </c>
    </row>
    <row r="39" spans="1:25" ht="15.95" customHeight="1" x14ac:dyDescent="0.25">
      <c r="A39" s="183" t="s">
        <v>33</v>
      </c>
      <c r="B39" s="9">
        <v>42949</v>
      </c>
      <c r="C39" s="10" t="s">
        <v>24</v>
      </c>
      <c r="D39" s="1">
        <f>SUM(I39:I$95)/SUM(G39:G$95)</f>
        <v>0.53254437869822491</v>
      </c>
      <c r="E39" s="10">
        <v>1</v>
      </c>
      <c r="F39" s="10">
        <v>3</v>
      </c>
      <c r="G39" s="10">
        <v>3</v>
      </c>
      <c r="H39" s="30">
        <v>1</v>
      </c>
      <c r="I39" s="30">
        <v>1</v>
      </c>
      <c r="J39" s="10">
        <f t="shared" si="1"/>
        <v>0</v>
      </c>
      <c r="K39" s="10">
        <v>0</v>
      </c>
      <c r="L39" s="10">
        <v>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3</v>
      </c>
      <c r="W39" s="1">
        <f>SUM(I39:I$95,O39:O$95,S39:S$95)/SUM(F39:F$95)</f>
        <v>0.57671957671957674</v>
      </c>
      <c r="X39" s="1">
        <f>SUM(V39:V$95)/SUM(G39:G$95)</f>
        <v>0.85798816568047342</v>
      </c>
      <c r="Y39" s="2">
        <f t="shared" si="0"/>
        <v>1.4347077424000503</v>
      </c>
    </row>
    <row r="40" spans="1:25" ht="15.95" customHeight="1" x14ac:dyDescent="0.25">
      <c r="A40" s="184"/>
      <c r="B40" s="4">
        <v>42949</v>
      </c>
      <c r="C40" s="5" t="s">
        <v>24</v>
      </c>
      <c r="D40" s="39">
        <f>SUM(I40:I$95)/SUM(G40:G$95)</f>
        <v>0.53614457831325302</v>
      </c>
      <c r="E40" s="5">
        <v>1</v>
      </c>
      <c r="F40" s="5">
        <v>3</v>
      </c>
      <c r="G40" s="5">
        <v>3</v>
      </c>
      <c r="H40" s="27">
        <v>2</v>
      </c>
      <c r="I40" s="27">
        <v>3</v>
      </c>
      <c r="J40" s="5">
        <f t="shared" si="1"/>
        <v>3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3</v>
      </c>
      <c r="W40" s="39">
        <f>SUM(I40:I$95,O40:O$95,S40:S$95)/SUM(F40:F$95)</f>
        <v>0.58064516129032262</v>
      </c>
      <c r="X40" s="39">
        <f>SUM(V40:V$95)/SUM(G40:G$95)</f>
        <v>0.85542168674698793</v>
      </c>
      <c r="Y40" s="41">
        <f t="shared" si="0"/>
        <v>1.4360668480373104</v>
      </c>
    </row>
    <row r="41" spans="1:25" ht="15.95" customHeight="1" x14ac:dyDescent="0.25">
      <c r="A41" s="184"/>
      <c r="B41" s="4">
        <v>42942</v>
      </c>
      <c r="C41" s="5" t="s">
        <v>29</v>
      </c>
      <c r="D41" s="39">
        <f>SUM(I41:I$95)/SUM(G41:G$95)</f>
        <v>0.52760736196319014</v>
      </c>
      <c r="E41" s="5">
        <v>1</v>
      </c>
      <c r="F41" s="5">
        <v>3</v>
      </c>
      <c r="G41" s="5">
        <v>3</v>
      </c>
      <c r="H41" s="27">
        <v>3</v>
      </c>
      <c r="I41" s="27">
        <v>3</v>
      </c>
      <c r="J41" s="5">
        <f t="shared" si="1"/>
        <v>0</v>
      </c>
      <c r="K41" s="5">
        <v>2</v>
      </c>
      <c r="L41" s="5">
        <v>1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7</v>
      </c>
      <c r="W41" s="39">
        <f>SUM(I41:I$95,O41:O$95,S41:S$95)/SUM(F41:F$95)</f>
        <v>0.57377049180327866</v>
      </c>
      <c r="X41" s="39">
        <f>SUM(V41:V$95)/SUM(G41:G$95)</f>
        <v>0.85276073619631898</v>
      </c>
      <c r="Y41" s="41">
        <f t="shared" si="0"/>
        <v>1.4265312279995976</v>
      </c>
    </row>
    <row r="42" spans="1:25" ht="15.95" customHeight="1" x14ac:dyDescent="0.25">
      <c r="A42" s="184"/>
      <c r="B42" s="4">
        <v>42942</v>
      </c>
      <c r="C42" s="5" t="s">
        <v>29</v>
      </c>
      <c r="D42" s="39">
        <f>SUM(I42:I$95)/SUM(G42:G$95)</f>
        <v>0.51875000000000004</v>
      </c>
      <c r="E42" s="5">
        <v>1</v>
      </c>
      <c r="F42" s="5">
        <v>4</v>
      </c>
      <c r="G42" s="5">
        <v>3</v>
      </c>
      <c r="H42" s="27">
        <v>2</v>
      </c>
      <c r="I42" s="27">
        <v>2</v>
      </c>
      <c r="J42" s="5">
        <f t="shared" si="1"/>
        <v>1</v>
      </c>
      <c r="K42" s="5">
        <v>1</v>
      </c>
      <c r="L42" s="5">
        <v>0</v>
      </c>
      <c r="M42" s="5">
        <v>0</v>
      </c>
      <c r="N42" s="5">
        <v>1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3</v>
      </c>
      <c r="W42" s="39">
        <f>SUM(I42:I$95,O42:O$95,S42:S$95)/SUM(F42:F$95)</f>
        <v>0.56666666666666665</v>
      </c>
      <c r="X42" s="39">
        <f>SUM(V42:V$95)/SUM(G42:G$95)</f>
        <v>0.82499999999999996</v>
      </c>
      <c r="Y42" s="41">
        <f t="shared" si="0"/>
        <v>1.3916666666666666</v>
      </c>
    </row>
    <row r="43" spans="1:25" ht="15.95" customHeight="1" x14ac:dyDescent="0.25">
      <c r="A43" s="184"/>
      <c r="B43" s="4">
        <v>42907</v>
      </c>
      <c r="C43" s="5" t="s">
        <v>29</v>
      </c>
      <c r="D43" s="39">
        <f>SUM(I43:I$95)/SUM(G43:G$95)</f>
        <v>0.51592356687898089</v>
      </c>
      <c r="E43" s="5">
        <v>1</v>
      </c>
      <c r="F43" s="5">
        <v>4</v>
      </c>
      <c r="G43" s="5">
        <v>4</v>
      </c>
      <c r="H43" s="27">
        <v>3</v>
      </c>
      <c r="I43" s="27">
        <v>4</v>
      </c>
      <c r="J43" s="5">
        <f t="shared" si="1"/>
        <v>3</v>
      </c>
      <c r="K43" s="5">
        <v>1</v>
      </c>
      <c r="L43" s="5">
        <v>0</v>
      </c>
      <c r="M43" s="5">
        <v>0</v>
      </c>
      <c r="N43" s="5">
        <v>3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5</v>
      </c>
      <c r="W43" s="39">
        <f>SUM(I43:I$95,O43:O$95,S43:S$95)/SUM(F43:F$95)</f>
        <v>0.5625</v>
      </c>
      <c r="X43" s="39">
        <f>SUM(V43:V$95)/SUM(G43:G$95)</f>
        <v>0.82165605095541405</v>
      </c>
      <c r="Y43" s="41">
        <f t="shared" si="0"/>
        <v>1.3841560509554141</v>
      </c>
    </row>
    <row r="44" spans="1:25" ht="15.95" customHeight="1" x14ac:dyDescent="0.25">
      <c r="A44" s="184"/>
      <c r="B44" s="4">
        <v>42907</v>
      </c>
      <c r="C44" s="5" t="s">
        <v>29</v>
      </c>
      <c r="D44" s="39">
        <f>SUM(I44:I$95)/SUM(G44:G$95)</f>
        <v>0.50326797385620914</v>
      </c>
      <c r="E44" s="5">
        <v>1</v>
      </c>
      <c r="F44" s="5">
        <v>3</v>
      </c>
      <c r="G44" s="5">
        <v>1</v>
      </c>
      <c r="H44" s="27">
        <v>1</v>
      </c>
      <c r="I44" s="27">
        <v>1</v>
      </c>
      <c r="J44" s="5">
        <f t="shared" si="1"/>
        <v>0</v>
      </c>
      <c r="K44" s="5">
        <v>1</v>
      </c>
      <c r="L44" s="5">
        <v>0</v>
      </c>
      <c r="M44" s="5">
        <v>0</v>
      </c>
      <c r="N44" s="5">
        <v>0</v>
      </c>
      <c r="O44" s="5">
        <v>2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2</v>
      </c>
      <c r="W44" s="39">
        <f>SUM(I44:I$95,O44:O$95,S44:S$95)/SUM(F44:F$95)</f>
        <v>0.55232558139534882</v>
      </c>
      <c r="X44" s="39">
        <f>SUM(V44:V$95)/SUM(G44:G$95)</f>
        <v>0.81045751633986929</v>
      </c>
      <c r="Y44" s="41">
        <f t="shared" si="0"/>
        <v>1.362783097735218</v>
      </c>
    </row>
    <row r="45" spans="1:25" ht="15.95" customHeight="1" x14ac:dyDescent="0.25">
      <c r="A45" s="184"/>
      <c r="B45" s="4">
        <v>42900</v>
      </c>
      <c r="C45" s="5" t="s">
        <v>25</v>
      </c>
      <c r="D45" s="39">
        <f>SUM(I45:I$95)/SUM(G45:G$95)</f>
        <v>0.5</v>
      </c>
      <c r="E45" s="5">
        <v>1</v>
      </c>
      <c r="F45" s="5">
        <v>4</v>
      </c>
      <c r="G45" s="5">
        <v>4</v>
      </c>
      <c r="H45" s="27">
        <v>1</v>
      </c>
      <c r="I45" s="27">
        <v>1</v>
      </c>
      <c r="J45" s="5">
        <f t="shared" si="1"/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1</v>
      </c>
      <c r="W45" s="39">
        <f>SUM(I45:I$95,O45:O$95,S45:S$95)/SUM(F45:F$95)</f>
        <v>0.54437869822485208</v>
      </c>
      <c r="X45" s="39">
        <f>SUM(V45:V$95)/SUM(G45:G$95)</f>
        <v>0.80263157894736847</v>
      </c>
      <c r="Y45" s="41">
        <f t="shared" si="0"/>
        <v>1.3470102771722205</v>
      </c>
    </row>
    <row r="46" spans="1:25" ht="15.95" customHeight="1" x14ac:dyDescent="0.25">
      <c r="A46" s="184"/>
      <c r="B46" s="4">
        <v>42900</v>
      </c>
      <c r="C46" s="5" t="s">
        <v>25</v>
      </c>
      <c r="D46" s="39">
        <f>SUM(I46:I$95)/SUM(G46:G$95)</f>
        <v>0.5067567567567568</v>
      </c>
      <c r="E46" s="5">
        <v>1</v>
      </c>
      <c r="F46" s="5">
        <v>3</v>
      </c>
      <c r="G46" s="5">
        <v>3</v>
      </c>
      <c r="H46" s="5">
        <v>0</v>
      </c>
      <c r="I46" s="5">
        <v>0</v>
      </c>
      <c r="J46" s="5">
        <f t="shared" si="1"/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39">
        <f>SUM(I46:I$95,O46:O$95,S46:S$95)/SUM(F46:F$95)</f>
        <v>0.55151515151515151</v>
      </c>
      <c r="X46" s="39">
        <f>SUM(V46:V$95)/SUM(G46:G$95)</f>
        <v>0.81756756756756754</v>
      </c>
      <c r="Y46" s="41">
        <f t="shared" si="0"/>
        <v>1.3690827190827191</v>
      </c>
    </row>
    <row r="47" spans="1:25" ht="15.95" customHeight="1" x14ac:dyDescent="0.25">
      <c r="A47" s="184"/>
      <c r="B47" s="4">
        <v>42893</v>
      </c>
      <c r="C47" s="5" t="s">
        <v>32</v>
      </c>
      <c r="D47" s="39">
        <f>SUM(I47:I$95)/SUM(G47:G$95)</f>
        <v>0.51724137931034486</v>
      </c>
      <c r="E47" s="5">
        <v>1</v>
      </c>
      <c r="F47" s="5">
        <v>3</v>
      </c>
      <c r="G47" s="5">
        <v>3</v>
      </c>
      <c r="H47" s="5">
        <v>0</v>
      </c>
      <c r="I47" s="5">
        <v>0</v>
      </c>
      <c r="J47" s="5">
        <f t="shared" si="1"/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5">
        <v>0</v>
      </c>
      <c r="V47" s="5">
        <v>0</v>
      </c>
      <c r="W47" s="39">
        <f>SUM(I47:I$95,O47:O$95,S47:S$95)/SUM(F47:F$95)</f>
        <v>0.56172839506172845</v>
      </c>
      <c r="X47" s="39">
        <f>SUM(V47:V$95)/SUM(G47:G$95)</f>
        <v>0.83448275862068966</v>
      </c>
      <c r="Y47" s="41">
        <f t="shared" si="0"/>
        <v>1.396211153682418</v>
      </c>
    </row>
    <row r="48" spans="1:25" ht="15.95" customHeight="1" x14ac:dyDescent="0.25">
      <c r="A48" s="184"/>
      <c r="B48" s="4">
        <v>42893</v>
      </c>
      <c r="C48" s="5" t="s">
        <v>32</v>
      </c>
      <c r="D48" s="39">
        <f>SUM(I48:I$95)/SUM(G48:G$95)</f>
        <v>0.528169014084507</v>
      </c>
      <c r="E48" s="5">
        <v>1</v>
      </c>
      <c r="F48" s="5">
        <v>3</v>
      </c>
      <c r="G48" s="5">
        <v>3</v>
      </c>
      <c r="H48" s="5">
        <v>2</v>
      </c>
      <c r="I48" s="5">
        <v>2</v>
      </c>
      <c r="J48" s="5">
        <f t="shared" si="1"/>
        <v>0</v>
      </c>
      <c r="K48" s="5">
        <v>1</v>
      </c>
      <c r="L48" s="5">
        <v>0</v>
      </c>
      <c r="M48" s="5">
        <v>1</v>
      </c>
      <c r="N48" s="5">
        <v>3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6</v>
      </c>
      <c r="W48" s="39">
        <f>SUM(I48:I$95,O48:O$95,S48:S$95)/SUM(F48:F$95)</f>
        <v>0.56603773584905659</v>
      </c>
      <c r="X48" s="39">
        <f>SUM(V48:V$95)/SUM(G48:G$95)</f>
        <v>0.852112676056338</v>
      </c>
      <c r="Y48" s="41">
        <f t="shared" si="0"/>
        <v>1.4181504119053945</v>
      </c>
    </row>
    <row r="49" spans="1:25" ht="15.95" customHeight="1" x14ac:dyDescent="0.25">
      <c r="A49" s="184"/>
      <c r="B49" s="4">
        <v>42886</v>
      </c>
      <c r="C49" s="5" t="s">
        <v>24</v>
      </c>
      <c r="D49" s="39">
        <f>SUM(I49:I$95)/SUM(G49:G$95)</f>
        <v>0.52517985611510787</v>
      </c>
      <c r="E49" s="5">
        <v>1</v>
      </c>
      <c r="F49" s="5">
        <v>4</v>
      </c>
      <c r="G49" s="5">
        <v>4</v>
      </c>
      <c r="H49" s="5">
        <v>2</v>
      </c>
      <c r="I49" s="5">
        <v>3</v>
      </c>
      <c r="J49" s="5">
        <f t="shared" si="1"/>
        <v>3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3</v>
      </c>
      <c r="W49" s="39">
        <f>SUM(I49:I$95,O49:O$95,S49:S$95)/SUM(F49:F$95)</f>
        <v>0.5641025641025641</v>
      </c>
      <c r="X49" s="39">
        <f>SUM(V49:V$95)/SUM(G49:G$95)</f>
        <v>0.82733812949640284</v>
      </c>
      <c r="Y49" s="41">
        <f t="shared" si="0"/>
        <v>1.3914406935989669</v>
      </c>
    </row>
    <row r="50" spans="1:25" ht="15.95" customHeight="1" x14ac:dyDescent="0.25">
      <c r="A50" s="184"/>
      <c r="B50" s="4">
        <v>42886</v>
      </c>
      <c r="C50" s="5" t="s">
        <v>24</v>
      </c>
      <c r="D50" s="39">
        <f>SUM(I50:I$95)/SUM(G50:G$95)</f>
        <v>0.51851851851851849</v>
      </c>
      <c r="E50" s="5">
        <v>1</v>
      </c>
      <c r="F50" s="5">
        <v>4</v>
      </c>
      <c r="G50" s="5">
        <v>1</v>
      </c>
      <c r="H50" s="5">
        <v>1</v>
      </c>
      <c r="I50" s="5">
        <v>0</v>
      </c>
      <c r="J50" s="5">
        <f t="shared" si="1"/>
        <v>0</v>
      </c>
      <c r="K50" s="5">
        <v>0</v>
      </c>
      <c r="L50" s="5">
        <v>0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39">
        <f>SUM(I50:I$95,O50:O$95,S50:S$95)/SUM(F50:F$95)</f>
        <v>0.55921052631578949</v>
      </c>
      <c r="X50" s="39">
        <f>SUM(V50:V$95)/SUM(G50:G$95)</f>
        <v>0.82962962962962961</v>
      </c>
      <c r="Y50" s="41">
        <f t="shared" si="0"/>
        <v>1.3888401559454191</v>
      </c>
    </row>
    <row r="51" spans="1:25" ht="15.95" customHeight="1" x14ac:dyDescent="0.25">
      <c r="A51" s="184"/>
      <c r="B51" s="4">
        <v>42879</v>
      </c>
      <c r="C51" s="5" t="s">
        <v>30</v>
      </c>
      <c r="D51" s="39">
        <f>SUM(I51:I$95)/SUM(G51:G$95)</f>
        <v>0.52238805970149249</v>
      </c>
      <c r="E51" s="5">
        <v>1</v>
      </c>
      <c r="F51" s="5">
        <v>3</v>
      </c>
      <c r="G51" s="5">
        <v>2</v>
      </c>
      <c r="H51" s="5">
        <v>1</v>
      </c>
      <c r="I51" s="5">
        <v>0</v>
      </c>
      <c r="J51" s="5">
        <f t="shared" si="1"/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39">
        <f>SUM(I51:I$95,O51:O$95,S51:S$95)/SUM(F51:F$95)</f>
        <v>0.55405405405405406</v>
      </c>
      <c r="X51" s="39">
        <f>SUM(V51:V$95)/SUM(G51:G$95)</f>
        <v>0.83582089552238803</v>
      </c>
      <c r="Y51" s="41">
        <f t="shared" si="0"/>
        <v>1.3898749495764422</v>
      </c>
    </row>
    <row r="52" spans="1:25" ht="15.95" customHeight="1" x14ac:dyDescent="0.25">
      <c r="A52" s="184"/>
      <c r="B52" s="4">
        <v>42879</v>
      </c>
      <c r="C52" s="5" t="s">
        <v>30</v>
      </c>
      <c r="D52" s="39">
        <f>SUM(I52:I$95)/SUM(G52:G$95)</f>
        <v>0.53030303030303028</v>
      </c>
      <c r="E52" s="5">
        <v>1</v>
      </c>
      <c r="F52" s="5">
        <v>3</v>
      </c>
      <c r="G52" s="5">
        <v>3</v>
      </c>
      <c r="H52" s="5">
        <v>3</v>
      </c>
      <c r="I52" s="27">
        <v>3</v>
      </c>
      <c r="J52" s="5">
        <f t="shared" si="1"/>
        <v>1</v>
      </c>
      <c r="K52" s="5">
        <v>2</v>
      </c>
      <c r="L52" s="5">
        <v>0</v>
      </c>
      <c r="M52" s="5">
        <v>0</v>
      </c>
      <c r="N52" s="5">
        <v>2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5</v>
      </c>
      <c r="W52" s="39">
        <f>SUM(I52:I$95,O52:O$95,S52:S$95)/SUM(F52:F$95)</f>
        <v>0.55862068965517242</v>
      </c>
      <c r="X52" s="39">
        <f>SUM(V52:V$95)/SUM(G52:G$95)</f>
        <v>0.84848484848484851</v>
      </c>
      <c r="Y52" s="41">
        <f t="shared" si="0"/>
        <v>1.407105538140021</v>
      </c>
    </row>
    <row r="53" spans="1:25" ht="15.95" customHeight="1" x14ac:dyDescent="0.25">
      <c r="A53" s="184"/>
      <c r="B53" s="4">
        <v>42872</v>
      </c>
      <c r="C53" s="5" t="s">
        <v>31</v>
      </c>
      <c r="D53" s="39">
        <f>SUM(I53:I$95)/SUM(G53:G$95)</f>
        <v>0.51937984496124034</v>
      </c>
      <c r="E53" s="5">
        <v>1</v>
      </c>
      <c r="F53" s="5">
        <v>4</v>
      </c>
      <c r="G53" s="5">
        <v>3</v>
      </c>
      <c r="H53" s="5">
        <v>3</v>
      </c>
      <c r="I53" s="27">
        <v>2</v>
      </c>
      <c r="J53" s="5">
        <f t="shared" si="1"/>
        <v>0</v>
      </c>
      <c r="K53" s="5">
        <v>1</v>
      </c>
      <c r="L53" s="5">
        <v>0</v>
      </c>
      <c r="M53" s="5">
        <v>1</v>
      </c>
      <c r="N53" s="5">
        <v>2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6</v>
      </c>
      <c r="W53" s="39">
        <f>SUM(I53:I$95,O53:O$95,S53:S$95)/SUM(F53:F$95)</f>
        <v>0.54929577464788737</v>
      </c>
      <c r="X53" s="39">
        <f>SUM(V53:V$95)/SUM(G53:G$95)</f>
        <v>0.8294573643410853</v>
      </c>
      <c r="Y53" s="41">
        <f t="shared" si="0"/>
        <v>1.3787531389889727</v>
      </c>
    </row>
    <row r="54" spans="1:25" ht="15.95" customHeight="1" x14ac:dyDescent="0.25">
      <c r="A54" s="184"/>
      <c r="B54" s="4">
        <v>42872</v>
      </c>
      <c r="C54" s="5" t="s">
        <v>31</v>
      </c>
      <c r="D54" s="39">
        <f>SUM(I54:I$95)/SUM(G54:G$95)</f>
        <v>0.51587301587301593</v>
      </c>
      <c r="E54" s="5">
        <v>1</v>
      </c>
      <c r="F54" s="5">
        <v>3</v>
      </c>
      <c r="G54" s="5">
        <v>2</v>
      </c>
      <c r="H54" s="5">
        <v>2</v>
      </c>
      <c r="I54" s="27">
        <v>2</v>
      </c>
      <c r="J54" s="5">
        <f t="shared" si="1"/>
        <v>1</v>
      </c>
      <c r="K54" s="5">
        <v>1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3</v>
      </c>
      <c r="W54" s="39">
        <f>SUM(I54:I$95,O54:O$95,S54:S$95)/SUM(F54:F$95)</f>
        <v>0.54347826086956519</v>
      </c>
      <c r="X54" s="39">
        <f>SUM(V54:V$95)/SUM(G54:G$95)</f>
        <v>0.80158730158730163</v>
      </c>
      <c r="Y54" s="41">
        <f t="shared" si="0"/>
        <v>1.3450655624568668</v>
      </c>
    </row>
    <row r="55" spans="1:25" ht="15.95" customHeight="1" x14ac:dyDescent="0.25">
      <c r="A55" s="184"/>
      <c r="B55" s="4">
        <v>42865</v>
      </c>
      <c r="C55" s="5" t="s">
        <v>23</v>
      </c>
      <c r="D55" s="39">
        <f>SUM(I55:I$95)/SUM(G55:G$95)</f>
        <v>0.50806451612903225</v>
      </c>
      <c r="E55" s="5">
        <v>1</v>
      </c>
      <c r="F55" s="5">
        <v>3</v>
      </c>
      <c r="G55" s="5">
        <v>3</v>
      </c>
      <c r="H55" s="5">
        <v>1</v>
      </c>
      <c r="I55" s="27">
        <v>2</v>
      </c>
      <c r="J55" s="5">
        <f t="shared" si="1"/>
        <v>2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2</v>
      </c>
      <c r="W55" s="39">
        <f>SUM(I55:I$95,O55:O$95,S55:S$95)/SUM(F55:F$95)</f>
        <v>0.53333333333333333</v>
      </c>
      <c r="X55" s="39">
        <f>SUM(V55:V$95)/SUM(G55:G$95)</f>
        <v>0.79032258064516125</v>
      </c>
      <c r="Y55" s="41">
        <f t="shared" si="0"/>
        <v>1.3236559139784947</v>
      </c>
    </row>
    <row r="56" spans="1:25" ht="15.95" customHeight="1" thickBot="1" x14ac:dyDescent="0.3">
      <c r="A56" s="188"/>
      <c r="B56" s="11">
        <v>42865</v>
      </c>
      <c r="C56" s="12" t="s">
        <v>23</v>
      </c>
      <c r="D56" s="40">
        <f>SUM(I56:I$95)/SUM(G56:G$95)</f>
        <v>0.50413223140495866</v>
      </c>
      <c r="E56" s="12">
        <v>1</v>
      </c>
      <c r="F56" s="12">
        <v>3</v>
      </c>
      <c r="G56" s="12">
        <v>3</v>
      </c>
      <c r="H56" s="12">
        <v>1</v>
      </c>
      <c r="I56" s="28">
        <v>1</v>
      </c>
      <c r="J56" s="12">
        <f t="shared" si="1"/>
        <v>0</v>
      </c>
      <c r="K56" s="12">
        <v>1</v>
      </c>
      <c r="L56" s="12">
        <v>0</v>
      </c>
      <c r="M56" s="12">
        <v>0</v>
      </c>
      <c r="N56" s="12">
        <v>1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2</v>
      </c>
      <c r="W56" s="40">
        <f>SUM(I56:I$95,O56:O$95,S56:S$95)/SUM(F56:F$95)</f>
        <v>0.53030303030303028</v>
      </c>
      <c r="X56" s="40">
        <f>SUM(V56:V$95)/SUM(G56:G$95)</f>
        <v>0.79338842975206614</v>
      </c>
      <c r="Y56" s="42">
        <f t="shared" si="0"/>
        <v>1.3236914600550964</v>
      </c>
    </row>
    <row r="57" spans="1:25" ht="15.95" customHeight="1" x14ac:dyDescent="0.25">
      <c r="A57" s="178" t="s">
        <v>35</v>
      </c>
      <c r="B57" s="18">
        <v>42634</v>
      </c>
      <c r="C57" s="19" t="s">
        <v>34</v>
      </c>
      <c r="D57" s="43">
        <f>SUM(I57:I$95)/SUM(G57:G$95)</f>
        <v>0.50847457627118642</v>
      </c>
      <c r="E57" s="19">
        <v>1</v>
      </c>
      <c r="F57" s="19">
        <v>3</v>
      </c>
      <c r="G57" s="19">
        <v>3</v>
      </c>
      <c r="H57" s="19">
        <v>0</v>
      </c>
      <c r="I57" s="30">
        <v>1</v>
      </c>
      <c r="J57" s="19">
        <f t="shared" si="1"/>
        <v>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1</v>
      </c>
      <c r="W57" s="43">
        <f>SUM(I57:I$95,O57:O$95,S57:S$95)/SUM(F57:F$95)</f>
        <v>0.53488372093023251</v>
      </c>
      <c r="X57" s="43">
        <f>SUM(V57:V$95)/SUM(G57:G$95)</f>
        <v>0.79661016949152541</v>
      </c>
      <c r="Y57" s="44">
        <f t="shared" si="0"/>
        <v>1.3314938904217579</v>
      </c>
    </row>
    <row r="58" spans="1:25" ht="15.95" customHeight="1" x14ac:dyDescent="0.25">
      <c r="A58" s="179"/>
      <c r="B58" s="14">
        <v>42634</v>
      </c>
      <c r="C58" s="15" t="s">
        <v>34</v>
      </c>
      <c r="D58" s="45">
        <f>SUM(I58:I$95)/SUM(G58:G$95)</f>
        <v>0.5130434782608696</v>
      </c>
      <c r="E58" s="15">
        <v>1</v>
      </c>
      <c r="F58" s="15">
        <v>4</v>
      </c>
      <c r="G58" s="15">
        <v>4</v>
      </c>
      <c r="H58" s="15">
        <v>1</v>
      </c>
      <c r="I58" s="27">
        <v>2</v>
      </c>
      <c r="J58" s="15">
        <f t="shared" si="1"/>
        <v>2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3</v>
      </c>
      <c r="V58" s="15">
        <v>2</v>
      </c>
      <c r="W58" s="45">
        <f>SUM(I58:I$95,O58:O$95,S58:S$95)/SUM(F58:F$95)</f>
        <v>0.53968253968253965</v>
      </c>
      <c r="X58" s="45">
        <f>SUM(V58:V$95)/SUM(G58:G$95)</f>
        <v>0.80869565217391304</v>
      </c>
      <c r="Y58" s="46">
        <f t="shared" si="0"/>
        <v>1.3483781918564528</v>
      </c>
    </row>
    <row r="59" spans="1:25" ht="15.95" customHeight="1" x14ac:dyDescent="0.25">
      <c r="A59" s="179"/>
      <c r="B59" s="14">
        <v>42627</v>
      </c>
      <c r="C59" s="15" t="s">
        <v>34</v>
      </c>
      <c r="D59" s="45">
        <f>SUM(I59:I$95)/SUM(G59:G$95)</f>
        <v>0.51351351351351349</v>
      </c>
      <c r="E59" s="15">
        <v>1</v>
      </c>
      <c r="F59" s="15">
        <v>4</v>
      </c>
      <c r="G59" s="15">
        <v>4</v>
      </c>
      <c r="H59" s="15">
        <v>1</v>
      </c>
      <c r="I59" s="27">
        <v>1</v>
      </c>
      <c r="J59" s="15">
        <f t="shared" si="1"/>
        <v>1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2</v>
      </c>
      <c r="V59" s="15">
        <v>1</v>
      </c>
      <c r="W59" s="45">
        <f>SUM(I59:I$95,O59:O$95,S59:S$95)/SUM(F59:F$95)</f>
        <v>0.54098360655737709</v>
      </c>
      <c r="X59" s="45">
        <f>SUM(V59:V$95)/SUM(G59:G$95)</f>
        <v>0.81981981981981977</v>
      </c>
      <c r="Y59" s="46">
        <f t="shared" si="0"/>
        <v>1.3608034263771969</v>
      </c>
    </row>
    <row r="60" spans="1:25" ht="15.95" customHeight="1" x14ac:dyDescent="0.25">
      <c r="A60" s="179"/>
      <c r="B60" s="14">
        <v>42627</v>
      </c>
      <c r="C60" s="15" t="s">
        <v>34</v>
      </c>
      <c r="D60" s="45">
        <f>SUM(I60:I$95)/SUM(G60:G$95)</f>
        <v>0.52336448598130836</v>
      </c>
      <c r="E60" s="15">
        <v>1</v>
      </c>
      <c r="F60" s="15">
        <v>5</v>
      </c>
      <c r="G60" s="15">
        <v>5</v>
      </c>
      <c r="H60" s="15">
        <v>1</v>
      </c>
      <c r="I60" s="27">
        <v>1</v>
      </c>
      <c r="J60" s="15">
        <f t="shared" si="1"/>
        <v>1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4</v>
      </c>
      <c r="V60" s="15">
        <v>1</v>
      </c>
      <c r="W60" s="45">
        <f>SUM(I60:I$95,O60:O$95,S60:S$95)/SUM(F60:F$95)</f>
        <v>0.55084745762711862</v>
      </c>
      <c r="X60" s="45">
        <f>SUM(V60:V$95)/SUM(G60:G$95)</f>
        <v>0.84112149532710279</v>
      </c>
      <c r="Y60" s="46">
        <f t="shared" si="0"/>
        <v>1.3919689529542214</v>
      </c>
    </row>
    <row r="61" spans="1:25" ht="15.95" customHeight="1" x14ac:dyDescent="0.25">
      <c r="A61" s="179"/>
      <c r="B61" s="14">
        <v>42620</v>
      </c>
      <c r="C61" s="15" t="s">
        <v>25</v>
      </c>
      <c r="D61" s="45">
        <f>SUM(I61:I$95)/SUM(G61:G$95)</f>
        <v>0.53921568627450978</v>
      </c>
      <c r="E61" s="15">
        <v>1</v>
      </c>
      <c r="F61" s="15">
        <v>3</v>
      </c>
      <c r="G61" s="15">
        <v>3</v>
      </c>
      <c r="H61" s="15">
        <v>1</v>
      </c>
      <c r="I61" s="27">
        <v>2</v>
      </c>
      <c r="J61" s="15">
        <f t="shared" si="1"/>
        <v>1</v>
      </c>
      <c r="K61" s="15">
        <v>1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3</v>
      </c>
      <c r="W61" s="45">
        <f>SUM(I61:I$95,O61:O$95,S61:S$95)/SUM(F61:F$95)</f>
        <v>0.5663716814159292</v>
      </c>
      <c r="X61" s="45">
        <f>SUM(V61:V$95)/SUM(G61:G$95)</f>
        <v>0.87254901960784315</v>
      </c>
      <c r="Y61" s="46">
        <f t="shared" si="0"/>
        <v>1.4389207010237723</v>
      </c>
    </row>
    <row r="62" spans="1:25" ht="15.95" customHeight="1" x14ac:dyDescent="0.25">
      <c r="A62" s="179"/>
      <c r="B62" s="14">
        <v>42620</v>
      </c>
      <c r="C62" s="15" t="s">
        <v>25</v>
      </c>
      <c r="D62" s="45">
        <f>SUM(I62:I$95)/SUM(G62:G$95)</f>
        <v>0.53535353535353536</v>
      </c>
      <c r="E62" s="15">
        <v>1</v>
      </c>
      <c r="F62" s="15">
        <v>4</v>
      </c>
      <c r="G62" s="15">
        <v>4</v>
      </c>
      <c r="H62" s="15">
        <v>3</v>
      </c>
      <c r="I62" s="27">
        <v>4</v>
      </c>
      <c r="J62" s="15">
        <f t="shared" si="1"/>
        <v>2</v>
      </c>
      <c r="K62" s="15">
        <v>2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6</v>
      </c>
      <c r="W62" s="45">
        <f>SUM(I62:I$95,O62:O$95,S62:S$95)/SUM(F62:F$95)</f>
        <v>0.5636363636363636</v>
      </c>
      <c r="X62" s="45">
        <f>SUM(V62:V$95)/SUM(G62:G$95)</f>
        <v>0.86868686868686873</v>
      </c>
      <c r="Y62" s="46">
        <f t="shared" si="0"/>
        <v>1.4323232323232324</v>
      </c>
    </row>
    <row r="63" spans="1:25" ht="15.95" customHeight="1" x14ac:dyDescent="0.25">
      <c r="A63" s="179"/>
      <c r="B63" s="14">
        <v>42620</v>
      </c>
      <c r="C63" s="15" t="s">
        <v>25</v>
      </c>
      <c r="D63" s="45">
        <f>SUM(I63:I$95)/SUM(G63:G$95)</f>
        <v>0.51578947368421058</v>
      </c>
      <c r="E63" s="15">
        <v>1</v>
      </c>
      <c r="F63" s="15">
        <v>4</v>
      </c>
      <c r="G63" s="15">
        <v>4</v>
      </c>
      <c r="H63" s="15">
        <v>2</v>
      </c>
      <c r="I63" s="27">
        <v>3</v>
      </c>
      <c r="J63" s="15">
        <f t="shared" si="1"/>
        <v>3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2</v>
      </c>
      <c r="V63" s="15">
        <v>3</v>
      </c>
      <c r="W63" s="45">
        <f>SUM(I63:I$95,O63:O$95,S63:S$95)/SUM(F63:F$95)</f>
        <v>0.54716981132075471</v>
      </c>
      <c r="X63" s="45">
        <f>SUM(V63:V$95)/SUM(G63:G$95)</f>
        <v>0.84210526315789469</v>
      </c>
      <c r="Y63" s="46">
        <f t="shared" si="0"/>
        <v>1.3892750744786495</v>
      </c>
    </row>
    <row r="64" spans="1:25" ht="15.95" customHeight="1" x14ac:dyDescent="0.25">
      <c r="A64" s="179"/>
      <c r="B64" s="14">
        <v>42613</v>
      </c>
      <c r="C64" s="15" t="s">
        <v>25</v>
      </c>
      <c r="D64" s="45">
        <f>SUM(I64:I$95)/SUM(G64:G$95)</f>
        <v>0.50549450549450547</v>
      </c>
      <c r="E64" s="15">
        <v>1</v>
      </c>
      <c r="F64" s="15">
        <v>5</v>
      </c>
      <c r="G64" s="15">
        <v>5</v>
      </c>
      <c r="H64" s="15">
        <v>2</v>
      </c>
      <c r="I64" s="15">
        <v>0</v>
      </c>
      <c r="J64" s="15">
        <f t="shared" si="1"/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1</v>
      </c>
      <c r="T64" s="15">
        <v>1</v>
      </c>
      <c r="U64" s="15">
        <v>6</v>
      </c>
      <c r="V64" s="15">
        <v>0</v>
      </c>
      <c r="W64" s="45">
        <f>SUM(I64:I$95,O64:O$95,S64:S$95)/SUM(F64:F$95)</f>
        <v>0.53921568627450978</v>
      </c>
      <c r="X64" s="45">
        <f>SUM(V64:V$95)/SUM(G64:G$95)</f>
        <v>0.84615384615384615</v>
      </c>
      <c r="Y64" s="46">
        <f t="shared" si="0"/>
        <v>1.3853695324283559</v>
      </c>
    </row>
    <row r="65" spans="1:25" ht="15.95" customHeight="1" thickBot="1" x14ac:dyDescent="0.3">
      <c r="A65" s="180"/>
      <c r="B65" s="86">
        <v>42613</v>
      </c>
      <c r="C65" s="87" t="s">
        <v>25</v>
      </c>
      <c r="D65" s="89">
        <f>SUM(I65:I$95)/SUM(G65:G$95)</f>
        <v>0.53488372093023251</v>
      </c>
      <c r="E65" s="87">
        <v>1</v>
      </c>
      <c r="F65" s="87">
        <v>4</v>
      </c>
      <c r="G65" s="87">
        <v>4</v>
      </c>
      <c r="H65" s="87">
        <v>1</v>
      </c>
      <c r="I65" s="28">
        <v>3</v>
      </c>
      <c r="J65" s="87">
        <f t="shared" si="1"/>
        <v>2</v>
      </c>
      <c r="K65" s="87">
        <v>1</v>
      </c>
      <c r="L65" s="87">
        <v>0</v>
      </c>
      <c r="M65" s="87">
        <v>0</v>
      </c>
      <c r="N65" s="87">
        <v>2</v>
      </c>
      <c r="O65" s="87">
        <v>0</v>
      </c>
      <c r="P65" s="87">
        <v>0</v>
      </c>
      <c r="Q65" s="87">
        <v>0</v>
      </c>
      <c r="R65" s="87">
        <v>0</v>
      </c>
      <c r="S65" s="87">
        <v>0</v>
      </c>
      <c r="T65" s="87">
        <v>0</v>
      </c>
      <c r="U65" s="87">
        <v>0</v>
      </c>
      <c r="V65" s="87">
        <v>4</v>
      </c>
      <c r="W65" s="89">
        <f>SUM(I65:I$95,O65:O$95,S65:S$95)/SUM(F65:F$95)</f>
        <v>0.55670103092783507</v>
      </c>
      <c r="X65" s="89">
        <f>SUM(V65:V$95)/SUM(G65:G$95)</f>
        <v>0.89534883720930236</v>
      </c>
      <c r="Y65" s="90">
        <f t="shared" si="0"/>
        <v>1.4520498681371374</v>
      </c>
    </row>
    <row r="66" spans="1:25" ht="15.95" customHeight="1" x14ac:dyDescent="0.25">
      <c r="A66" s="183" t="s">
        <v>40</v>
      </c>
      <c r="B66" s="9">
        <v>42599</v>
      </c>
      <c r="C66" s="10" t="s">
        <v>36</v>
      </c>
      <c r="D66" s="1">
        <f>SUM(I66:I$95)/SUM(G66:G$95)</f>
        <v>0.52439024390243905</v>
      </c>
      <c r="E66" s="10">
        <v>1</v>
      </c>
      <c r="F66" s="10">
        <v>3</v>
      </c>
      <c r="G66" s="10">
        <v>2</v>
      </c>
      <c r="H66" s="10">
        <v>0</v>
      </c>
      <c r="I66" s="30">
        <v>1</v>
      </c>
      <c r="J66" s="10">
        <f t="shared" si="1"/>
        <v>0</v>
      </c>
      <c r="K66" s="10">
        <v>1</v>
      </c>
      <c r="L66" s="10">
        <v>0</v>
      </c>
      <c r="M66" s="10">
        <v>0</v>
      </c>
      <c r="N66" s="10">
        <v>1</v>
      </c>
      <c r="O66" s="10">
        <v>0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1</v>
      </c>
      <c r="V66" s="10">
        <v>2</v>
      </c>
      <c r="W66" s="1">
        <f>SUM(I66:I$95,O66:O$95,S66:S$95)/SUM(F66:F$95)</f>
        <v>0.54838709677419351</v>
      </c>
      <c r="X66" s="1">
        <f>SUM(V66:V$95)/SUM(G66:G$95)</f>
        <v>0.8902439024390244</v>
      </c>
      <c r="Y66" s="2">
        <f t="shared" ref="Y66:Y94" si="2">SUM(X66+W66)</f>
        <v>1.4386309992132178</v>
      </c>
    </row>
    <row r="67" spans="1:25" ht="15.95" customHeight="1" x14ac:dyDescent="0.25">
      <c r="A67" s="184"/>
      <c r="B67" s="4">
        <v>42599</v>
      </c>
      <c r="C67" s="5" t="s">
        <v>36</v>
      </c>
      <c r="D67" s="39">
        <f>SUM(I67:I$95)/SUM(G67:G$95)</f>
        <v>0.52500000000000002</v>
      </c>
      <c r="E67" s="5">
        <v>1</v>
      </c>
      <c r="F67" s="5">
        <v>3</v>
      </c>
      <c r="G67" s="5">
        <v>3</v>
      </c>
      <c r="H67" s="5">
        <v>0</v>
      </c>
      <c r="I67" s="27">
        <v>1</v>
      </c>
      <c r="J67" s="5">
        <f t="shared" ref="J67:J95" si="3">SUM(I67)-SUM(K67:M67)</f>
        <v>0</v>
      </c>
      <c r="K67" s="5">
        <v>0</v>
      </c>
      <c r="L67" s="5">
        <v>1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3</v>
      </c>
      <c r="W67" s="39">
        <f>SUM(I67:I$95,O67:O$95,S67:S$95)/SUM(F67:F$95)</f>
        <v>0.55555555555555558</v>
      </c>
      <c r="X67" s="39">
        <f>SUM(V67:V$95)/SUM(G67:G$95)</f>
        <v>0.88749999999999996</v>
      </c>
      <c r="Y67" s="41">
        <f t="shared" si="2"/>
        <v>1.4430555555555555</v>
      </c>
    </row>
    <row r="68" spans="1:25" ht="15.95" customHeight="1" x14ac:dyDescent="0.25">
      <c r="A68" s="184"/>
      <c r="B68" s="4">
        <v>42585</v>
      </c>
      <c r="C68" s="5" t="s">
        <v>37</v>
      </c>
      <c r="D68" s="39">
        <f>SUM(I68:I$95)/SUM(G68:G$95)</f>
        <v>0.53246753246753242</v>
      </c>
      <c r="E68" s="5">
        <v>1</v>
      </c>
      <c r="F68" s="5">
        <v>3</v>
      </c>
      <c r="G68" s="5">
        <v>2</v>
      </c>
      <c r="H68" s="27">
        <v>2</v>
      </c>
      <c r="I68" s="27">
        <v>1</v>
      </c>
      <c r="J68" s="5">
        <f t="shared" si="3"/>
        <v>0</v>
      </c>
      <c r="K68" s="5">
        <v>1</v>
      </c>
      <c r="L68" s="5">
        <v>0</v>
      </c>
      <c r="M68" s="5">
        <v>0</v>
      </c>
      <c r="N68" s="5">
        <v>1</v>
      </c>
      <c r="O68" s="5">
        <v>1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2</v>
      </c>
      <c r="W68" s="39">
        <f>SUM(I68:I$95,O68:O$95,S68:S$95)/SUM(F68:F$95)</f>
        <v>0.56321839080459768</v>
      </c>
      <c r="X68" s="39">
        <f>SUM(V68:V$95)/SUM(G68:G$95)</f>
        <v>0.88311688311688308</v>
      </c>
      <c r="Y68" s="41">
        <f t="shared" si="2"/>
        <v>1.4463352739214808</v>
      </c>
    </row>
    <row r="69" spans="1:25" ht="15.95" customHeight="1" x14ac:dyDescent="0.25">
      <c r="A69" s="184"/>
      <c r="B69" s="4">
        <v>42585</v>
      </c>
      <c r="C69" s="5" t="s">
        <v>37</v>
      </c>
      <c r="D69" s="39">
        <f>SUM(I69:I$95)/SUM(G69:G$95)</f>
        <v>0.53333333333333333</v>
      </c>
      <c r="E69" s="5">
        <v>1</v>
      </c>
      <c r="F69" s="5">
        <v>4</v>
      </c>
      <c r="G69" s="5">
        <v>2</v>
      </c>
      <c r="H69" s="27">
        <v>2</v>
      </c>
      <c r="I69" s="27">
        <v>2</v>
      </c>
      <c r="J69" s="5">
        <f t="shared" si="3"/>
        <v>1</v>
      </c>
      <c r="K69" s="5">
        <v>1</v>
      </c>
      <c r="L69" s="5">
        <v>0</v>
      </c>
      <c r="M69" s="5">
        <v>0</v>
      </c>
      <c r="N69" s="5">
        <v>2</v>
      </c>
      <c r="O69" s="5">
        <v>0</v>
      </c>
      <c r="P69" s="5">
        <v>0</v>
      </c>
      <c r="Q69" s="5">
        <v>2</v>
      </c>
      <c r="R69" s="5">
        <v>0</v>
      </c>
      <c r="S69" s="5">
        <v>0</v>
      </c>
      <c r="T69" s="5">
        <v>0</v>
      </c>
      <c r="U69" s="5">
        <v>0</v>
      </c>
      <c r="V69" s="5">
        <v>3</v>
      </c>
      <c r="W69" s="39">
        <f>SUM(I69:I$95,O69:O$95,S69:S$95)/SUM(F69:F$95)</f>
        <v>0.55952380952380953</v>
      </c>
      <c r="X69" s="39">
        <f>SUM(V69:V$95)/SUM(G69:G$95)</f>
        <v>0.88</v>
      </c>
      <c r="Y69" s="41">
        <f t="shared" si="2"/>
        <v>1.4395238095238096</v>
      </c>
    </row>
    <row r="70" spans="1:25" ht="15.95" customHeight="1" x14ac:dyDescent="0.25">
      <c r="A70" s="184"/>
      <c r="B70" s="4">
        <v>42578</v>
      </c>
      <c r="C70" s="5" t="s">
        <v>25</v>
      </c>
      <c r="D70" s="39">
        <f>SUM(I70:I$95)/SUM(G70:G$95)</f>
        <v>0.52054794520547942</v>
      </c>
      <c r="E70" s="5">
        <v>1</v>
      </c>
      <c r="F70" s="5">
        <v>4</v>
      </c>
      <c r="G70" s="5">
        <v>4</v>
      </c>
      <c r="H70" s="27">
        <v>2</v>
      </c>
      <c r="I70" s="27">
        <v>2</v>
      </c>
      <c r="J70" s="5">
        <f t="shared" si="3"/>
        <v>2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0</v>
      </c>
      <c r="V70" s="5">
        <v>2</v>
      </c>
      <c r="W70" s="39">
        <f>SUM(I70:I$95,O70:O$95,S70:S$95)/SUM(F70:F$95)</f>
        <v>0.5625</v>
      </c>
      <c r="X70" s="39">
        <f>SUM(V70:V$95)/SUM(G70:G$95)</f>
        <v>0.86301369863013699</v>
      </c>
      <c r="Y70" s="41">
        <f t="shared" si="2"/>
        <v>1.4255136986301369</v>
      </c>
    </row>
    <row r="71" spans="1:25" ht="15.95" customHeight="1" x14ac:dyDescent="0.25">
      <c r="A71" s="184"/>
      <c r="B71" s="4">
        <v>42578</v>
      </c>
      <c r="C71" s="5" t="s">
        <v>25</v>
      </c>
      <c r="D71" s="39">
        <f>SUM(I71:I$95)/SUM(G71:G$95)</f>
        <v>0.52173913043478259</v>
      </c>
      <c r="E71" s="5">
        <v>1</v>
      </c>
      <c r="F71" s="5">
        <v>3</v>
      </c>
      <c r="G71" s="5">
        <v>3</v>
      </c>
      <c r="H71" s="27">
        <v>1</v>
      </c>
      <c r="I71" s="27">
        <v>1</v>
      </c>
      <c r="J71" s="5">
        <f t="shared" si="3"/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1</v>
      </c>
      <c r="W71" s="39">
        <f>SUM(I71:I$95,O71:O$95,S71:S$95)/SUM(F71:F$95)</f>
        <v>0.56578947368421051</v>
      </c>
      <c r="X71" s="39">
        <f>SUM(V71:V$95)/SUM(G71:G$95)</f>
        <v>0.88405797101449279</v>
      </c>
      <c r="Y71" s="41">
        <f t="shared" si="2"/>
        <v>1.4498474446987033</v>
      </c>
    </row>
    <row r="72" spans="1:25" ht="15.95" customHeight="1" x14ac:dyDescent="0.25">
      <c r="A72" s="184"/>
      <c r="B72" s="4">
        <v>42571</v>
      </c>
      <c r="C72" s="5" t="s">
        <v>23</v>
      </c>
      <c r="D72" s="39">
        <f>SUM(I72:I$95)/SUM(G72:G$95)</f>
        <v>0.53030303030303028</v>
      </c>
      <c r="E72" s="5">
        <v>1</v>
      </c>
      <c r="F72" s="5">
        <v>4</v>
      </c>
      <c r="G72" s="5">
        <v>3</v>
      </c>
      <c r="H72" s="27">
        <v>3</v>
      </c>
      <c r="I72" s="27">
        <v>3</v>
      </c>
      <c r="J72" s="5">
        <f t="shared" si="3"/>
        <v>2</v>
      </c>
      <c r="K72" s="5">
        <v>0</v>
      </c>
      <c r="L72" s="5">
        <v>0</v>
      </c>
      <c r="M72" s="5">
        <v>1</v>
      </c>
      <c r="N72" s="5">
        <v>3</v>
      </c>
      <c r="O72" s="5">
        <v>1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6</v>
      </c>
      <c r="W72" s="39">
        <f>SUM(I72:I$95,O72:O$95,S72:S$95)/SUM(F72:F$95)</f>
        <v>0.57534246575342463</v>
      </c>
      <c r="X72" s="39">
        <f>SUM(V72:V$95)/SUM(G72:G$95)</f>
        <v>0.90909090909090906</v>
      </c>
      <c r="Y72" s="41">
        <f t="shared" si="2"/>
        <v>1.4844333748443337</v>
      </c>
    </row>
    <row r="73" spans="1:25" ht="15.95" customHeight="1" x14ac:dyDescent="0.25">
      <c r="A73" s="184"/>
      <c r="B73" s="4">
        <v>42571</v>
      </c>
      <c r="C73" s="5" t="s">
        <v>23</v>
      </c>
      <c r="D73" s="39">
        <f>SUM(I73:I$95)/SUM(G73:G$95)</f>
        <v>0.50793650793650791</v>
      </c>
      <c r="E73" s="5">
        <v>1</v>
      </c>
      <c r="F73" s="5">
        <v>3</v>
      </c>
      <c r="G73" s="5">
        <v>3</v>
      </c>
      <c r="H73" s="27">
        <v>1</v>
      </c>
      <c r="I73" s="27">
        <v>1</v>
      </c>
      <c r="J73" s="5">
        <f t="shared" si="3"/>
        <v>0</v>
      </c>
      <c r="K73" s="5">
        <v>1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0</v>
      </c>
      <c r="V73" s="5">
        <v>2</v>
      </c>
      <c r="W73" s="39">
        <f>SUM(I73:I$95,O73:O$95,S73:S$95)/SUM(F73:F$95)</f>
        <v>0.55072463768115942</v>
      </c>
      <c r="X73" s="39">
        <f>SUM(V73:V$95)/SUM(G73:G$95)</f>
        <v>0.8571428571428571</v>
      </c>
      <c r="Y73" s="41">
        <f t="shared" si="2"/>
        <v>1.4078674948240164</v>
      </c>
    </row>
    <row r="74" spans="1:25" ht="15.95" customHeight="1" x14ac:dyDescent="0.25">
      <c r="A74" s="184"/>
      <c r="B74" s="4">
        <v>42564</v>
      </c>
      <c r="C74" s="5" t="s">
        <v>29</v>
      </c>
      <c r="D74" s="39">
        <f>SUM(I74:I$95)/SUM(G74:G$95)</f>
        <v>0.51666666666666672</v>
      </c>
      <c r="E74" s="5">
        <v>1</v>
      </c>
      <c r="F74" s="5">
        <v>3</v>
      </c>
      <c r="G74" s="5">
        <v>3</v>
      </c>
      <c r="H74" s="27">
        <v>1</v>
      </c>
      <c r="I74" s="27">
        <v>1</v>
      </c>
      <c r="J74" s="5">
        <f t="shared" si="3"/>
        <v>0</v>
      </c>
      <c r="K74" s="5">
        <v>1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2</v>
      </c>
      <c r="W74" s="39">
        <f>SUM(I74:I$95,O74:O$95,S74:S$95)/SUM(F74:F$95)</f>
        <v>0.56060606060606055</v>
      </c>
      <c r="X74" s="39">
        <f>SUM(V74:V$95)/SUM(G74:G$95)</f>
        <v>0.8666666666666667</v>
      </c>
      <c r="Y74" s="41">
        <f t="shared" si="2"/>
        <v>1.4272727272727272</v>
      </c>
    </row>
    <row r="75" spans="1:25" ht="15.95" customHeight="1" x14ac:dyDescent="0.25">
      <c r="A75" s="184"/>
      <c r="B75" s="4">
        <v>42564</v>
      </c>
      <c r="C75" s="5" t="s">
        <v>29</v>
      </c>
      <c r="D75" s="39">
        <f>SUM(I75:I$95)/SUM(G75:G$95)</f>
        <v>0.52631578947368418</v>
      </c>
      <c r="E75" s="5">
        <v>1</v>
      </c>
      <c r="F75" s="5">
        <v>5</v>
      </c>
      <c r="G75" s="5">
        <v>5</v>
      </c>
      <c r="H75" s="27">
        <v>2</v>
      </c>
      <c r="I75" s="27">
        <v>3</v>
      </c>
      <c r="J75" s="5">
        <f t="shared" si="3"/>
        <v>3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</v>
      </c>
      <c r="V75" s="5">
        <v>3</v>
      </c>
      <c r="W75" s="39">
        <f>SUM(I75:I$95,O75:O$95,S75:S$95)/SUM(F75:F$95)</f>
        <v>0.5714285714285714</v>
      </c>
      <c r="X75" s="39">
        <f>SUM(V75:V$95)/SUM(G75:G$95)</f>
        <v>0.8771929824561403</v>
      </c>
      <c r="Y75" s="41">
        <f t="shared" si="2"/>
        <v>1.4486215538847116</v>
      </c>
    </row>
    <row r="76" spans="1:25" ht="15.95" customHeight="1" x14ac:dyDescent="0.25">
      <c r="A76" s="184"/>
      <c r="B76" s="4">
        <v>42543</v>
      </c>
      <c r="C76" s="5" t="s">
        <v>34</v>
      </c>
      <c r="D76" s="39">
        <f>SUM(I76:I$95)/SUM(G76:G$95)</f>
        <v>0.51923076923076927</v>
      </c>
      <c r="E76" s="5">
        <v>1</v>
      </c>
      <c r="F76" s="5">
        <v>3</v>
      </c>
      <c r="G76" s="5">
        <v>2</v>
      </c>
      <c r="H76" s="27">
        <v>1</v>
      </c>
      <c r="I76" s="27">
        <v>2</v>
      </c>
      <c r="J76" s="5">
        <f t="shared" si="3"/>
        <v>2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2</v>
      </c>
      <c r="W76" s="39">
        <f>SUM(I76:I$95,O76:O$95,S76:S$95)/SUM(F76:F$95)</f>
        <v>0.56896551724137934</v>
      </c>
      <c r="X76" s="39">
        <f>SUM(V76:V$95)/SUM(G76:G$95)</f>
        <v>0.90384615384615385</v>
      </c>
      <c r="Y76" s="41">
        <f t="shared" si="2"/>
        <v>1.4728116710875332</v>
      </c>
    </row>
    <row r="77" spans="1:25" ht="15.95" customHeight="1" x14ac:dyDescent="0.25">
      <c r="A77" s="184"/>
      <c r="B77" s="4">
        <v>42536</v>
      </c>
      <c r="C77" s="5" t="s">
        <v>39</v>
      </c>
      <c r="D77" s="39">
        <f>SUM(I77:I$95)/SUM(G77:G$95)</f>
        <v>0.5</v>
      </c>
      <c r="E77" s="5">
        <v>1</v>
      </c>
      <c r="F77" s="5">
        <v>4</v>
      </c>
      <c r="G77" s="5">
        <v>4</v>
      </c>
      <c r="H77" s="27">
        <v>1</v>
      </c>
      <c r="I77" s="27">
        <v>1</v>
      </c>
      <c r="J77" s="5">
        <f t="shared" si="3"/>
        <v>0</v>
      </c>
      <c r="K77" s="5">
        <v>0</v>
      </c>
      <c r="L77" s="5">
        <v>1</v>
      </c>
      <c r="M77" s="5">
        <v>0</v>
      </c>
      <c r="N77" s="5">
        <v>3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3</v>
      </c>
      <c r="W77" s="39">
        <f>SUM(I77:I$95,O77:O$95,S77:S$95)/SUM(F77:F$95)</f>
        <v>0.54545454545454541</v>
      </c>
      <c r="X77" s="39">
        <f>SUM(V77:V$95)/SUM(G77:G$95)</f>
        <v>0.9</v>
      </c>
      <c r="Y77" s="41">
        <f t="shared" si="2"/>
        <v>1.4454545454545453</v>
      </c>
    </row>
    <row r="78" spans="1:25" ht="15.95" customHeight="1" x14ac:dyDescent="0.25">
      <c r="A78" s="184"/>
      <c r="B78" s="4">
        <v>42536</v>
      </c>
      <c r="C78" s="5" t="s">
        <v>39</v>
      </c>
      <c r="D78" s="39">
        <f>SUM(I78:I$95)/SUM(G78:G$95)</f>
        <v>0.52173913043478259</v>
      </c>
      <c r="E78" s="5">
        <v>1</v>
      </c>
      <c r="F78" s="5">
        <v>4</v>
      </c>
      <c r="G78" s="5">
        <v>4</v>
      </c>
      <c r="H78" s="27">
        <v>4</v>
      </c>
      <c r="I78" s="27">
        <v>4</v>
      </c>
      <c r="J78" s="5">
        <f t="shared" si="3"/>
        <v>3</v>
      </c>
      <c r="K78" s="5">
        <v>1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5</v>
      </c>
      <c r="W78" s="39">
        <f>SUM(I78:I$95,O78:O$95,S78:S$95)/SUM(F78:F$95)</f>
        <v>0.56862745098039214</v>
      </c>
      <c r="X78" s="39">
        <f>SUM(V78:V$95)/SUM(G78:G$95)</f>
        <v>0.91304347826086951</v>
      </c>
      <c r="Y78" s="41">
        <f t="shared" si="2"/>
        <v>1.4816709292412615</v>
      </c>
    </row>
    <row r="79" spans="1:25" ht="15.95" customHeight="1" x14ac:dyDescent="0.25">
      <c r="A79" s="184"/>
      <c r="B79" s="4">
        <v>42529</v>
      </c>
      <c r="C79" s="5" t="s">
        <v>36</v>
      </c>
      <c r="D79" s="39">
        <f>SUM(I79:I$95)/SUM(G79:G$95)</f>
        <v>0.47619047619047616</v>
      </c>
      <c r="E79" s="5">
        <v>1</v>
      </c>
      <c r="F79" s="5">
        <v>4</v>
      </c>
      <c r="G79" s="5">
        <v>3</v>
      </c>
      <c r="H79" s="27">
        <v>1</v>
      </c>
      <c r="I79" s="27">
        <v>1</v>
      </c>
      <c r="J79" s="5">
        <f t="shared" si="3"/>
        <v>0</v>
      </c>
      <c r="K79" s="5">
        <v>0</v>
      </c>
      <c r="L79" s="5">
        <v>1</v>
      </c>
      <c r="M79" s="5">
        <v>0</v>
      </c>
      <c r="N79" s="5">
        <v>1</v>
      </c>
      <c r="O79" s="5">
        <v>1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2</v>
      </c>
      <c r="V79" s="5">
        <v>3</v>
      </c>
      <c r="W79" s="39">
        <f>SUM(I79:I$95,O79:O$95,S79:S$95)/SUM(F79:F$95)</f>
        <v>0.53191489361702127</v>
      </c>
      <c r="X79" s="39">
        <f>SUM(V79:V$95)/SUM(G79:G$95)</f>
        <v>0.88095238095238093</v>
      </c>
      <c r="Y79" s="41">
        <f t="shared" si="2"/>
        <v>1.4128672745694022</v>
      </c>
    </row>
    <row r="80" spans="1:25" ht="15.95" customHeight="1" x14ac:dyDescent="0.25">
      <c r="A80" s="184"/>
      <c r="B80" s="4">
        <v>42529</v>
      </c>
      <c r="C80" s="5" t="s">
        <v>36</v>
      </c>
      <c r="D80" s="39">
        <f>SUM(I80:I$95)/SUM(G80:G$95)</f>
        <v>0.48717948717948717</v>
      </c>
      <c r="E80" s="5">
        <v>1</v>
      </c>
      <c r="F80" s="5">
        <v>5</v>
      </c>
      <c r="G80" s="5">
        <v>3</v>
      </c>
      <c r="H80" s="27">
        <v>3</v>
      </c>
      <c r="I80" s="27">
        <v>3</v>
      </c>
      <c r="J80" s="5">
        <f t="shared" si="3"/>
        <v>1</v>
      </c>
      <c r="K80" s="5">
        <v>2</v>
      </c>
      <c r="L80" s="5">
        <v>0</v>
      </c>
      <c r="M80" s="5">
        <v>0</v>
      </c>
      <c r="N80" s="5">
        <v>0</v>
      </c>
      <c r="O80" s="5">
        <v>2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5</v>
      </c>
      <c r="W80" s="39">
        <f>SUM(I80:I$95,O80:O$95,S80:S$95)/SUM(F80:F$95)</f>
        <v>0.53488372093023251</v>
      </c>
      <c r="X80" s="39">
        <f>SUM(V80:V$95)/SUM(G80:G$95)</f>
        <v>0.87179487179487181</v>
      </c>
      <c r="Y80" s="41">
        <f t="shared" si="2"/>
        <v>1.4066785927251044</v>
      </c>
    </row>
    <row r="81" spans="1:25" ht="15.95" customHeight="1" x14ac:dyDescent="0.25">
      <c r="A81" s="184"/>
      <c r="B81" s="4">
        <v>42522</v>
      </c>
      <c r="C81" s="5" t="s">
        <v>37</v>
      </c>
      <c r="D81" s="39">
        <f>SUM(I81:I$95)/SUM(G81:G$95)</f>
        <v>0.44444444444444442</v>
      </c>
      <c r="E81" s="5">
        <v>1</v>
      </c>
      <c r="F81" s="5">
        <v>2</v>
      </c>
      <c r="G81" s="5">
        <v>2</v>
      </c>
      <c r="H81" s="5">
        <v>0</v>
      </c>
      <c r="I81" s="27">
        <v>2</v>
      </c>
      <c r="J81" s="5">
        <f t="shared" si="3"/>
        <v>1</v>
      </c>
      <c r="K81" s="5">
        <v>1</v>
      </c>
      <c r="L81" s="5">
        <v>0</v>
      </c>
      <c r="M81" s="5">
        <v>0</v>
      </c>
      <c r="N81" s="5">
        <v>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3</v>
      </c>
      <c r="W81" s="39">
        <f>SUM(I81:I$95,O81:O$95,S81:S$95)/SUM(F81:F$95)</f>
        <v>0.47368421052631576</v>
      </c>
      <c r="X81" s="39">
        <f>SUM(V81:V$95)/SUM(G81:G$95)</f>
        <v>0.80555555555555558</v>
      </c>
      <c r="Y81" s="41">
        <f t="shared" si="2"/>
        <v>1.2792397660818713</v>
      </c>
    </row>
    <row r="82" spans="1:25" ht="15.95" customHeight="1" x14ac:dyDescent="0.25">
      <c r="A82" s="184"/>
      <c r="B82" s="4">
        <v>42522</v>
      </c>
      <c r="C82" s="5" t="s">
        <v>37</v>
      </c>
      <c r="D82" s="39">
        <f>SUM(I82:I$95)/SUM(G82:G$95)</f>
        <v>0.41176470588235292</v>
      </c>
      <c r="E82" s="5">
        <v>1</v>
      </c>
      <c r="F82" s="5">
        <v>3</v>
      </c>
      <c r="G82" s="5">
        <v>3</v>
      </c>
      <c r="H82" s="5">
        <v>0</v>
      </c>
      <c r="I82" s="27">
        <v>1</v>
      </c>
      <c r="J82" s="5">
        <f t="shared" si="3"/>
        <v>1</v>
      </c>
      <c r="K82" s="5">
        <v>0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1</v>
      </c>
      <c r="T82" s="5">
        <v>0</v>
      </c>
      <c r="U82" s="5">
        <v>0</v>
      </c>
      <c r="V82" s="5">
        <v>1</v>
      </c>
      <c r="W82" s="39">
        <f>SUM(I82:I$95,O82:O$95,S82:S$95)/SUM(F82:F$95)</f>
        <v>0.44444444444444442</v>
      </c>
      <c r="X82" s="39">
        <f>SUM(V82:V$95)/SUM(G82:G$95)</f>
        <v>0.76470588235294112</v>
      </c>
      <c r="Y82" s="41">
        <f t="shared" si="2"/>
        <v>1.2091503267973855</v>
      </c>
    </row>
    <row r="83" spans="1:25" ht="15.95" customHeight="1" x14ac:dyDescent="0.25">
      <c r="A83" s="184"/>
      <c r="B83" s="4">
        <v>42501</v>
      </c>
      <c r="C83" s="5" t="s">
        <v>29</v>
      </c>
      <c r="D83" s="39">
        <f>SUM(I83:I$95)/SUM(G83:G$95)</f>
        <v>0.41935483870967744</v>
      </c>
      <c r="E83" s="5">
        <v>1</v>
      </c>
      <c r="F83" s="5">
        <v>3</v>
      </c>
      <c r="G83" s="5">
        <v>3</v>
      </c>
      <c r="H83" s="5">
        <v>1</v>
      </c>
      <c r="I83" s="27">
        <v>2</v>
      </c>
      <c r="J83" s="5">
        <f t="shared" si="3"/>
        <v>1</v>
      </c>
      <c r="K83" s="5">
        <v>0</v>
      </c>
      <c r="L83" s="5">
        <v>0</v>
      </c>
      <c r="M83" s="5">
        <v>1</v>
      </c>
      <c r="N83" s="5">
        <v>3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5</v>
      </c>
      <c r="W83" s="39">
        <f>SUM(I83:I$95,O83:O$95,S83:S$95)/SUM(F83:F$95)</f>
        <v>0.42424242424242425</v>
      </c>
      <c r="X83" s="39">
        <f>SUM(V83:V$95)/SUM(G83:G$95)</f>
        <v>0.80645161290322576</v>
      </c>
      <c r="Y83" s="41">
        <f t="shared" si="2"/>
        <v>1.2306940371456501</v>
      </c>
    </row>
    <row r="84" spans="1:25" ht="15.95" customHeight="1" thickBot="1" x14ac:dyDescent="0.3">
      <c r="A84" s="188"/>
      <c r="B84" s="11">
        <v>42501</v>
      </c>
      <c r="C84" s="12" t="s">
        <v>29</v>
      </c>
      <c r="D84" s="40">
        <f>SUM(I84:I$95)/SUM(G84:G$95)</f>
        <v>0.39285714285714285</v>
      </c>
      <c r="E84" s="12">
        <v>1</v>
      </c>
      <c r="F84" s="12">
        <v>3</v>
      </c>
      <c r="G84" s="12">
        <v>2</v>
      </c>
      <c r="H84" s="12">
        <v>1</v>
      </c>
      <c r="I84" s="28">
        <v>2</v>
      </c>
      <c r="J84" s="12">
        <f t="shared" si="3"/>
        <v>1</v>
      </c>
      <c r="K84" s="12">
        <v>1</v>
      </c>
      <c r="L84" s="12">
        <v>0</v>
      </c>
      <c r="M84" s="12">
        <v>0</v>
      </c>
      <c r="N84" s="12">
        <v>3</v>
      </c>
      <c r="O84" s="12">
        <v>0</v>
      </c>
      <c r="P84" s="12">
        <v>0</v>
      </c>
      <c r="Q84" s="12">
        <v>1</v>
      </c>
      <c r="R84" s="12">
        <v>0</v>
      </c>
      <c r="S84" s="12">
        <v>0</v>
      </c>
      <c r="T84" s="12">
        <v>0</v>
      </c>
      <c r="U84" s="12">
        <v>0</v>
      </c>
      <c r="V84" s="12">
        <v>3</v>
      </c>
      <c r="W84" s="40">
        <f>SUM(I84:I$95,O84:O$95,S84:S$95)/SUM(F84:F$95)</f>
        <v>0.4</v>
      </c>
      <c r="X84" s="40">
        <f>SUM(V84:V$95)/SUM(G84:G$95)</f>
        <v>0.7142857142857143</v>
      </c>
      <c r="Y84" s="42">
        <f t="shared" si="2"/>
        <v>1.1142857142857143</v>
      </c>
    </row>
    <row r="85" spans="1:25" ht="15.95" customHeight="1" x14ac:dyDescent="0.25">
      <c r="A85" s="178" t="s">
        <v>42</v>
      </c>
      <c r="B85" s="18">
        <v>42248</v>
      </c>
      <c r="C85" s="19" t="s">
        <v>41</v>
      </c>
      <c r="D85" s="43">
        <f>SUM(I85:I$95)/SUM(G85:G$95)</f>
        <v>0.34615384615384615</v>
      </c>
      <c r="E85" s="19">
        <v>1</v>
      </c>
      <c r="F85" s="19">
        <v>3</v>
      </c>
      <c r="G85" s="19">
        <v>3</v>
      </c>
      <c r="H85" s="19">
        <v>0</v>
      </c>
      <c r="I85" s="30">
        <v>2</v>
      </c>
      <c r="J85" s="19">
        <f t="shared" si="3"/>
        <v>1</v>
      </c>
      <c r="K85" s="19">
        <v>1</v>
      </c>
      <c r="L85" s="19">
        <v>0</v>
      </c>
      <c r="M85" s="19">
        <v>0</v>
      </c>
      <c r="N85" s="19">
        <v>2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1</v>
      </c>
      <c r="U85" s="19">
        <v>0</v>
      </c>
      <c r="V85" s="19">
        <v>3</v>
      </c>
      <c r="W85" s="43">
        <f>SUM(I85:I$95,O85:O$95,S85:S$95)/SUM(F85:F$95)</f>
        <v>0.37037037037037035</v>
      </c>
      <c r="X85" s="43">
        <f>SUM(V85:V$95)/SUM(G85:G$95)</f>
        <v>0.65384615384615385</v>
      </c>
      <c r="Y85" s="44">
        <f t="shared" si="2"/>
        <v>1.0242165242165242</v>
      </c>
    </row>
    <row r="86" spans="1:25" ht="15.95" customHeight="1" x14ac:dyDescent="0.25">
      <c r="A86" s="179"/>
      <c r="B86" s="14">
        <v>42241</v>
      </c>
      <c r="C86" s="15" t="s">
        <v>41</v>
      </c>
      <c r="D86" s="45">
        <f>SUM(I86:I$95)/SUM(G86:G$95)</f>
        <v>0.30434782608695654</v>
      </c>
      <c r="E86" s="15">
        <v>1</v>
      </c>
      <c r="F86" s="15">
        <v>3</v>
      </c>
      <c r="G86" s="15">
        <v>3</v>
      </c>
      <c r="H86" s="15">
        <v>1</v>
      </c>
      <c r="I86" s="27">
        <v>1</v>
      </c>
      <c r="J86" s="15">
        <f t="shared" si="3"/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1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1</v>
      </c>
      <c r="W86" s="45">
        <f>SUM(I86:I$95,O86:O$95,S86:S$95)/SUM(F86:F$95)</f>
        <v>0.33333333333333331</v>
      </c>
      <c r="X86" s="45">
        <f>SUM(V86:V$95)/SUM(G86:G$95)</f>
        <v>0.60869565217391308</v>
      </c>
      <c r="Y86" s="46">
        <f t="shared" si="2"/>
        <v>0.94202898550724634</v>
      </c>
    </row>
    <row r="87" spans="1:25" ht="15.95" customHeight="1" x14ac:dyDescent="0.25">
      <c r="A87" s="179"/>
      <c r="B87" s="14">
        <v>42241</v>
      </c>
      <c r="C87" s="15" t="s">
        <v>41</v>
      </c>
      <c r="D87" s="45">
        <f>SUM(I87:I$95)/SUM(G87:G$95)</f>
        <v>0.3</v>
      </c>
      <c r="E87" s="15">
        <v>1</v>
      </c>
      <c r="F87" s="15">
        <v>3</v>
      </c>
      <c r="G87" s="15">
        <v>2</v>
      </c>
      <c r="H87" s="15">
        <v>0</v>
      </c>
      <c r="I87" s="15">
        <v>0</v>
      </c>
      <c r="J87" s="15">
        <f t="shared" si="3"/>
        <v>0</v>
      </c>
      <c r="K87" s="15">
        <v>0</v>
      </c>
      <c r="L87" s="15">
        <v>0</v>
      </c>
      <c r="M87" s="15">
        <v>0</v>
      </c>
      <c r="N87" s="15">
        <v>1</v>
      </c>
      <c r="O87" s="15">
        <v>0</v>
      </c>
      <c r="P87" s="15">
        <v>0</v>
      </c>
      <c r="Q87" s="15">
        <v>1</v>
      </c>
      <c r="R87" s="15">
        <v>0</v>
      </c>
      <c r="S87" s="15">
        <v>0</v>
      </c>
      <c r="T87" s="15">
        <v>0</v>
      </c>
      <c r="U87" s="15">
        <v>2</v>
      </c>
      <c r="V87" s="15">
        <v>0</v>
      </c>
      <c r="W87" s="45">
        <f>SUM(I87:I$95,O87:O$95,S87:S$95)/SUM(F87:F$95)</f>
        <v>0.33333333333333331</v>
      </c>
      <c r="X87" s="45">
        <f>SUM(V87:V$95)/SUM(G87:G$95)</f>
        <v>0.65</v>
      </c>
      <c r="Y87" s="46">
        <f t="shared" si="2"/>
        <v>0.98333333333333339</v>
      </c>
    </row>
    <row r="88" spans="1:25" ht="15.95" customHeight="1" x14ac:dyDescent="0.25">
      <c r="A88" s="179"/>
      <c r="B88" s="14">
        <v>42234</v>
      </c>
      <c r="C88" s="15" t="s">
        <v>41</v>
      </c>
      <c r="D88" s="45">
        <f>SUM(I88:I$95)/SUM(G88:G$95)</f>
        <v>0.33333333333333331</v>
      </c>
      <c r="E88" s="15">
        <v>1</v>
      </c>
      <c r="F88" s="15">
        <v>2</v>
      </c>
      <c r="G88" s="15">
        <v>2</v>
      </c>
      <c r="H88" s="15">
        <v>0</v>
      </c>
      <c r="I88" s="15">
        <v>0</v>
      </c>
      <c r="J88" s="15">
        <f t="shared" si="3"/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1</v>
      </c>
      <c r="V88" s="15">
        <v>0</v>
      </c>
      <c r="W88" s="45">
        <f>SUM(I88:I$95,O88:O$95,S88:S$95)/SUM(F88:F$95)</f>
        <v>0.3888888888888889</v>
      </c>
      <c r="X88" s="45">
        <f>SUM(V88:V$95)/SUM(G88:G$95)</f>
        <v>0.72222222222222221</v>
      </c>
      <c r="Y88" s="46">
        <f t="shared" si="2"/>
        <v>1.1111111111111112</v>
      </c>
    </row>
    <row r="89" spans="1:25" ht="15.95" customHeight="1" thickBot="1" x14ac:dyDescent="0.3">
      <c r="A89" s="180"/>
      <c r="B89" s="86">
        <v>42234</v>
      </c>
      <c r="C89" s="87" t="s">
        <v>41</v>
      </c>
      <c r="D89" s="89">
        <f>SUM(I89:I$95)/SUM(G89:G$95)</f>
        <v>0.375</v>
      </c>
      <c r="E89" s="87">
        <v>1</v>
      </c>
      <c r="F89" s="87">
        <v>3</v>
      </c>
      <c r="G89" s="87">
        <v>3</v>
      </c>
      <c r="H89" s="87">
        <v>1</v>
      </c>
      <c r="I89" s="87">
        <v>1</v>
      </c>
      <c r="J89" s="87">
        <f t="shared" si="3"/>
        <v>0</v>
      </c>
      <c r="K89" s="87">
        <v>1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  <c r="U89" s="87">
        <v>0</v>
      </c>
      <c r="V89" s="87">
        <v>2</v>
      </c>
      <c r="W89" s="89">
        <f>SUM(I89:I$95,O89:O$95,S89:S$95)/SUM(F89:F$95)</f>
        <v>0.4375</v>
      </c>
      <c r="X89" s="89">
        <f>SUM(V89:V$95)/SUM(G89:G$95)</f>
        <v>0.8125</v>
      </c>
      <c r="Y89" s="90">
        <f t="shared" si="2"/>
        <v>1.25</v>
      </c>
    </row>
    <row r="90" spans="1:25" ht="15.95" customHeight="1" x14ac:dyDescent="0.25">
      <c r="A90" s="183" t="s">
        <v>49</v>
      </c>
      <c r="B90" s="9">
        <v>42227</v>
      </c>
      <c r="C90" s="10" t="s">
        <v>43</v>
      </c>
      <c r="D90" s="1">
        <f>SUM(I90:I$95)/SUM(G90:G$95)</f>
        <v>0.38461538461538464</v>
      </c>
      <c r="E90" s="10">
        <v>1</v>
      </c>
      <c r="F90" s="10">
        <v>3</v>
      </c>
      <c r="G90" s="10">
        <v>3</v>
      </c>
      <c r="H90" s="10">
        <v>2</v>
      </c>
      <c r="I90" s="10">
        <v>1</v>
      </c>
      <c r="J90" s="10">
        <f t="shared" si="3"/>
        <v>0</v>
      </c>
      <c r="K90" s="10">
        <v>0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1</v>
      </c>
      <c r="T90" s="10">
        <v>0</v>
      </c>
      <c r="U90" s="10">
        <v>0</v>
      </c>
      <c r="V90" s="10">
        <v>3</v>
      </c>
      <c r="W90" s="1">
        <f>SUM(I90:I$95,O90:O$95,S90:S$95)/SUM(F90:F$95)</f>
        <v>0.46153846153846156</v>
      </c>
      <c r="X90" s="1">
        <f>SUM(V90:V$95)/SUM(G90:G$95)</f>
        <v>0.84615384615384615</v>
      </c>
      <c r="Y90" s="2">
        <f t="shared" si="2"/>
        <v>1.3076923076923077</v>
      </c>
    </row>
    <row r="91" spans="1:25" ht="15.95" customHeight="1" x14ac:dyDescent="0.25">
      <c r="A91" s="184"/>
      <c r="B91" s="4">
        <v>42227</v>
      </c>
      <c r="C91" s="5" t="s">
        <v>43</v>
      </c>
      <c r="D91" s="39">
        <f>SUM(I91:I$95)/SUM(G91:G$95)</f>
        <v>0.4</v>
      </c>
      <c r="E91" s="5">
        <v>1</v>
      </c>
      <c r="F91" s="5">
        <v>2</v>
      </c>
      <c r="G91" s="5">
        <v>2</v>
      </c>
      <c r="H91" s="5">
        <v>1</v>
      </c>
      <c r="I91" s="5">
        <v>1</v>
      </c>
      <c r="J91" s="5">
        <f t="shared" si="3"/>
        <v>1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1</v>
      </c>
      <c r="W91" s="39">
        <f>SUM(I91:I$95,O91:O$95,S91:S$95)/SUM(F91:F$95)</f>
        <v>0.4</v>
      </c>
      <c r="X91" s="39">
        <f>SUM(V91:V$95)/SUM(G91:G$95)</f>
        <v>0.8</v>
      </c>
      <c r="Y91" s="41">
        <f t="shared" si="2"/>
        <v>1.2000000000000002</v>
      </c>
    </row>
    <row r="92" spans="1:25" ht="15.95" customHeight="1" x14ac:dyDescent="0.25">
      <c r="A92" s="184"/>
      <c r="B92" s="4">
        <v>42220</v>
      </c>
      <c r="C92" s="5" t="s">
        <v>44</v>
      </c>
      <c r="D92" s="39">
        <f>SUM(I92:I$95)/SUM(G92:G$95)</f>
        <v>0.375</v>
      </c>
      <c r="E92" s="5">
        <v>1</v>
      </c>
      <c r="F92" s="5">
        <v>2</v>
      </c>
      <c r="G92" s="5">
        <v>2</v>
      </c>
      <c r="H92" s="5">
        <v>0</v>
      </c>
      <c r="I92" s="5">
        <v>0</v>
      </c>
      <c r="J92" s="5">
        <f t="shared" si="3"/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</v>
      </c>
      <c r="V92" s="5">
        <v>0</v>
      </c>
      <c r="W92" s="39">
        <f>SUM(I92:I$95,O92:O$95,S92:S$95)/SUM(F92:F$95)</f>
        <v>0.375</v>
      </c>
      <c r="X92" s="39">
        <f>SUM(V92:V$95)/SUM(G92:G$95)</f>
        <v>0.875</v>
      </c>
      <c r="Y92" s="41">
        <f t="shared" si="2"/>
        <v>1.25</v>
      </c>
    </row>
    <row r="93" spans="1:25" ht="15.95" customHeight="1" x14ac:dyDescent="0.25">
      <c r="A93" s="184"/>
      <c r="B93" s="4">
        <v>42220</v>
      </c>
      <c r="C93" s="5" t="s">
        <v>44</v>
      </c>
      <c r="D93" s="39">
        <f>SUM(I93:I$95)/SUM(G93:G$95)</f>
        <v>0.5</v>
      </c>
      <c r="E93" s="5">
        <v>1</v>
      </c>
      <c r="F93" s="5">
        <v>2</v>
      </c>
      <c r="G93" s="5">
        <v>2</v>
      </c>
      <c r="H93" s="5">
        <v>1</v>
      </c>
      <c r="I93" s="5">
        <v>1</v>
      </c>
      <c r="J93" s="5">
        <f t="shared" si="3"/>
        <v>0</v>
      </c>
      <c r="K93" s="5">
        <v>1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2</v>
      </c>
      <c r="W93" s="39">
        <f>SUM(I93:I$95,O93:O$95,S93:S$95)/SUM(F93:F$95)</f>
        <v>0.5</v>
      </c>
      <c r="X93" s="39">
        <f>SUM(V93:V$95)/SUM(G93:G$95)</f>
        <v>1.1666666666666667</v>
      </c>
      <c r="Y93" s="41">
        <f t="shared" si="2"/>
        <v>1.6666666666666667</v>
      </c>
    </row>
    <row r="94" spans="1:25" ht="15.95" customHeight="1" x14ac:dyDescent="0.25">
      <c r="A94" s="184"/>
      <c r="B94" s="4">
        <v>42213</v>
      </c>
      <c r="C94" s="5" t="s">
        <v>41</v>
      </c>
      <c r="D94" s="39">
        <f>SUM(I94:I$95)/SUM(G94:G$95)</f>
        <v>0.5</v>
      </c>
      <c r="E94" s="5">
        <v>1</v>
      </c>
      <c r="F94" s="5">
        <v>2</v>
      </c>
      <c r="G94" s="5">
        <v>2</v>
      </c>
      <c r="H94" s="5">
        <v>1</v>
      </c>
      <c r="I94" s="5">
        <v>2</v>
      </c>
      <c r="J94" s="5">
        <f t="shared" si="3"/>
        <v>1</v>
      </c>
      <c r="K94" s="5">
        <v>0</v>
      </c>
      <c r="L94" s="5">
        <v>0</v>
      </c>
      <c r="M94" s="5">
        <v>1</v>
      </c>
      <c r="N94" s="5">
        <v>2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5</v>
      </c>
      <c r="W94" s="39">
        <f>SUM(I94:I$95,O94:O$95,S94:S$95)/SUM(F94:F$95)</f>
        <v>0.5</v>
      </c>
      <c r="X94" s="39">
        <f>SUM(V94:V$95)/SUM(G94:G$95)</f>
        <v>1.25</v>
      </c>
      <c r="Y94" s="41">
        <f t="shared" si="2"/>
        <v>1.75</v>
      </c>
    </row>
    <row r="95" spans="1:25" ht="15.95" customHeight="1" thickBot="1" x14ac:dyDescent="0.3">
      <c r="A95" s="188"/>
      <c r="B95" s="11">
        <v>42213</v>
      </c>
      <c r="C95" s="12" t="s">
        <v>41</v>
      </c>
      <c r="D95" s="40">
        <f>SUM(I95:I$95)/SUM(G95:G$95)</f>
        <v>0</v>
      </c>
      <c r="E95" s="12">
        <v>1</v>
      </c>
      <c r="F95" s="12">
        <v>2</v>
      </c>
      <c r="G95" s="12">
        <v>2</v>
      </c>
      <c r="H95" s="12">
        <v>0</v>
      </c>
      <c r="I95" s="12">
        <v>0</v>
      </c>
      <c r="J95" s="12">
        <f t="shared" si="3"/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1</v>
      </c>
      <c r="S95" s="12">
        <v>0</v>
      </c>
      <c r="T95" s="12">
        <v>1</v>
      </c>
      <c r="U95" s="12">
        <v>0</v>
      </c>
      <c r="V95" s="12">
        <v>0</v>
      </c>
      <c r="W95" s="40">
        <f>SUM(I95:I$95,O95:O$95,S95:S$95)/SUM(F95:F$95)</f>
        <v>0</v>
      </c>
      <c r="X95" s="40">
        <f>SUM(V95:V$95)/SUM(G95:G$95)</f>
        <v>0</v>
      </c>
      <c r="Y95" s="42">
        <f>SUM(X95+W95)</f>
        <v>0</v>
      </c>
    </row>
    <row r="96" spans="1:25" s="25" customFormat="1" ht="36.75" thickBot="1" x14ac:dyDescent="0.3">
      <c r="A96" s="31" t="s">
        <v>116</v>
      </c>
      <c r="B96" s="32" t="s">
        <v>61</v>
      </c>
      <c r="C96" s="33" t="s">
        <v>60</v>
      </c>
      <c r="D96" s="34">
        <f>SUM(I96/G96)</f>
        <v>0.54220779220779225</v>
      </c>
      <c r="E96" s="33">
        <f>SUM(E2:E95)</f>
        <v>94</v>
      </c>
      <c r="F96" s="33">
        <f t="shared" ref="F96:V96" si="4">SUM(F2:F95)</f>
        <v>334</v>
      </c>
      <c r="G96" s="33">
        <f t="shared" si="4"/>
        <v>308</v>
      </c>
      <c r="H96" s="33">
        <f t="shared" si="4"/>
        <v>131</v>
      </c>
      <c r="I96" s="33">
        <f t="shared" si="4"/>
        <v>167</v>
      </c>
      <c r="J96" s="33">
        <f t="shared" si="4"/>
        <v>99</v>
      </c>
      <c r="K96" s="33">
        <f t="shared" si="4"/>
        <v>47</v>
      </c>
      <c r="L96" s="33">
        <f t="shared" si="4"/>
        <v>12</v>
      </c>
      <c r="M96" s="33">
        <f t="shared" si="4"/>
        <v>9</v>
      </c>
      <c r="N96" s="33">
        <f t="shared" si="4"/>
        <v>86</v>
      </c>
      <c r="O96" s="33">
        <f t="shared" si="4"/>
        <v>19</v>
      </c>
      <c r="P96" s="33">
        <f t="shared" si="4"/>
        <v>3</v>
      </c>
      <c r="Q96" s="33">
        <f t="shared" si="4"/>
        <v>7</v>
      </c>
      <c r="R96" s="33">
        <f t="shared" si="4"/>
        <v>1</v>
      </c>
      <c r="S96" s="33">
        <f t="shared" si="4"/>
        <v>6</v>
      </c>
      <c r="T96" s="33">
        <f t="shared" si="4"/>
        <v>15</v>
      </c>
      <c r="U96" s="33">
        <f t="shared" si="4"/>
        <v>62</v>
      </c>
      <c r="V96" s="33">
        <f t="shared" si="4"/>
        <v>265</v>
      </c>
      <c r="W96" s="34">
        <f>SUM(I96+O96+S96)/F96</f>
        <v>0.57485029940119758</v>
      </c>
      <c r="X96" s="34">
        <f>SUM(V96/G96)</f>
        <v>0.86038961038961037</v>
      </c>
      <c r="Y96" s="35">
        <f>SUM(X96+W96)</f>
        <v>1.435239909790808</v>
      </c>
    </row>
    <row r="97" spans="1:25" s="88" customFormat="1" ht="18.75" thickBot="1" x14ac:dyDescent="0.3">
      <c r="A97" s="85"/>
      <c r="B97" s="81" t="s">
        <v>0</v>
      </c>
      <c r="C97" s="82" t="s">
        <v>1</v>
      </c>
      <c r="D97" s="83" t="s">
        <v>2</v>
      </c>
      <c r="E97" s="82" t="s">
        <v>3</v>
      </c>
      <c r="F97" s="82" t="s">
        <v>4</v>
      </c>
      <c r="G97" s="82" t="s">
        <v>5</v>
      </c>
      <c r="H97" s="82" t="s">
        <v>6</v>
      </c>
      <c r="I97" s="82" t="s">
        <v>7</v>
      </c>
      <c r="J97" s="82" t="s">
        <v>67</v>
      </c>
      <c r="K97" s="82" t="s">
        <v>8</v>
      </c>
      <c r="L97" s="82" t="s">
        <v>9</v>
      </c>
      <c r="M97" s="82" t="s">
        <v>10</v>
      </c>
      <c r="N97" s="82" t="s">
        <v>11</v>
      </c>
      <c r="O97" s="82" t="s">
        <v>12</v>
      </c>
      <c r="P97" s="82" t="s">
        <v>13</v>
      </c>
      <c r="Q97" s="82" t="s">
        <v>14</v>
      </c>
      <c r="R97" s="82" t="s">
        <v>15</v>
      </c>
      <c r="S97" s="82" t="s">
        <v>16</v>
      </c>
      <c r="T97" s="82" t="s">
        <v>17</v>
      </c>
      <c r="U97" s="82" t="s">
        <v>18</v>
      </c>
      <c r="V97" s="82" t="s">
        <v>19</v>
      </c>
      <c r="W97" s="83" t="s">
        <v>20</v>
      </c>
      <c r="X97" s="83" t="s">
        <v>21</v>
      </c>
      <c r="Y97" s="84" t="s">
        <v>22</v>
      </c>
    </row>
    <row r="98" spans="1:25" ht="15.95" customHeight="1" x14ac:dyDescent="0.25">
      <c r="A98" s="191" t="s">
        <v>63</v>
      </c>
      <c r="B98" s="156" t="s">
        <v>64</v>
      </c>
      <c r="C98" s="96" t="s">
        <v>37</v>
      </c>
      <c r="D98" s="97">
        <f>SUM(I98/G98)</f>
        <v>0.66666666666666663</v>
      </c>
      <c r="E98" s="96">
        <f>SUM(E82+E81+E69+E68)</f>
        <v>4</v>
      </c>
      <c r="F98" s="96">
        <f t="shared" ref="F98:V98" si="5">SUM(F82+F81+F69+F68)</f>
        <v>12</v>
      </c>
      <c r="G98" s="96">
        <f t="shared" si="5"/>
        <v>9</v>
      </c>
      <c r="H98" s="96">
        <f t="shared" si="5"/>
        <v>4</v>
      </c>
      <c r="I98" s="96">
        <f t="shared" si="5"/>
        <v>6</v>
      </c>
      <c r="J98" s="96">
        <f t="shared" si="5"/>
        <v>3</v>
      </c>
      <c r="K98" s="96">
        <f t="shared" si="5"/>
        <v>3</v>
      </c>
      <c r="L98" s="96">
        <f t="shared" si="5"/>
        <v>0</v>
      </c>
      <c r="M98" s="96">
        <f t="shared" si="5"/>
        <v>0</v>
      </c>
      <c r="N98" s="96">
        <f t="shared" si="5"/>
        <v>6</v>
      </c>
      <c r="O98" s="96">
        <f t="shared" si="5"/>
        <v>1</v>
      </c>
      <c r="P98" s="96">
        <f t="shared" si="5"/>
        <v>0</v>
      </c>
      <c r="Q98" s="96">
        <f t="shared" si="5"/>
        <v>2</v>
      </c>
      <c r="R98" s="96">
        <f t="shared" si="5"/>
        <v>0</v>
      </c>
      <c r="S98" s="96">
        <f t="shared" si="5"/>
        <v>1</v>
      </c>
      <c r="T98" s="96">
        <f t="shared" si="5"/>
        <v>0</v>
      </c>
      <c r="U98" s="96">
        <f t="shared" si="5"/>
        <v>0</v>
      </c>
      <c r="V98" s="96">
        <f t="shared" si="5"/>
        <v>9</v>
      </c>
      <c r="W98" s="97">
        <f>SUM(I98+O98+S98)/F98</f>
        <v>0.66666666666666663</v>
      </c>
      <c r="X98" s="97">
        <f>SUM(V98/G98)</f>
        <v>1</v>
      </c>
      <c r="Y98" s="98">
        <f>SUM(X98+W98)</f>
        <v>1.6666666666666665</v>
      </c>
    </row>
    <row r="99" spans="1:25" ht="15.95" customHeight="1" x14ac:dyDescent="0.25">
      <c r="A99" s="192"/>
      <c r="B99" s="157" t="s">
        <v>64</v>
      </c>
      <c r="C99" s="100" t="s">
        <v>36</v>
      </c>
      <c r="D99" s="101">
        <f t="shared" ref="D99:D111" si="6">SUM(I99/G99)</f>
        <v>0.54545454545454541</v>
      </c>
      <c r="E99" s="100">
        <f>SUM(E80+E79+E67+E66)</f>
        <v>4</v>
      </c>
      <c r="F99" s="100">
        <f t="shared" ref="F99:V99" si="7">SUM(F80+F79+F67+F66)</f>
        <v>15</v>
      </c>
      <c r="G99" s="100">
        <f t="shared" si="7"/>
        <v>11</v>
      </c>
      <c r="H99" s="100">
        <f t="shared" si="7"/>
        <v>4</v>
      </c>
      <c r="I99" s="100">
        <f t="shared" si="7"/>
        <v>6</v>
      </c>
      <c r="J99" s="100">
        <f t="shared" si="7"/>
        <v>1</v>
      </c>
      <c r="K99" s="100">
        <f t="shared" si="7"/>
        <v>3</v>
      </c>
      <c r="L99" s="100">
        <f t="shared" si="7"/>
        <v>2</v>
      </c>
      <c r="M99" s="100">
        <f t="shared" si="7"/>
        <v>0</v>
      </c>
      <c r="N99" s="100">
        <f t="shared" si="7"/>
        <v>3</v>
      </c>
      <c r="O99" s="100">
        <f t="shared" si="7"/>
        <v>3</v>
      </c>
      <c r="P99" s="100">
        <f t="shared" si="7"/>
        <v>0</v>
      </c>
      <c r="Q99" s="100">
        <f t="shared" si="7"/>
        <v>1</v>
      </c>
      <c r="R99" s="100">
        <f t="shared" si="7"/>
        <v>0</v>
      </c>
      <c r="S99" s="100">
        <f t="shared" si="7"/>
        <v>0</v>
      </c>
      <c r="T99" s="100">
        <f t="shared" si="7"/>
        <v>1</v>
      </c>
      <c r="U99" s="100">
        <f t="shared" si="7"/>
        <v>3</v>
      </c>
      <c r="V99" s="100">
        <f t="shared" si="7"/>
        <v>13</v>
      </c>
      <c r="W99" s="101">
        <f t="shared" ref="W99:W111" si="8">SUM(I99+O99+S99)/F99</f>
        <v>0.6</v>
      </c>
      <c r="X99" s="101">
        <f t="shared" ref="X99:X111" si="9">SUM(V99/G99)</f>
        <v>1.1818181818181819</v>
      </c>
      <c r="Y99" s="102">
        <f t="shared" ref="Y99:Y111" si="10">SUM(X99+W99)</f>
        <v>1.7818181818181817</v>
      </c>
    </row>
    <row r="100" spans="1:25" ht="15.95" customHeight="1" x14ac:dyDescent="0.25">
      <c r="A100" s="192"/>
      <c r="B100" s="157" t="s">
        <v>64</v>
      </c>
      <c r="C100" s="100" t="s">
        <v>29</v>
      </c>
      <c r="D100" s="101">
        <f t="shared" si="6"/>
        <v>0.75</v>
      </c>
      <c r="E100" s="100">
        <f>SUM(E84+E83+E75+E74+E44+E43+E42+E41)</f>
        <v>8</v>
      </c>
      <c r="F100" s="100">
        <f t="shared" ref="F100:V100" si="11">SUM(F84+F83+F75+F74+F44+F43+F42+F41)</f>
        <v>28</v>
      </c>
      <c r="G100" s="100">
        <f t="shared" si="11"/>
        <v>24</v>
      </c>
      <c r="H100" s="100">
        <f t="shared" si="11"/>
        <v>14</v>
      </c>
      <c r="I100" s="100">
        <f t="shared" si="11"/>
        <v>18</v>
      </c>
      <c r="J100" s="100">
        <f t="shared" si="11"/>
        <v>9</v>
      </c>
      <c r="K100" s="100">
        <f t="shared" si="11"/>
        <v>7</v>
      </c>
      <c r="L100" s="100">
        <f t="shared" si="11"/>
        <v>1</v>
      </c>
      <c r="M100" s="100">
        <f t="shared" si="11"/>
        <v>1</v>
      </c>
      <c r="N100" s="100">
        <f t="shared" si="11"/>
        <v>12</v>
      </c>
      <c r="O100" s="100">
        <f t="shared" si="11"/>
        <v>3</v>
      </c>
      <c r="P100" s="100">
        <f t="shared" si="11"/>
        <v>0</v>
      </c>
      <c r="Q100" s="100">
        <f t="shared" si="11"/>
        <v>1</v>
      </c>
      <c r="R100" s="100">
        <f t="shared" si="11"/>
        <v>0</v>
      </c>
      <c r="S100" s="100">
        <f t="shared" si="11"/>
        <v>0</v>
      </c>
      <c r="T100" s="100">
        <f t="shared" si="11"/>
        <v>0</v>
      </c>
      <c r="U100" s="100">
        <f t="shared" si="11"/>
        <v>3</v>
      </c>
      <c r="V100" s="100">
        <f t="shared" si="11"/>
        <v>30</v>
      </c>
      <c r="W100" s="101">
        <f t="shared" si="8"/>
        <v>0.75</v>
      </c>
      <c r="X100" s="101">
        <f t="shared" si="9"/>
        <v>1.25</v>
      </c>
      <c r="Y100" s="102">
        <f t="shared" si="10"/>
        <v>2</v>
      </c>
    </row>
    <row r="101" spans="1:25" ht="15.95" customHeight="1" x14ac:dyDescent="0.25">
      <c r="A101" s="192"/>
      <c r="B101" s="157" t="s">
        <v>64</v>
      </c>
      <c r="C101" s="100" t="s">
        <v>43</v>
      </c>
      <c r="D101" s="101">
        <f t="shared" si="6"/>
        <v>0.4</v>
      </c>
      <c r="E101" s="100">
        <f>SUM(E91+E90)</f>
        <v>2</v>
      </c>
      <c r="F101" s="100">
        <f t="shared" ref="F101:V101" si="12">SUM(F91+F90)</f>
        <v>5</v>
      </c>
      <c r="G101" s="100">
        <f t="shared" si="12"/>
        <v>5</v>
      </c>
      <c r="H101" s="100">
        <f t="shared" si="12"/>
        <v>3</v>
      </c>
      <c r="I101" s="100">
        <f t="shared" si="12"/>
        <v>2</v>
      </c>
      <c r="J101" s="100">
        <f t="shared" si="12"/>
        <v>1</v>
      </c>
      <c r="K101" s="100">
        <f t="shared" si="12"/>
        <v>0</v>
      </c>
      <c r="L101" s="100">
        <f t="shared" si="12"/>
        <v>1</v>
      </c>
      <c r="M101" s="100">
        <f t="shared" si="12"/>
        <v>0</v>
      </c>
      <c r="N101" s="100">
        <f t="shared" si="12"/>
        <v>0</v>
      </c>
      <c r="O101" s="100">
        <f t="shared" si="12"/>
        <v>0</v>
      </c>
      <c r="P101" s="100">
        <f t="shared" si="12"/>
        <v>0</v>
      </c>
      <c r="Q101" s="100">
        <f t="shared" si="12"/>
        <v>0</v>
      </c>
      <c r="R101" s="100">
        <f t="shared" si="12"/>
        <v>0</v>
      </c>
      <c r="S101" s="100">
        <f t="shared" si="12"/>
        <v>1</v>
      </c>
      <c r="T101" s="100">
        <f t="shared" si="12"/>
        <v>0</v>
      </c>
      <c r="U101" s="100">
        <f t="shared" si="12"/>
        <v>0</v>
      </c>
      <c r="V101" s="100">
        <f t="shared" si="12"/>
        <v>4</v>
      </c>
      <c r="W101" s="101">
        <f t="shared" si="8"/>
        <v>0.6</v>
      </c>
      <c r="X101" s="101">
        <f t="shared" si="9"/>
        <v>0.8</v>
      </c>
      <c r="Y101" s="102">
        <f t="shared" si="10"/>
        <v>1.4</v>
      </c>
    </row>
    <row r="102" spans="1:25" ht="15.95" customHeight="1" x14ac:dyDescent="0.25">
      <c r="A102" s="192"/>
      <c r="B102" s="157" t="s">
        <v>64</v>
      </c>
      <c r="C102" s="100" t="s">
        <v>23</v>
      </c>
      <c r="D102" s="101">
        <f t="shared" si="6"/>
        <v>0.5625</v>
      </c>
      <c r="E102" s="100">
        <f>SUM(E73+E72+E56+E55+E38+E37+E36+E35+E26+E25+E20+E19+E14+E13+E5+E4+E3+E2)</f>
        <v>18</v>
      </c>
      <c r="F102" s="100">
        <f t="shared" ref="F102:V102" si="13">SUM(F73+F72+F56+F55+F38+F37+F36+F35+F26+F25+F20+F19+F14+F13+F5+F4+F3+F2)</f>
        <v>67</v>
      </c>
      <c r="G102" s="100">
        <f t="shared" si="13"/>
        <v>64</v>
      </c>
      <c r="H102" s="100">
        <f t="shared" si="13"/>
        <v>27</v>
      </c>
      <c r="I102" s="100">
        <f t="shared" si="13"/>
        <v>36</v>
      </c>
      <c r="J102" s="100">
        <f t="shared" si="13"/>
        <v>25</v>
      </c>
      <c r="K102" s="100">
        <f t="shared" si="13"/>
        <v>7</v>
      </c>
      <c r="L102" s="100">
        <f t="shared" si="13"/>
        <v>3</v>
      </c>
      <c r="M102" s="100">
        <f t="shared" si="13"/>
        <v>1</v>
      </c>
      <c r="N102" s="100">
        <f t="shared" si="13"/>
        <v>13</v>
      </c>
      <c r="O102" s="100">
        <f t="shared" si="13"/>
        <v>3</v>
      </c>
      <c r="P102" s="100">
        <f t="shared" si="13"/>
        <v>1</v>
      </c>
      <c r="Q102" s="100">
        <f t="shared" si="13"/>
        <v>0</v>
      </c>
      <c r="R102" s="100">
        <f t="shared" si="13"/>
        <v>0</v>
      </c>
      <c r="S102" s="100">
        <f t="shared" si="13"/>
        <v>1</v>
      </c>
      <c r="T102" s="100">
        <f t="shared" si="13"/>
        <v>5</v>
      </c>
      <c r="U102" s="100">
        <f t="shared" si="13"/>
        <v>10</v>
      </c>
      <c r="V102" s="100">
        <f t="shared" si="13"/>
        <v>52</v>
      </c>
      <c r="W102" s="101">
        <f t="shared" si="8"/>
        <v>0.59701492537313428</v>
      </c>
      <c r="X102" s="101">
        <f t="shared" si="9"/>
        <v>0.8125</v>
      </c>
      <c r="Y102" s="102">
        <f t="shared" si="10"/>
        <v>1.4095149253731343</v>
      </c>
    </row>
    <row r="103" spans="1:25" ht="15.95" customHeight="1" x14ac:dyDescent="0.25">
      <c r="A103" s="192"/>
      <c r="B103" s="157" t="s">
        <v>64</v>
      </c>
      <c r="C103" s="100" t="s">
        <v>30</v>
      </c>
      <c r="D103" s="101">
        <f t="shared" si="6"/>
        <v>0.6</v>
      </c>
      <c r="E103" s="100">
        <f>SUM(E52+E51)</f>
        <v>2</v>
      </c>
      <c r="F103" s="100">
        <f t="shared" ref="F103:V103" si="14">SUM(F52+F51)</f>
        <v>6</v>
      </c>
      <c r="G103" s="100">
        <f t="shared" si="14"/>
        <v>5</v>
      </c>
      <c r="H103" s="100">
        <f t="shared" si="14"/>
        <v>4</v>
      </c>
      <c r="I103" s="100">
        <f t="shared" si="14"/>
        <v>3</v>
      </c>
      <c r="J103" s="100">
        <f t="shared" si="14"/>
        <v>1</v>
      </c>
      <c r="K103" s="100">
        <f t="shared" si="14"/>
        <v>2</v>
      </c>
      <c r="L103" s="100">
        <f t="shared" si="14"/>
        <v>0</v>
      </c>
      <c r="M103" s="100">
        <f t="shared" si="14"/>
        <v>0</v>
      </c>
      <c r="N103" s="100">
        <f t="shared" si="14"/>
        <v>2</v>
      </c>
      <c r="O103" s="100">
        <f t="shared" si="14"/>
        <v>1</v>
      </c>
      <c r="P103" s="100">
        <f t="shared" si="14"/>
        <v>0</v>
      </c>
      <c r="Q103" s="100">
        <f t="shared" si="14"/>
        <v>0</v>
      </c>
      <c r="R103" s="100">
        <f t="shared" si="14"/>
        <v>0</v>
      </c>
      <c r="S103" s="100">
        <f t="shared" si="14"/>
        <v>0</v>
      </c>
      <c r="T103" s="100">
        <f t="shared" si="14"/>
        <v>0</v>
      </c>
      <c r="U103" s="100">
        <f t="shared" si="14"/>
        <v>4</v>
      </c>
      <c r="V103" s="100">
        <f t="shared" si="14"/>
        <v>5</v>
      </c>
      <c r="W103" s="101">
        <f t="shared" si="8"/>
        <v>0.66666666666666663</v>
      </c>
      <c r="X103" s="101">
        <f t="shared" si="9"/>
        <v>1</v>
      </c>
      <c r="Y103" s="102">
        <f t="shared" si="10"/>
        <v>1.6666666666666665</v>
      </c>
    </row>
    <row r="104" spans="1:25" ht="15.95" customHeight="1" x14ac:dyDescent="0.25">
      <c r="A104" s="192"/>
      <c r="B104" s="157" t="s">
        <v>64</v>
      </c>
      <c r="C104" s="100" t="s">
        <v>34</v>
      </c>
      <c r="D104" s="101">
        <f t="shared" si="6"/>
        <v>0.3888888888888889</v>
      </c>
      <c r="E104" s="100">
        <f>SUM(E76+E60+E59+E58+E57)</f>
        <v>5</v>
      </c>
      <c r="F104" s="100">
        <f t="shared" ref="F104:V104" si="15">SUM(F76+F60+F59+F58+F57)</f>
        <v>19</v>
      </c>
      <c r="G104" s="100">
        <f t="shared" si="15"/>
        <v>18</v>
      </c>
      <c r="H104" s="100">
        <f t="shared" si="15"/>
        <v>4</v>
      </c>
      <c r="I104" s="100">
        <f t="shared" si="15"/>
        <v>7</v>
      </c>
      <c r="J104" s="100">
        <f t="shared" si="15"/>
        <v>7</v>
      </c>
      <c r="K104" s="100">
        <f t="shared" si="15"/>
        <v>0</v>
      </c>
      <c r="L104" s="100">
        <f t="shared" si="15"/>
        <v>0</v>
      </c>
      <c r="M104" s="100">
        <f t="shared" si="15"/>
        <v>0</v>
      </c>
      <c r="N104" s="100">
        <f t="shared" si="15"/>
        <v>1</v>
      </c>
      <c r="O104" s="100">
        <f t="shared" si="15"/>
        <v>1</v>
      </c>
      <c r="P104" s="100">
        <f t="shared" si="15"/>
        <v>0</v>
      </c>
      <c r="Q104" s="100">
        <f t="shared" si="15"/>
        <v>0</v>
      </c>
      <c r="R104" s="100">
        <f t="shared" si="15"/>
        <v>0</v>
      </c>
      <c r="S104" s="100">
        <f t="shared" si="15"/>
        <v>0</v>
      </c>
      <c r="T104" s="100">
        <f t="shared" si="15"/>
        <v>0</v>
      </c>
      <c r="U104" s="100">
        <f t="shared" si="15"/>
        <v>9</v>
      </c>
      <c r="V104" s="100">
        <f t="shared" si="15"/>
        <v>7</v>
      </c>
      <c r="W104" s="101">
        <f t="shared" si="8"/>
        <v>0.42105263157894735</v>
      </c>
      <c r="X104" s="101">
        <f t="shared" si="9"/>
        <v>0.3888888888888889</v>
      </c>
      <c r="Y104" s="102">
        <f t="shared" si="10"/>
        <v>0.80994152046783618</v>
      </c>
    </row>
    <row r="105" spans="1:25" ht="15.95" customHeight="1" x14ac:dyDescent="0.25">
      <c r="A105" s="192"/>
      <c r="B105" s="157" t="s">
        <v>64</v>
      </c>
      <c r="C105" s="100" t="s">
        <v>31</v>
      </c>
      <c r="D105" s="101">
        <f t="shared" si="6"/>
        <v>0.8</v>
      </c>
      <c r="E105" s="100">
        <f>SUM(E54+E53)</f>
        <v>2</v>
      </c>
      <c r="F105" s="100">
        <f t="shared" ref="F105:V105" si="16">SUM(F54+F53)</f>
        <v>7</v>
      </c>
      <c r="G105" s="100">
        <f t="shared" si="16"/>
        <v>5</v>
      </c>
      <c r="H105" s="100">
        <f t="shared" si="16"/>
        <v>5</v>
      </c>
      <c r="I105" s="100">
        <f t="shared" si="16"/>
        <v>4</v>
      </c>
      <c r="J105" s="100">
        <f t="shared" si="16"/>
        <v>1</v>
      </c>
      <c r="K105" s="100">
        <f t="shared" si="16"/>
        <v>2</v>
      </c>
      <c r="L105" s="100">
        <f t="shared" si="16"/>
        <v>0</v>
      </c>
      <c r="M105" s="100">
        <f t="shared" si="16"/>
        <v>1</v>
      </c>
      <c r="N105" s="100">
        <f t="shared" si="16"/>
        <v>2</v>
      </c>
      <c r="O105" s="100">
        <f t="shared" si="16"/>
        <v>2</v>
      </c>
      <c r="P105" s="100">
        <f t="shared" si="16"/>
        <v>0</v>
      </c>
      <c r="Q105" s="100">
        <f t="shared" si="16"/>
        <v>0</v>
      </c>
      <c r="R105" s="100">
        <f t="shared" si="16"/>
        <v>0</v>
      </c>
      <c r="S105" s="100">
        <f t="shared" si="16"/>
        <v>0</v>
      </c>
      <c r="T105" s="100">
        <f t="shared" si="16"/>
        <v>0</v>
      </c>
      <c r="U105" s="100">
        <f t="shared" si="16"/>
        <v>0</v>
      </c>
      <c r="V105" s="100">
        <f t="shared" si="16"/>
        <v>9</v>
      </c>
      <c r="W105" s="101">
        <f t="shared" si="8"/>
        <v>0.8571428571428571</v>
      </c>
      <c r="X105" s="101">
        <f t="shared" si="9"/>
        <v>1.8</v>
      </c>
      <c r="Y105" s="102">
        <f t="shared" si="10"/>
        <v>2.657142857142857</v>
      </c>
    </row>
    <row r="106" spans="1:25" ht="15.95" customHeight="1" x14ac:dyDescent="0.25">
      <c r="A106" s="192"/>
      <c r="B106" s="157" t="s">
        <v>64</v>
      </c>
      <c r="C106" s="100" t="s">
        <v>32</v>
      </c>
      <c r="D106" s="101">
        <f t="shared" si="6"/>
        <v>0.33333333333333331</v>
      </c>
      <c r="E106" s="100">
        <f>SUM(E48+E47)</f>
        <v>2</v>
      </c>
      <c r="F106" s="100">
        <f t="shared" ref="F106:V106" si="17">SUM(F48+F47)</f>
        <v>6</v>
      </c>
      <c r="G106" s="100">
        <f t="shared" si="17"/>
        <v>6</v>
      </c>
      <c r="H106" s="100">
        <f t="shared" si="17"/>
        <v>2</v>
      </c>
      <c r="I106" s="100">
        <f t="shared" si="17"/>
        <v>2</v>
      </c>
      <c r="J106" s="100">
        <f t="shared" si="17"/>
        <v>0</v>
      </c>
      <c r="K106" s="100">
        <f t="shared" si="17"/>
        <v>1</v>
      </c>
      <c r="L106" s="100">
        <f t="shared" si="17"/>
        <v>0</v>
      </c>
      <c r="M106" s="100">
        <f t="shared" si="17"/>
        <v>1</v>
      </c>
      <c r="N106" s="100">
        <f t="shared" si="17"/>
        <v>3</v>
      </c>
      <c r="O106" s="100">
        <f t="shared" si="17"/>
        <v>0</v>
      </c>
      <c r="P106" s="100">
        <f t="shared" si="17"/>
        <v>0</v>
      </c>
      <c r="Q106" s="100">
        <f t="shared" si="17"/>
        <v>0</v>
      </c>
      <c r="R106" s="100">
        <f t="shared" si="17"/>
        <v>0</v>
      </c>
      <c r="S106" s="100">
        <f t="shared" si="17"/>
        <v>1</v>
      </c>
      <c r="T106" s="100">
        <f t="shared" si="17"/>
        <v>0</v>
      </c>
      <c r="U106" s="100">
        <f t="shared" si="17"/>
        <v>0</v>
      </c>
      <c r="V106" s="100">
        <f t="shared" si="17"/>
        <v>6</v>
      </c>
      <c r="W106" s="101">
        <f t="shared" si="8"/>
        <v>0.5</v>
      </c>
      <c r="X106" s="101">
        <f t="shared" si="9"/>
        <v>1</v>
      </c>
      <c r="Y106" s="102">
        <f t="shared" si="10"/>
        <v>1.5</v>
      </c>
    </row>
    <row r="107" spans="1:25" ht="15.95" customHeight="1" x14ac:dyDescent="0.25">
      <c r="A107" s="192"/>
      <c r="B107" s="157" t="s">
        <v>64</v>
      </c>
      <c r="C107" s="100" t="s">
        <v>25</v>
      </c>
      <c r="D107" s="101">
        <f t="shared" si="6"/>
        <v>0.55384615384615388</v>
      </c>
      <c r="E107" s="100">
        <f>SUM(E71+E70+E65+E64+E63+E62+E61+E46+E45+E34+E33+E30+E29+E24+E23+E18+E17)</f>
        <v>17</v>
      </c>
      <c r="F107" s="100">
        <f t="shared" ref="F107:V107" si="18">SUM(F71+F70+F65+F64+F63+F62+F61+F46+F45+F34+F33+F30+F29+F24+F23+F18+F17)</f>
        <v>66</v>
      </c>
      <c r="G107" s="100">
        <f t="shared" si="18"/>
        <v>65</v>
      </c>
      <c r="H107" s="100">
        <f t="shared" si="18"/>
        <v>29</v>
      </c>
      <c r="I107" s="100">
        <f t="shared" si="18"/>
        <v>36</v>
      </c>
      <c r="J107" s="100">
        <f t="shared" si="18"/>
        <v>19</v>
      </c>
      <c r="K107" s="100">
        <f t="shared" si="18"/>
        <v>14</v>
      </c>
      <c r="L107" s="100">
        <f t="shared" si="18"/>
        <v>2</v>
      </c>
      <c r="M107" s="100">
        <f t="shared" si="18"/>
        <v>1</v>
      </c>
      <c r="N107" s="100">
        <f t="shared" si="18"/>
        <v>10</v>
      </c>
      <c r="O107" s="100">
        <f t="shared" si="18"/>
        <v>1</v>
      </c>
      <c r="P107" s="100">
        <f t="shared" si="18"/>
        <v>1</v>
      </c>
      <c r="Q107" s="100">
        <f t="shared" si="18"/>
        <v>0</v>
      </c>
      <c r="R107" s="100">
        <f t="shared" si="18"/>
        <v>0</v>
      </c>
      <c r="S107" s="100">
        <f t="shared" si="18"/>
        <v>1</v>
      </c>
      <c r="T107" s="100">
        <f t="shared" si="18"/>
        <v>4</v>
      </c>
      <c r="U107" s="100">
        <f t="shared" si="18"/>
        <v>14</v>
      </c>
      <c r="V107" s="100">
        <f t="shared" si="18"/>
        <v>57</v>
      </c>
      <c r="W107" s="101">
        <f t="shared" si="8"/>
        <v>0.5757575757575758</v>
      </c>
      <c r="X107" s="101">
        <f t="shared" si="9"/>
        <v>0.87692307692307692</v>
      </c>
      <c r="Y107" s="102">
        <f t="shared" si="10"/>
        <v>1.4526806526806526</v>
      </c>
    </row>
    <row r="108" spans="1:25" ht="15.95" customHeight="1" x14ac:dyDescent="0.25">
      <c r="A108" s="192"/>
      <c r="B108" s="157" t="s">
        <v>64</v>
      </c>
      <c r="C108" s="100" t="s">
        <v>24</v>
      </c>
      <c r="D108" s="101">
        <f t="shared" si="6"/>
        <v>0.52238805970149249</v>
      </c>
      <c r="E108" s="100">
        <f>SUM(E50+E49+E40+E39+E32+E31+E28+E27+E22+E21+E16+E15+E12+E11+E10+E9+E8+E7+E6)</f>
        <v>19</v>
      </c>
      <c r="F108" s="100">
        <f t="shared" ref="F108:V108" si="19">SUM(F50+F49+F40+F39+F32+F31+F28+F27+F22+F21+F16+F15+F12+F11+F10+F9+F8+F7+F6)</f>
        <v>73</v>
      </c>
      <c r="G108" s="100">
        <f t="shared" si="19"/>
        <v>67</v>
      </c>
      <c r="H108" s="100">
        <f t="shared" si="19"/>
        <v>26</v>
      </c>
      <c r="I108" s="100">
        <f t="shared" si="19"/>
        <v>35</v>
      </c>
      <c r="J108" s="100">
        <f t="shared" si="19"/>
        <v>26</v>
      </c>
      <c r="K108" s="100">
        <f t="shared" si="19"/>
        <v>4</v>
      </c>
      <c r="L108" s="100">
        <f t="shared" si="19"/>
        <v>2</v>
      </c>
      <c r="M108" s="100">
        <f t="shared" si="19"/>
        <v>3</v>
      </c>
      <c r="N108" s="100">
        <f t="shared" si="19"/>
        <v>26</v>
      </c>
      <c r="O108" s="100">
        <f t="shared" si="19"/>
        <v>4</v>
      </c>
      <c r="P108" s="100">
        <f t="shared" si="19"/>
        <v>0</v>
      </c>
      <c r="Q108" s="100">
        <f t="shared" si="19"/>
        <v>2</v>
      </c>
      <c r="R108" s="100">
        <f t="shared" si="19"/>
        <v>0</v>
      </c>
      <c r="S108" s="100">
        <f t="shared" si="19"/>
        <v>1</v>
      </c>
      <c r="T108" s="100">
        <f t="shared" si="19"/>
        <v>3</v>
      </c>
      <c r="U108" s="100">
        <f t="shared" si="19"/>
        <v>10</v>
      </c>
      <c r="V108" s="100">
        <f t="shared" si="19"/>
        <v>52</v>
      </c>
      <c r="W108" s="101">
        <f t="shared" si="8"/>
        <v>0.54794520547945202</v>
      </c>
      <c r="X108" s="101">
        <f t="shared" si="9"/>
        <v>0.77611940298507465</v>
      </c>
      <c r="Y108" s="102">
        <f t="shared" si="10"/>
        <v>1.3240646084645267</v>
      </c>
    </row>
    <row r="109" spans="1:25" ht="15.95" customHeight="1" x14ac:dyDescent="0.25">
      <c r="A109" s="192"/>
      <c r="B109" s="157" t="s">
        <v>64</v>
      </c>
      <c r="C109" s="100" t="s">
        <v>39</v>
      </c>
      <c r="D109" s="101">
        <f t="shared" si="6"/>
        <v>0.625</v>
      </c>
      <c r="E109" s="100">
        <f>SUM(E78+E77)</f>
        <v>2</v>
      </c>
      <c r="F109" s="100">
        <f t="shared" ref="F109:V109" si="20">SUM(F78+F77)</f>
        <v>8</v>
      </c>
      <c r="G109" s="100">
        <f t="shared" si="20"/>
        <v>8</v>
      </c>
      <c r="H109" s="100">
        <f t="shared" si="20"/>
        <v>5</v>
      </c>
      <c r="I109" s="100">
        <f t="shared" si="20"/>
        <v>5</v>
      </c>
      <c r="J109" s="100">
        <f t="shared" si="20"/>
        <v>3</v>
      </c>
      <c r="K109" s="100">
        <f t="shared" si="20"/>
        <v>1</v>
      </c>
      <c r="L109" s="100">
        <f t="shared" si="20"/>
        <v>1</v>
      </c>
      <c r="M109" s="100">
        <f t="shared" si="20"/>
        <v>0</v>
      </c>
      <c r="N109" s="100">
        <f t="shared" si="20"/>
        <v>3</v>
      </c>
      <c r="O109" s="100">
        <f t="shared" si="20"/>
        <v>0</v>
      </c>
      <c r="P109" s="100">
        <f t="shared" si="20"/>
        <v>0</v>
      </c>
      <c r="Q109" s="100">
        <f t="shared" si="20"/>
        <v>0</v>
      </c>
      <c r="R109" s="100">
        <f t="shared" si="20"/>
        <v>0</v>
      </c>
      <c r="S109" s="100">
        <f t="shared" si="20"/>
        <v>0</v>
      </c>
      <c r="T109" s="100">
        <f t="shared" si="20"/>
        <v>0</v>
      </c>
      <c r="U109" s="100">
        <f t="shared" si="20"/>
        <v>0</v>
      </c>
      <c r="V109" s="100">
        <f t="shared" si="20"/>
        <v>8</v>
      </c>
      <c r="W109" s="101">
        <f t="shared" si="8"/>
        <v>0.625</v>
      </c>
      <c r="X109" s="101">
        <f t="shared" si="9"/>
        <v>1</v>
      </c>
      <c r="Y109" s="102">
        <f t="shared" si="10"/>
        <v>1.625</v>
      </c>
    </row>
    <row r="110" spans="1:25" ht="15.95" customHeight="1" x14ac:dyDescent="0.25">
      <c r="A110" s="192"/>
      <c r="B110" s="157" t="s">
        <v>64</v>
      </c>
      <c r="C110" s="100" t="s">
        <v>41</v>
      </c>
      <c r="D110" s="101">
        <f t="shared" si="6"/>
        <v>0.35294117647058826</v>
      </c>
      <c r="E110" s="100">
        <f>SUM(E95+E94+E89+E88+E87+E86+E85)</f>
        <v>7</v>
      </c>
      <c r="F110" s="100">
        <f t="shared" ref="F110:V110" si="21">SUM(F95+F94+F89+F88+F87+F86+F85)</f>
        <v>18</v>
      </c>
      <c r="G110" s="100">
        <f t="shared" si="21"/>
        <v>17</v>
      </c>
      <c r="H110" s="100">
        <f t="shared" si="21"/>
        <v>3</v>
      </c>
      <c r="I110" s="100">
        <f t="shared" si="21"/>
        <v>6</v>
      </c>
      <c r="J110" s="100">
        <f t="shared" si="21"/>
        <v>3</v>
      </c>
      <c r="K110" s="100">
        <f t="shared" si="21"/>
        <v>2</v>
      </c>
      <c r="L110" s="100">
        <f t="shared" si="21"/>
        <v>0</v>
      </c>
      <c r="M110" s="100">
        <f t="shared" si="21"/>
        <v>1</v>
      </c>
      <c r="N110" s="100">
        <f t="shared" si="21"/>
        <v>5</v>
      </c>
      <c r="O110" s="100">
        <f t="shared" si="21"/>
        <v>0</v>
      </c>
      <c r="P110" s="100">
        <f t="shared" si="21"/>
        <v>1</v>
      </c>
      <c r="Q110" s="100">
        <f t="shared" si="21"/>
        <v>1</v>
      </c>
      <c r="R110" s="100">
        <f t="shared" si="21"/>
        <v>1</v>
      </c>
      <c r="S110" s="100">
        <f t="shared" si="21"/>
        <v>0</v>
      </c>
      <c r="T110" s="100">
        <f t="shared" si="21"/>
        <v>2</v>
      </c>
      <c r="U110" s="100">
        <f t="shared" si="21"/>
        <v>3</v>
      </c>
      <c r="V110" s="100">
        <f t="shared" si="21"/>
        <v>11</v>
      </c>
      <c r="W110" s="101">
        <f t="shared" si="8"/>
        <v>0.33333333333333331</v>
      </c>
      <c r="X110" s="101">
        <f t="shared" si="9"/>
        <v>0.6470588235294118</v>
      </c>
      <c r="Y110" s="102">
        <f t="shared" si="10"/>
        <v>0.98039215686274517</v>
      </c>
    </row>
    <row r="111" spans="1:25" ht="15.95" customHeight="1" thickBot="1" x14ac:dyDescent="0.3">
      <c r="A111" s="193"/>
      <c r="B111" s="158" t="s">
        <v>64</v>
      </c>
      <c r="C111" s="104" t="s">
        <v>44</v>
      </c>
      <c r="D111" s="105">
        <f t="shared" si="6"/>
        <v>0.25</v>
      </c>
      <c r="E111" s="104">
        <f>SUM(E93+E92)</f>
        <v>2</v>
      </c>
      <c r="F111" s="104">
        <f t="shared" ref="F111:V111" si="22">SUM(F93+F92)</f>
        <v>4</v>
      </c>
      <c r="G111" s="104">
        <f t="shared" si="22"/>
        <v>4</v>
      </c>
      <c r="H111" s="104">
        <f t="shared" si="22"/>
        <v>1</v>
      </c>
      <c r="I111" s="104">
        <f t="shared" si="22"/>
        <v>1</v>
      </c>
      <c r="J111" s="104">
        <f t="shared" si="22"/>
        <v>0</v>
      </c>
      <c r="K111" s="104">
        <f t="shared" si="22"/>
        <v>1</v>
      </c>
      <c r="L111" s="104">
        <f t="shared" si="22"/>
        <v>0</v>
      </c>
      <c r="M111" s="104">
        <f t="shared" si="22"/>
        <v>0</v>
      </c>
      <c r="N111" s="104">
        <f t="shared" si="22"/>
        <v>0</v>
      </c>
      <c r="O111" s="104">
        <f t="shared" si="22"/>
        <v>0</v>
      </c>
      <c r="P111" s="104">
        <f t="shared" si="22"/>
        <v>0</v>
      </c>
      <c r="Q111" s="104">
        <f t="shared" si="22"/>
        <v>0</v>
      </c>
      <c r="R111" s="104">
        <f t="shared" si="22"/>
        <v>0</v>
      </c>
      <c r="S111" s="104">
        <f t="shared" si="22"/>
        <v>0</v>
      </c>
      <c r="T111" s="104">
        <f t="shared" si="22"/>
        <v>0</v>
      </c>
      <c r="U111" s="104">
        <f t="shared" si="22"/>
        <v>6</v>
      </c>
      <c r="V111" s="104">
        <f t="shared" si="22"/>
        <v>2</v>
      </c>
      <c r="W111" s="105">
        <f t="shared" si="8"/>
        <v>0.25</v>
      </c>
      <c r="X111" s="105">
        <f t="shared" si="9"/>
        <v>0.5</v>
      </c>
      <c r="Y111" s="106">
        <f t="shared" si="10"/>
        <v>0.75</v>
      </c>
    </row>
    <row r="112" spans="1:25" ht="18.75" thickBot="1" x14ac:dyDescent="0.3"/>
    <row r="113" spans="1:4" ht="21" thickBot="1" x14ac:dyDescent="0.3">
      <c r="A113" s="66"/>
      <c r="B113" s="51" t="s">
        <v>65</v>
      </c>
      <c r="C113" s="70" t="s">
        <v>66</v>
      </c>
      <c r="D113" s="74" t="s">
        <v>71</v>
      </c>
    </row>
    <row r="114" spans="1:4" ht="20.25" x14ac:dyDescent="0.25">
      <c r="A114" s="67" t="s">
        <v>4</v>
      </c>
      <c r="B114" s="53">
        <v>6</v>
      </c>
      <c r="C114" s="71">
        <v>100</v>
      </c>
      <c r="D114" s="75" t="s">
        <v>72</v>
      </c>
    </row>
    <row r="115" spans="1:4" ht="20.25" x14ac:dyDescent="0.25">
      <c r="A115" s="68" t="s">
        <v>5</v>
      </c>
      <c r="B115" s="55">
        <v>6</v>
      </c>
      <c r="C115" s="72">
        <v>96</v>
      </c>
      <c r="D115" s="75" t="s">
        <v>72</v>
      </c>
    </row>
    <row r="116" spans="1:4" ht="20.25" x14ac:dyDescent="0.25">
      <c r="A116" s="68" t="s">
        <v>6</v>
      </c>
      <c r="B116" s="55">
        <v>4</v>
      </c>
      <c r="C116" s="72">
        <v>43</v>
      </c>
      <c r="D116" s="76">
        <v>23</v>
      </c>
    </row>
    <row r="117" spans="1:4" ht="20.25" x14ac:dyDescent="0.25">
      <c r="A117" s="68" t="s">
        <v>7</v>
      </c>
      <c r="B117" s="55">
        <v>5</v>
      </c>
      <c r="C117" s="72">
        <v>56</v>
      </c>
      <c r="D117" s="76">
        <v>32</v>
      </c>
    </row>
    <row r="118" spans="1:4" ht="20.25" x14ac:dyDescent="0.25">
      <c r="A118" s="68" t="s">
        <v>67</v>
      </c>
      <c r="B118" s="55">
        <v>5</v>
      </c>
      <c r="C118" s="72">
        <v>32</v>
      </c>
      <c r="D118" s="76">
        <v>10</v>
      </c>
    </row>
    <row r="119" spans="1:4" ht="20.25" x14ac:dyDescent="0.25">
      <c r="A119" s="68" t="s">
        <v>8</v>
      </c>
      <c r="B119" s="55">
        <v>2</v>
      </c>
      <c r="C119" s="72">
        <v>15</v>
      </c>
      <c r="D119" s="76">
        <v>4</v>
      </c>
    </row>
    <row r="120" spans="1:4" ht="20.25" x14ac:dyDescent="0.25">
      <c r="A120" s="68" t="s">
        <v>9</v>
      </c>
      <c r="B120" s="55">
        <v>1</v>
      </c>
      <c r="C120" s="72">
        <v>5</v>
      </c>
      <c r="D120" s="76">
        <v>1</v>
      </c>
    </row>
    <row r="121" spans="1:4" ht="20.25" x14ac:dyDescent="0.25">
      <c r="A121" s="68" t="s">
        <v>10</v>
      </c>
      <c r="B121" s="55">
        <v>1</v>
      </c>
      <c r="C121" s="72">
        <v>4</v>
      </c>
      <c r="D121" s="76">
        <v>2</v>
      </c>
    </row>
    <row r="122" spans="1:4" ht="20.25" x14ac:dyDescent="0.25">
      <c r="A122" s="68" t="s">
        <v>11</v>
      </c>
      <c r="B122" s="55">
        <v>5</v>
      </c>
      <c r="C122" s="72">
        <v>31</v>
      </c>
      <c r="D122" s="76">
        <v>8</v>
      </c>
    </row>
    <row r="123" spans="1:4" ht="20.25" x14ac:dyDescent="0.25">
      <c r="A123" s="68" t="s">
        <v>12</v>
      </c>
      <c r="B123" s="55">
        <v>3</v>
      </c>
      <c r="C123" s="72">
        <v>9</v>
      </c>
      <c r="D123" s="76">
        <v>2</v>
      </c>
    </row>
    <row r="124" spans="1:4" ht="20.25" x14ac:dyDescent="0.25">
      <c r="A124" s="68" t="s">
        <v>13</v>
      </c>
      <c r="B124" s="55">
        <v>1</v>
      </c>
      <c r="C124" s="72">
        <v>1</v>
      </c>
      <c r="D124" s="76">
        <v>1</v>
      </c>
    </row>
    <row r="125" spans="1:4" ht="20.25" x14ac:dyDescent="0.25">
      <c r="A125" s="68" t="s">
        <v>14</v>
      </c>
      <c r="B125" s="55">
        <v>2</v>
      </c>
      <c r="C125" s="72">
        <v>4</v>
      </c>
      <c r="D125" s="76">
        <v>1</v>
      </c>
    </row>
    <row r="126" spans="1:4" ht="20.25" x14ac:dyDescent="0.25">
      <c r="A126" s="68" t="s">
        <v>15</v>
      </c>
      <c r="B126" s="55">
        <v>1</v>
      </c>
      <c r="C126" s="72">
        <v>1</v>
      </c>
      <c r="D126" s="76">
        <v>1</v>
      </c>
    </row>
    <row r="127" spans="1:4" ht="20.25" x14ac:dyDescent="0.25">
      <c r="A127" s="68" t="s">
        <v>16</v>
      </c>
      <c r="B127" s="55">
        <v>1</v>
      </c>
      <c r="C127" s="72">
        <v>1</v>
      </c>
      <c r="D127" s="76">
        <v>1</v>
      </c>
    </row>
    <row r="128" spans="1:4" ht="21" thickBot="1" x14ac:dyDescent="0.3">
      <c r="A128" s="68" t="s">
        <v>17</v>
      </c>
      <c r="B128" s="55">
        <v>1</v>
      </c>
      <c r="C128" s="72">
        <v>4</v>
      </c>
      <c r="D128" s="77">
        <v>2</v>
      </c>
    </row>
    <row r="129" spans="1:5" ht="21" thickBot="1" x14ac:dyDescent="0.3">
      <c r="A129" s="68" t="s">
        <v>18</v>
      </c>
      <c r="B129" s="55">
        <v>6</v>
      </c>
      <c r="C129" s="72">
        <v>16</v>
      </c>
      <c r="D129" s="79" t="s">
        <v>130</v>
      </c>
      <c r="E129" s="80" t="s">
        <v>134</v>
      </c>
    </row>
    <row r="130" spans="1:5" ht="21" thickBot="1" x14ac:dyDescent="0.3">
      <c r="A130" s="69" t="s">
        <v>19</v>
      </c>
      <c r="B130" s="57">
        <v>8</v>
      </c>
      <c r="C130" s="73">
        <v>93</v>
      </c>
      <c r="D130" s="78" t="s">
        <v>72</v>
      </c>
    </row>
  </sheetData>
  <autoFilter ref="A1:Y111"/>
  <mergeCells count="9">
    <mergeCell ref="A85:A89"/>
    <mergeCell ref="A90:A95"/>
    <mergeCell ref="A98:A111"/>
    <mergeCell ref="A2:A10"/>
    <mergeCell ref="A11:A34"/>
    <mergeCell ref="A35:A38"/>
    <mergeCell ref="A39:A56"/>
    <mergeCell ref="A57:A65"/>
    <mergeCell ref="A66:A8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topLeftCell="C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5.75" x14ac:dyDescent="0.25"/>
  <cols>
    <col min="1" max="1" width="15.7109375" style="166" customWidth="1"/>
    <col min="2" max="2" width="23.7109375" style="13" bestFit="1" customWidth="1"/>
    <col min="3" max="3" width="20" style="6" bestFit="1" customWidth="1"/>
    <col min="4" max="4" width="11.85546875" style="26" bestFit="1" customWidth="1"/>
    <col min="5" max="22" width="9.28515625" style="6" customWidth="1"/>
    <col min="23" max="25" width="9.28515625" style="26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78" t="s">
        <v>128</v>
      </c>
      <c r="B2" s="18">
        <v>43712</v>
      </c>
      <c r="C2" s="19" t="s">
        <v>24</v>
      </c>
      <c r="D2" s="43">
        <f>SUM(I2:I$19)/SUM(G2:G$19)</f>
        <v>0.45652173913043476</v>
      </c>
      <c r="E2" s="19">
        <v>1</v>
      </c>
      <c r="F2" s="19">
        <v>2</v>
      </c>
      <c r="G2" s="19">
        <v>2</v>
      </c>
      <c r="H2" s="19">
        <v>0</v>
      </c>
      <c r="I2" s="19">
        <v>0</v>
      </c>
      <c r="J2" s="19">
        <f>SUM(I2)-SUM(K2:M2)</f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1</v>
      </c>
      <c r="U2" s="19">
        <v>3</v>
      </c>
      <c r="V2" s="19">
        <v>0</v>
      </c>
      <c r="W2" s="43">
        <f>SUM(I2:I$19,O2:O$19,S2:S$19)/SUM(F2:F$19)</f>
        <v>0.47058823529411764</v>
      </c>
      <c r="X2" s="43">
        <f>SUM(V2:V$19)/SUM(G2:G$19)</f>
        <v>0.60869565217391308</v>
      </c>
      <c r="Y2" s="44">
        <f t="shared" ref="Y2:Y3" si="0">SUM(X2+W2)</f>
        <v>1.0792838874680308</v>
      </c>
    </row>
    <row r="3" spans="1:25" s="59" customFormat="1" ht="15.95" customHeight="1" thickBot="1" x14ac:dyDescent="0.3">
      <c r="A3" s="180"/>
      <c r="B3" s="86">
        <v>43705</v>
      </c>
      <c r="C3" s="87" t="s">
        <v>24</v>
      </c>
      <c r="D3" s="89">
        <f>SUM(I3:I$19)/SUM(G3:G$19)</f>
        <v>0.47727272727272729</v>
      </c>
      <c r="E3" s="87">
        <v>1</v>
      </c>
      <c r="F3" s="87">
        <v>3</v>
      </c>
      <c r="G3" s="87">
        <v>3</v>
      </c>
      <c r="H3" s="87">
        <v>0</v>
      </c>
      <c r="I3" s="87">
        <v>1</v>
      </c>
      <c r="J3" s="87">
        <f>SUM(I3)-SUM(K3:M3)</f>
        <v>1</v>
      </c>
      <c r="K3" s="87">
        <v>0</v>
      </c>
      <c r="L3" s="87">
        <v>0</v>
      </c>
      <c r="M3" s="87">
        <v>0</v>
      </c>
      <c r="N3" s="87">
        <v>0</v>
      </c>
      <c r="O3" s="87">
        <v>0</v>
      </c>
      <c r="P3" s="87">
        <v>0</v>
      </c>
      <c r="Q3" s="87">
        <v>0</v>
      </c>
      <c r="R3" s="87">
        <v>0</v>
      </c>
      <c r="S3" s="87">
        <v>0</v>
      </c>
      <c r="T3" s="87">
        <v>0</v>
      </c>
      <c r="U3" s="87">
        <v>1</v>
      </c>
      <c r="V3" s="87">
        <v>1</v>
      </c>
      <c r="W3" s="89">
        <f>SUM(I3:I$19,O3:O$19,S3:S$19)/SUM(F3:F$19)</f>
        <v>0.48979591836734693</v>
      </c>
      <c r="X3" s="89">
        <f>SUM(V3:V$19)/SUM(G3:G$19)</f>
        <v>0.63636363636363635</v>
      </c>
      <c r="Y3" s="90">
        <f t="shared" si="0"/>
        <v>1.1261595547309833</v>
      </c>
    </row>
    <row r="4" spans="1:25" x14ac:dyDescent="0.25">
      <c r="A4" s="190" t="s">
        <v>111</v>
      </c>
      <c r="B4" s="131">
        <v>43684</v>
      </c>
      <c r="C4" s="132" t="s">
        <v>109</v>
      </c>
      <c r="D4" s="146">
        <f>SUM(I4:I$19)/SUM(G4:G$19)</f>
        <v>0.48780487804878048</v>
      </c>
      <c r="E4" s="132">
        <v>1</v>
      </c>
      <c r="F4" s="132">
        <v>3</v>
      </c>
      <c r="G4" s="132">
        <v>3</v>
      </c>
      <c r="H4" s="132">
        <v>2</v>
      </c>
      <c r="I4" s="132">
        <v>3</v>
      </c>
      <c r="J4" s="132">
        <f>SUM(I4)-SUM(K4:M4)</f>
        <v>3</v>
      </c>
      <c r="K4" s="132">
        <v>0</v>
      </c>
      <c r="L4" s="132">
        <v>0</v>
      </c>
      <c r="M4" s="132">
        <v>0</v>
      </c>
      <c r="N4" s="132">
        <v>1</v>
      </c>
      <c r="O4" s="132">
        <v>0</v>
      </c>
      <c r="P4" s="132">
        <v>0</v>
      </c>
      <c r="Q4" s="132">
        <v>0</v>
      </c>
      <c r="R4" s="132">
        <v>0</v>
      </c>
      <c r="S4" s="132">
        <v>0</v>
      </c>
      <c r="T4" s="132">
        <v>0</v>
      </c>
      <c r="U4" s="132">
        <v>0</v>
      </c>
      <c r="V4" s="132">
        <v>3</v>
      </c>
      <c r="W4" s="146">
        <f>SUM(I4:I$19,O4:O$19,S4:S$19)/SUM(F4:F$19)</f>
        <v>0.5</v>
      </c>
      <c r="X4" s="146">
        <f>SUM(V4:V$19)/SUM(G4:G$19)</f>
        <v>0.65853658536585369</v>
      </c>
      <c r="Y4" s="147">
        <f t="shared" ref="Y4:Y18" si="1">SUM(X4+W4)</f>
        <v>1.1585365853658538</v>
      </c>
    </row>
    <row r="5" spans="1:25" x14ac:dyDescent="0.25">
      <c r="A5" s="184"/>
      <c r="B5" s="4">
        <v>43684</v>
      </c>
      <c r="C5" s="5" t="s">
        <v>109</v>
      </c>
      <c r="D5" s="39">
        <f>SUM(I5:I$19)/SUM(G5:G$19)</f>
        <v>0.44736842105263158</v>
      </c>
      <c r="E5" s="5">
        <v>1</v>
      </c>
      <c r="F5" s="5">
        <v>3</v>
      </c>
      <c r="G5" s="5">
        <v>2</v>
      </c>
      <c r="H5" s="5">
        <v>0</v>
      </c>
      <c r="I5" s="5">
        <v>0</v>
      </c>
      <c r="J5" s="5">
        <f t="shared" ref="J5:J19" si="2">SUM(I5)-SUM(K5:M5)</f>
        <v>0</v>
      </c>
      <c r="K5" s="5">
        <v>0</v>
      </c>
      <c r="L5" s="5">
        <v>0</v>
      </c>
      <c r="M5" s="5">
        <v>0</v>
      </c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39">
        <f>SUM(I5:I$19,O5:O$19,S5:S$19)/SUM(F5:F$19)</f>
        <v>0.46511627906976744</v>
      </c>
      <c r="X5" s="39">
        <f>SUM(V5:V$19)/SUM(G5:G$19)</f>
        <v>0.63157894736842102</v>
      </c>
      <c r="Y5" s="41">
        <f t="shared" si="1"/>
        <v>1.0966952264381884</v>
      </c>
    </row>
    <row r="6" spans="1:25" x14ac:dyDescent="0.25">
      <c r="A6" s="184"/>
      <c r="B6" s="4">
        <v>43677</v>
      </c>
      <c r="C6" s="5" t="s">
        <v>110</v>
      </c>
      <c r="D6" s="39">
        <f>SUM(I6:I$19)/SUM(G6:G$19)</f>
        <v>0.47222222222222221</v>
      </c>
      <c r="E6" s="5">
        <v>1</v>
      </c>
      <c r="F6" s="5">
        <v>2</v>
      </c>
      <c r="G6" s="5">
        <v>1</v>
      </c>
      <c r="H6" s="5">
        <v>1</v>
      </c>
      <c r="I6" s="5">
        <v>1</v>
      </c>
      <c r="J6" s="5">
        <f t="shared" si="2"/>
        <v>1</v>
      </c>
      <c r="K6" s="5">
        <v>0</v>
      </c>
      <c r="L6" s="5">
        <v>0</v>
      </c>
      <c r="M6" s="5">
        <v>0</v>
      </c>
      <c r="N6" s="5">
        <v>1</v>
      </c>
      <c r="O6" s="5">
        <v>0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0</v>
      </c>
      <c r="V6" s="5">
        <v>1</v>
      </c>
      <c r="W6" s="39">
        <f>SUM(I6:I$19,O6:O$19,S6:S$19)/SUM(F6:F$19)</f>
        <v>0.47499999999999998</v>
      </c>
      <c r="X6" s="39">
        <f>SUM(V6:V$19)/SUM(G6:G$19)</f>
        <v>0.66666666666666663</v>
      </c>
      <c r="Y6" s="41">
        <f t="shared" si="1"/>
        <v>1.1416666666666666</v>
      </c>
    </row>
    <row r="7" spans="1:25" x14ac:dyDescent="0.25">
      <c r="A7" s="184"/>
      <c r="B7" s="4">
        <v>43677</v>
      </c>
      <c r="C7" s="5" t="s">
        <v>110</v>
      </c>
      <c r="D7" s="39">
        <f>SUM(I7:I$19)/SUM(G7:G$19)</f>
        <v>0.45714285714285713</v>
      </c>
      <c r="E7" s="5">
        <v>1</v>
      </c>
      <c r="F7" s="5">
        <v>2</v>
      </c>
      <c r="G7" s="5">
        <v>2</v>
      </c>
      <c r="H7" s="5">
        <v>0</v>
      </c>
      <c r="I7" s="5">
        <v>1</v>
      </c>
      <c r="J7" s="5">
        <f t="shared" si="2"/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</v>
      </c>
      <c r="V7" s="5">
        <v>1</v>
      </c>
      <c r="W7" s="39">
        <f>SUM(I7:I$19,O7:O$19,S7:S$19)/SUM(F7:F$19)</f>
        <v>0.47368421052631576</v>
      </c>
      <c r="X7" s="39">
        <f>SUM(V7:V$19)/SUM(G7:G$19)</f>
        <v>0.65714285714285714</v>
      </c>
      <c r="Y7" s="41">
        <f t="shared" si="1"/>
        <v>1.130827067669173</v>
      </c>
    </row>
    <row r="8" spans="1:25" x14ac:dyDescent="0.25">
      <c r="A8" s="184"/>
      <c r="B8" s="4">
        <v>43670</v>
      </c>
      <c r="C8" s="5" t="s">
        <v>24</v>
      </c>
      <c r="D8" s="39">
        <f>SUM(I8:I$19)/SUM(G8:G$19)</f>
        <v>0.45454545454545453</v>
      </c>
      <c r="E8" s="5">
        <v>1</v>
      </c>
      <c r="F8" s="5">
        <v>3</v>
      </c>
      <c r="G8" s="5">
        <v>3</v>
      </c>
      <c r="H8" s="5">
        <v>0</v>
      </c>
      <c r="I8" s="5">
        <v>2</v>
      </c>
      <c r="J8" s="5">
        <f t="shared" si="2"/>
        <v>2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2</v>
      </c>
      <c r="W8" s="39">
        <f>SUM(I8:I$19,O8:O$19,S8:S$19)/SUM(F8:F$19)</f>
        <v>0.47222222222222221</v>
      </c>
      <c r="X8" s="39">
        <f>SUM(V8:V$19)/SUM(G8:G$19)</f>
        <v>0.66666666666666663</v>
      </c>
      <c r="Y8" s="41">
        <f t="shared" si="1"/>
        <v>1.1388888888888888</v>
      </c>
    </row>
    <row r="9" spans="1:25" x14ac:dyDescent="0.25">
      <c r="A9" s="184"/>
      <c r="B9" s="4">
        <v>43670</v>
      </c>
      <c r="C9" s="5" t="s">
        <v>24</v>
      </c>
      <c r="D9" s="39">
        <f>SUM(I9:I$19)/SUM(G9:G$19)</f>
        <v>0.43333333333333335</v>
      </c>
      <c r="E9" s="5">
        <v>1</v>
      </c>
      <c r="F9" s="5">
        <v>3</v>
      </c>
      <c r="G9" s="5">
        <v>3</v>
      </c>
      <c r="H9" s="5">
        <v>0</v>
      </c>
      <c r="I9" s="5">
        <v>1</v>
      </c>
      <c r="J9" s="5">
        <f t="shared" si="2"/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1</v>
      </c>
      <c r="W9" s="39">
        <f>SUM(I9:I$19,O9:O$19,S9:S$19)/SUM(F9:F$19)</f>
        <v>0.45454545454545453</v>
      </c>
      <c r="X9" s="39">
        <f>SUM(V9:V$19)/SUM(G9:G$19)</f>
        <v>0.66666666666666663</v>
      </c>
      <c r="Y9" s="41">
        <f t="shared" si="1"/>
        <v>1.1212121212121211</v>
      </c>
    </row>
    <row r="10" spans="1:25" x14ac:dyDescent="0.25">
      <c r="A10" s="184"/>
      <c r="B10" s="4">
        <v>43656</v>
      </c>
      <c r="C10" s="5" t="s">
        <v>53</v>
      </c>
      <c r="D10" s="39">
        <f>SUM(I10:I$19)/SUM(G10:G$19)</f>
        <v>0.44444444444444442</v>
      </c>
      <c r="E10" s="5">
        <v>1</v>
      </c>
      <c r="F10" s="5">
        <v>4</v>
      </c>
      <c r="G10" s="5">
        <v>4</v>
      </c>
      <c r="H10" s="5">
        <v>0</v>
      </c>
      <c r="I10" s="5">
        <v>0</v>
      </c>
      <c r="J10" s="5">
        <f t="shared" si="2"/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39">
        <f>SUM(I10:I$19,O10:O$19,S10:S$19)/SUM(F10:F$19)</f>
        <v>0.46666666666666667</v>
      </c>
      <c r="X10" s="39">
        <f>SUM(V10:V$19)/SUM(G10:G$19)</f>
        <v>0.70370370370370372</v>
      </c>
      <c r="Y10" s="41">
        <f t="shared" si="1"/>
        <v>1.1703703703703705</v>
      </c>
    </row>
    <row r="11" spans="1:25" x14ac:dyDescent="0.25">
      <c r="A11" s="184"/>
      <c r="B11" s="4">
        <v>43656</v>
      </c>
      <c r="C11" s="5" t="s">
        <v>53</v>
      </c>
      <c r="D11" s="39">
        <f>SUM(I11:I$19)/SUM(G11:G$19)</f>
        <v>0.52173913043478259</v>
      </c>
      <c r="E11" s="5">
        <v>1</v>
      </c>
      <c r="F11" s="5">
        <v>3</v>
      </c>
      <c r="G11" s="5">
        <v>3</v>
      </c>
      <c r="H11" s="5">
        <v>2</v>
      </c>
      <c r="I11" s="5">
        <v>2</v>
      </c>
      <c r="J11" s="5">
        <f t="shared" si="2"/>
        <v>1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3</v>
      </c>
      <c r="W11" s="39">
        <f>SUM(I11:I$19,O11:O$19,S11:S$19)/SUM(F11:F$19)</f>
        <v>0.53846153846153844</v>
      </c>
      <c r="X11" s="39">
        <f>SUM(V11:V$19)/SUM(G11:G$19)</f>
        <v>0.82608695652173914</v>
      </c>
      <c r="Y11" s="41">
        <f t="shared" si="1"/>
        <v>1.3645484949832776</v>
      </c>
    </row>
    <row r="12" spans="1:25" x14ac:dyDescent="0.25">
      <c r="A12" s="184"/>
      <c r="B12" s="4">
        <v>43628</v>
      </c>
      <c r="C12" s="5" t="s">
        <v>110</v>
      </c>
      <c r="D12" s="39">
        <f>SUM(I12:I$19)/SUM(G12:G$19)</f>
        <v>0.5</v>
      </c>
      <c r="E12" s="5">
        <v>1</v>
      </c>
      <c r="F12" s="5">
        <v>3</v>
      </c>
      <c r="G12" s="5">
        <v>3</v>
      </c>
      <c r="H12" s="5">
        <v>1</v>
      </c>
      <c r="I12" s="5">
        <v>1</v>
      </c>
      <c r="J12" s="5">
        <f t="shared" si="2"/>
        <v>0</v>
      </c>
      <c r="K12" s="5">
        <v>1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2</v>
      </c>
      <c r="W12" s="39">
        <f>SUM(I12:I$19,O12:O$19,S12:S$19)/SUM(F12:F$19)</f>
        <v>0.47826086956521741</v>
      </c>
      <c r="X12" s="39">
        <f>SUM(V12:V$19)/SUM(G12:G$19)</f>
        <v>0.8</v>
      </c>
      <c r="Y12" s="41">
        <f t="shared" si="1"/>
        <v>1.2782608695652176</v>
      </c>
    </row>
    <row r="13" spans="1:25" x14ac:dyDescent="0.25">
      <c r="A13" s="184"/>
      <c r="B13" s="4">
        <v>43628</v>
      </c>
      <c r="C13" s="5" t="s">
        <v>110</v>
      </c>
      <c r="D13" s="39">
        <f>SUM(I13:I$19)/SUM(G13:G$19)</f>
        <v>0.52941176470588236</v>
      </c>
      <c r="E13" s="5">
        <v>1</v>
      </c>
      <c r="F13" s="5">
        <v>3</v>
      </c>
      <c r="G13" s="5">
        <v>2</v>
      </c>
      <c r="H13" s="5">
        <v>2</v>
      </c>
      <c r="I13" s="5">
        <v>2</v>
      </c>
      <c r="J13" s="5">
        <f t="shared" si="2"/>
        <v>2</v>
      </c>
      <c r="K13" s="5">
        <v>0</v>
      </c>
      <c r="L13" s="5">
        <v>0</v>
      </c>
      <c r="M13" s="5">
        <v>0</v>
      </c>
      <c r="N13" s="5">
        <v>2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39">
        <f>SUM(I13:I$19,O13:O$19,S13:S$19)/SUM(F13:F$19)</f>
        <v>0.5</v>
      </c>
      <c r="X13" s="39">
        <f>SUM(V13:V$19)/SUM(G13:G$19)</f>
        <v>0.82352941176470584</v>
      </c>
      <c r="Y13" s="41">
        <f t="shared" si="1"/>
        <v>1.3235294117647058</v>
      </c>
    </row>
    <row r="14" spans="1:25" x14ac:dyDescent="0.25">
      <c r="A14" s="184"/>
      <c r="B14" s="4">
        <v>43614</v>
      </c>
      <c r="C14" s="5" t="s">
        <v>58</v>
      </c>
      <c r="D14" s="39">
        <f>SUM(I14:I$19)/SUM(G14:G$19)</f>
        <v>0.46666666666666667</v>
      </c>
      <c r="E14" s="5">
        <v>1</v>
      </c>
      <c r="F14" s="5">
        <v>3</v>
      </c>
      <c r="G14" s="5">
        <v>3</v>
      </c>
      <c r="H14" s="5">
        <v>1</v>
      </c>
      <c r="I14" s="5">
        <v>2</v>
      </c>
      <c r="J14" s="5">
        <f t="shared" si="2"/>
        <v>2</v>
      </c>
      <c r="K14" s="5">
        <v>0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2</v>
      </c>
      <c r="W14" s="39">
        <f>SUM(I14:I$19,O14:O$19,S14:S$19)/SUM(F14:F$19)</f>
        <v>0.47058823529411764</v>
      </c>
      <c r="X14" s="39">
        <f>SUM(V14:V$19)/SUM(G14:G$19)</f>
        <v>0.8</v>
      </c>
      <c r="Y14" s="41">
        <f t="shared" si="1"/>
        <v>1.2705882352941176</v>
      </c>
    </row>
    <row r="15" spans="1:25" x14ac:dyDescent="0.25">
      <c r="A15" s="184"/>
      <c r="B15" s="4">
        <v>43614</v>
      </c>
      <c r="C15" s="5" t="s">
        <v>58</v>
      </c>
      <c r="D15" s="39">
        <f>SUM(I15:I$19)/SUM(G15:G$19)</f>
        <v>0.41666666666666669</v>
      </c>
      <c r="E15" s="5">
        <v>1</v>
      </c>
      <c r="F15" s="5">
        <v>2</v>
      </c>
      <c r="G15" s="5">
        <v>2</v>
      </c>
      <c r="H15" s="5">
        <v>0</v>
      </c>
      <c r="I15" s="5">
        <v>0</v>
      </c>
      <c r="J15" s="5">
        <f t="shared" si="2"/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1</v>
      </c>
      <c r="V15" s="5">
        <v>0</v>
      </c>
      <c r="W15" s="39">
        <f>SUM(I15:I$19,O15:O$19,S15:S$19)/SUM(F15:F$19)</f>
        <v>0.42857142857142855</v>
      </c>
      <c r="X15" s="39">
        <f>SUM(V15:V$19)/SUM(G15:G$19)</f>
        <v>0.83333333333333337</v>
      </c>
      <c r="Y15" s="41">
        <f t="shared" si="1"/>
        <v>1.2619047619047619</v>
      </c>
    </row>
    <row r="16" spans="1:25" x14ac:dyDescent="0.25">
      <c r="A16" s="184"/>
      <c r="B16" s="4">
        <v>43607</v>
      </c>
      <c r="C16" s="5" t="s">
        <v>53</v>
      </c>
      <c r="D16" s="39">
        <f>SUM(I16:I$19)/SUM(G16:G$19)</f>
        <v>0.5</v>
      </c>
      <c r="E16" s="5">
        <v>1</v>
      </c>
      <c r="F16" s="5">
        <v>3</v>
      </c>
      <c r="G16" s="5">
        <v>3</v>
      </c>
      <c r="H16" s="5">
        <v>0</v>
      </c>
      <c r="I16" s="5">
        <v>2</v>
      </c>
      <c r="J16" s="5">
        <f t="shared" si="2"/>
        <v>1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3</v>
      </c>
      <c r="W16" s="39">
        <f>SUM(I16:I$19,O16:O$19,S16:S$19)/SUM(F16:F$19)</f>
        <v>0.5</v>
      </c>
      <c r="X16" s="39">
        <f>SUM(V16:V$19)/SUM(G16:G$19)</f>
        <v>1</v>
      </c>
      <c r="Y16" s="41">
        <f t="shared" si="1"/>
        <v>1.5</v>
      </c>
    </row>
    <row r="17" spans="1:25" x14ac:dyDescent="0.25">
      <c r="A17" s="184"/>
      <c r="B17" s="4">
        <v>43607</v>
      </c>
      <c r="C17" s="5" t="s">
        <v>53</v>
      </c>
      <c r="D17" s="39">
        <f>SUM(I17:I$19)/SUM(G17:G$19)</f>
        <v>0.42857142857142855</v>
      </c>
      <c r="E17" s="5">
        <v>1</v>
      </c>
      <c r="F17" s="5">
        <v>3</v>
      </c>
      <c r="G17" s="5">
        <v>2</v>
      </c>
      <c r="H17" s="5">
        <v>1</v>
      </c>
      <c r="I17" s="5">
        <v>2</v>
      </c>
      <c r="J17" s="5">
        <f t="shared" si="2"/>
        <v>0</v>
      </c>
      <c r="K17" s="5">
        <v>0</v>
      </c>
      <c r="L17" s="5">
        <v>2</v>
      </c>
      <c r="M17" s="5">
        <v>0</v>
      </c>
      <c r="N17" s="5">
        <v>2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6</v>
      </c>
      <c r="W17" s="39">
        <f>SUM(I17:I$19,O17:O$19,S17:S$19)/SUM(F17:F$19)</f>
        <v>0.44444444444444442</v>
      </c>
      <c r="X17" s="39">
        <f>SUM(V17:V$19)/SUM(G17:G$19)</f>
        <v>1</v>
      </c>
      <c r="Y17" s="41">
        <f t="shared" si="1"/>
        <v>1.4444444444444444</v>
      </c>
    </row>
    <row r="18" spans="1:25" x14ac:dyDescent="0.25">
      <c r="A18" s="184"/>
      <c r="B18" s="4">
        <v>43600</v>
      </c>
      <c r="C18" s="5" t="s">
        <v>23</v>
      </c>
      <c r="D18" s="39">
        <f>SUM(I18:I$19)/SUM(G18:G$19)</f>
        <v>0.2</v>
      </c>
      <c r="E18" s="5">
        <v>1</v>
      </c>
      <c r="F18" s="5">
        <v>3</v>
      </c>
      <c r="G18" s="5">
        <v>3</v>
      </c>
      <c r="H18" s="5">
        <v>0</v>
      </c>
      <c r="I18" s="5">
        <v>1</v>
      </c>
      <c r="J18" s="5">
        <f t="shared" si="2"/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2</v>
      </c>
      <c r="U18" s="5">
        <v>3</v>
      </c>
      <c r="V18" s="5">
        <v>1</v>
      </c>
      <c r="W18" s="39">
        <f>SUM(I18:I$19,O18:O$19,S18:S$19)/SUM(F18:F$19)</f>
        <v>0.33333333333333331</v>
      </c>
      <c r="X18" s="39">
        <f>SUM(V18:V$19)/SUM(G18:G$19)</f>
        <v>0.2</v>
      </c>
      <c r="Y18" s="41">
        <f t="shared" si="1"/>
        <v>0.53333333333333333</v>
      </c>
    </row>
    <row r="19" spans="1:25" ht="16.5" thickBot="1" x14ac:dyDescent="0.3">
      <c r="A19" s="188"/>
      <c r="B19" s="11">
        <v>43600</v>
      </c>
      <c r="C19" s="12" t="s">
        <v>23</v>
      </c>
      <c r="D19" s="40">
        <f>SUM(I19:I$19)/SUM(G19:G$19)</f>
        <v>0</v>
      </c>
      <c r="E19" s="12">
        <v>1</v>
      </c>
      <c r="F19" s="12">
        <v>3</v>
      </c>
      <c r="G19" s="12">
        <v>2</v>
      </c>
      <c r="H19" s="12">
        <v>1</v>
      </c>
      <c r="I19" s="12">
        <v>0</v>
      </c>
      <c r="J19" s="12">
        <f t="shared" si="2"/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1</v>
      </c>
      <c r="V19" s="12">
        <v>0</v>
      </c>
      <c r="W19" s="40">
        <f>SUM(I19:I$19,O19:O$19,S19:S$19)/SUM(F19:F$19)</f>
        <v>0.33333333333333331</v>
      </c>
      <c r="X19" s="40">
        <f>SUM(V19:V$19)/SUM(G19:G$19)</f>
        <v>0</v>
      </c>
      <c r="Y19" s="42">
        <f>SUM(X19+W19)</f>
        <v>0.33333333333333331</v>
      </c>
    </row>
    <row r="20" spans="1:25" s="25" customFormat="1" ht="36.75" thickBot="1" x14ac:dyDescent="0.3">
      <c r="A20" s="31" t="s">
        <v>117</v>
      </c>
      <c r="B20" s="32" t="s">
        <v>61</v>
      </c>
      <c r="C20" s="33" t="s">
        <v>60</v>
      </c>
      <c r="D20" s="34">
        <f>SUM(I20/G20)</f>
        <v>0.45652173913043476</v>
      </c>
      <c r="E20" s="33">
        <f>SUM(E2:E19)</f>
        <v>18</v>
      </c>
      <c r="F20" s="33">
        <f t="shared" ref="F20:V20" si="3">SUM(F2:F19)</f>
        <v>51</v>
      </c>
      <c r="G20" s="33">
        <f t="shared" si="3"/>
        <v>46</v>
      </c>
      <c r="H20" s="33">
        <f t="shared" si="3"/>
        <v>11</v>
      </c>
      <c r="I20" s="33">
        <f t="shared" si="3"/>
        <v>21</v>
      </c>
      <c r="J20" s="33">
        <f t="shared" si="3"/>
        <v>16</v>
      </c>
      <c r="K20" s="33">
        <f t="shared" si="3"/>
        <v>3</v>
      </c>
      <c r="L20" s="33">
        <f t="shared" si="3"/>
        <v>2</v>
      </c>
      <c r="M20" s="33">
        <f t="shared" si="3"/>
        <v>0</v>
      </c>
      <c r="N20" s="33">
        <f t="shared" si="3"/>
        <v>8</v>
      </c>
      <c r="O20" s="33">
        <f t="shared" si="3"/>
        <v>2</v>
      </c>
      <c r="P20" s="33">
        <f t="shared" si="3"/>
        <v>0</v>
      </c>
      <c r="Q20" s="33">
        <f t="shared" si="3"/>
        <v>3</v>
      </c>
      <c r="R20" s="33">
        <f t="shared" si="3"/>
        <v>0</v>
      </c>
      <c r="S20" s="33">
        <f t="shared" si="3"/>
        <v>1</v>
      </c>
      <c r="T20" s="33">
        <f t="shared" si="3"/>
        <v>4</v>
      </c>
      <c r="U20" s="33">
        <f t="shared" si="3"/>
        <v>19</v>
      </c>
      <c r="V20" s="33">
        <f t="shared" si="3"/>
        <v>28</v>
      </c>
      <c r="W20" s="34">
        <f>SUM(I20+O20+S20)/F20</f>
        <v>0.47058823529411764</v>
      </c>
      <c r="X20" s="34">
        <f>SUM(V20/G20)</f>
        <v>0.60869565217391308</v>
      </c>
      <c r="Y20" s="35">
        <f>SUM(X20+W20)</f>
        <v>1.0792838874680308</v>
      </c>
    </row>
    <row r="21" spans="1:25" s="88" customFormat="1" ht="18.75" thickBot="1" x14ac:dyDescent="0.3">
      <c r="A21" s="85"/>
      <c r="B21" s="81" t="s">
        <v>0</v>
      </c>
      <c r="C21" s="82" t="s">
        <v>1</v>
      </c>
      <c r="D21" s="83" t="s">
        <v>2</v>
      </c>
      <c r="E21" s="82" t="s">
        <v>3</v>
      </c>
      <c r="F21" s="82" t="s">
        <v>4</v>
      </c>
      <c r="G21" s="82" t="s">
        <v>5</v>
      </c>
      <c r="H21" s="82" t="s">
        <v>6</v>
      </c>
      <c r="I21" s="82" t="s">
        <v>7</v>
      </c>
      <c r="J21" s="82" t="s">
        <v>67</v>
      </c>
      <c r="K21" s="82" t="s">
        <v>8</v>
      </c>
      <c r="L21" s="82" t="s">
        <v>9</v>
      </c>
      <c r="M21" s="82" t="s">
        <v>10</v>
      </c>
      <c r="N21" s="82" t="s">
        <v>11</v>
      </c>
      <c r="O21" s="82" t="s">
        <v>12</v>
      </c>
      <c r="P21" s="82" t="s">
        <v>13</v>
      </c>
      <c r="Q21" s="82" t="s">
        <v>14</v>
      </c>
      <c r="R21" s="82" t="s">
        <v>15</v>
      </c>
      <c r="S21" s="82" t="s">
        <v>16</v>
      </c>
      <c r="T21" s="82" t="s">
        <v>17</v>
      </c>
      <c r="U21" s="82" t="s">
        <v>18</v>
      </c>
      <c r="V21" s="82" t="s">
        <v>19</v>
      </c>
      <c r="W21" s="83" t="s">
        <v>20</v>
      </c>
      <c r="X21" s="83" t="s">
        <v>21</v>
      </c>
      <c r="Y21" s="84" t="s">
        <v>22</v>
      </c>
    </row>
    <row r="22" spans="1:25" x14ac:dyDescent="0.25">
      <c r="A22" s="191" t="s">
        <v>63</v>
      </c>
      <c r="B22" s="156" t="s">
        <v>64</v>
      </c>
      <c r="C22" s="96" t="s">
        <v>80</v>
      </c>
      <c r="D22" s="97">
        <f t="shared" ref="D22:D27" si="4">SUM(I22/G22)</f>
        <v>0.4</v>
      </c>
      <c r="E22" s="96">
        <f>SUM(E14+E15)</f>
        <v>2</v>
      </c>
      <c r="F22" s="96">
        <f t="shared" ref="F22:V22" si="5">SUM(F14+F15)</f>
        <v>5</v>
      </c>
      <c r="G22" s="96">
        <f t="shared" si="5"/>
        <v>5</v>
      </c>
      <c r="H22" s="96">
        <f t="shared" si="5"/>
        <v>1</v>
      </c>
      <c r="I22" s="96">
        <f t="shared" si="5"/>
        <v>2</v>
      </c>
      <c r="J22" s="96">
        <f t="shared" si="5"/>
        <v>2</v>
      </c>
      <c r="K22" s="96">
        <f t="shared" si="5"/>
        <v>0</v>
      </c>
      <c r="L22" s="96">
        <f t="shared" si="5"/>
        <v>0</v>
      </c>
      <c r="M22" s="96">
        <f t="shared" si="5"/>
        <v>0</v>
      </c>
      <c r="N22" s="96">
        <f t="shared" si="5"/>
        <v>1</v>
      </c>
      <c r="O22" s="96">
        <f t="shared" si="5"/>
        <v>0</v>
      </c>
      <c r="P22" s="96">
        <f t="shared" si="5"/>
        <v>0</v>
      </c>
      <c r="Q22" s="96">
        <f t="shared" si="5"/>
        <v>0</v>
      </c>
      <c r="R22" s="96">
        <f t="shared" si="5"/>
        <v>0</v>
      </c>
      <c r="S22" s="96">
        <f t="shared" si="5"/>
        <v>0</v>
      </c>
      <c r="T22" s="96">
        <f t="shared" si="5"/>
        <v>1</v>
      </c>
      <c r="U22" s="96">
        <f t="shared" si="5"/>
        <v>4</v>
      </c>
      <c r="V22" s="96">
        <f t="shared" si="5"/>
        <v>2</v>
      </c>
      <c r="W22" s="97">
        <f t="shared" ref="W22:W27" si="6">SUM(I22+O22+S22)/F22</f>
        <v>0.4</v>
      </c>
      <c r="X22" s="97">
        <f t="shared" ref="X22:X27" si="7">SUM(V22/G22)</f>
        <v>0.4</v>
      </c>
      <c r="Y22" s="98">
        <f t="shared" ref="Y22:Y27" si="8">SUM(X22+W22)</f>
        <v>0.8</v>
      </c>
    </row>
    <row r="23" spans="1:25" x14ac:dyDescent="0.25">
      <c r="A23" s="192"/>
      <c r="B23" s="157" t="s">
        <v>64</v>
      </c>
      <c r="C23" s="100" t="s">
        <v>118</v>
      </c>
      <c r="D23" s="101">
        <f t="shared" si="4"/>
        <v>0.625</v>
      </c>
      <c r="E23" s="100">
        <f>SUM(E13+E12+E7+E6)</f>
        <v>4</v>
      </c>
      <c r="F23" s="100">
        <f t="shared" ref="F23:V23" si="9">SUM(F13+F12+F7+F6)</f>
        <v>10</v>
      </c>
      <c r="G23" s="100">
        <f t="shared" si="9"/>
        <v>8</v>
      </c>
      <c r="H23" s="100">
        <f t="shared" si="9"/>
        <v>4</v>
      </c>
      <c r="I23" s="100">
        <f t="shared" si="9"/>
        <v>5</v>
      </c>
      <c r="J23" s="100">
        <f t="shared" si="9"/>
        <v>4</v>
      </c>
      <c r="K23" s="100">
        <f t="shared" si="9"/>
        <v>1</v>
      </c>
      <c r="L23" s="100">
        <f t="shared" si="9"/>
        <v>0</v>
      </c>
      <c r="M23" s="100">
        <f t="shared" si="9"/>
        <v>0</v>
      </c>
      <c r="N23" s="100">
        <f t="shared" si="9"/>
        <v>4</v>
      </c>
      <c r="O23" s="100">
        <f t="shared" si="9"/>
        <v>0</v>
      </c>
      <c r="P23" s="100">
        <f t="shared" si="9"/>
        <v>0</v>
      </c>
      <c r="Q23" s="100">
        <f t="shared" si="9"/>
        <v>2</v>
      </c>
      <c r="R23" s="100">
        <f t="shared" si="9"/>
        <v>0</v>
      </c>
      <c r="S23" s="100">
        <f t="shared" si="9"/>
        <v>0</v>
      </c>
      <c r="T23" s="100">
        <f t="shared" si="9"/>
        <v>0</v>
      </c>
      <c r="U23" s="100">
        <f t="shared" si="9"/>
        <v>1</v>
      </c>
      <c r="V23" s="100">
        <f t="shared" si="9"/>
        <v>6</v>
      </c>
      <c r="W23" s="101">
        <f t="shared" si="6"/>
        <v>0.5</v>
      </c>
      <c r="X23" s="101">
        <f t="shared" si="7"/>
        <v>0.75</v>
      </c>
      <c r="Y23" s="102">
        <f t="shared" si="8"/>
        <v>1.25</v>
      </c>
    </row>
    <row r="24" spans="1:25" x14ac:dyDescent="0.25">
      <c r="A24" s="192"/>
      <c r="B24" s="157" t="s">
        <v>64</v>
      </c>
      <c r="C24" s="100" t="s">
        <v>90</v>
      </c>
      <c r="D24" s="101">
        <f t="shared" si="4"/>
        <v>0.2</v>
      </c>
      <c r="E24" s="100">
        <f>SUM(E18+E19)</f>
        <v>2</v>
      </c>
      <c r="F24" s="100">
        <f t="shared" ref="F24:V24" si="10">SUM(F18+F19)</f>
        <v>6</v>
      </c>
      <c r="G24" s="100">
        <f t="shared" si="10"/>
        <v>5</v>
      </c>
      <c r="H24" s="100">
        <f t="shared" si="10"/>
        <v>1</v>
      </c>
      <c r="I24" s="100">
        <f t="shared" si="10"/>
        <v>1</v>
      </c>
      <c r="J24" s="100">
        <f t="shared" si="10"/>
        <v>1</v>
      </c>
      <c r="K24" s="100">
        <f t="shared" si="10"/>
        <v>0</v>
      </c>
      <c r="L24" s="100">
        <f t="shared" si="10"/>
        <v>0</v>
      </c>
      <c r="M24" s="100">
        <f t="shared" si="10"/>
        <v>0</v>
      </c>
      <c r="N24" s="100">
        <f t="shared" si="10"/>
        <v>0</v>
      </c>
      <c r="O24" s="100">
        <f t="shared" si="10"/>
        <v>1</v>
      </c>
      <c r="P24" s="100">
        <f t="shared" si="10"/>
        <v>0</v>
      </c>
      <c r="Q24" s="100">
        <f t="shared" si="10"/>
        <v>0</v>
      </c>
      <c r="R24" s="100">
        <f t="shared" si="10"/>
        <v>0</v>
      </c>
      <c r="S24" s="100">
        <f t="shared" si="10"/>
        <v>0</v>
      </c>
      <c r="T24" s="100">
        <f t="shared" si="10"/>
        <v>2</v>
      </c>
      <c r="U24" s="100">
        <f t="shared" si="10"/>
        <v>4</v>
      </c>
      <c r="V24" s="100">
        <f t="shared" si="10"/>
        <v>1</v>
      </c>
      <c r="W24" s="101">
        <f t="shared" si="6"/>
        <v>0.33333333333333331</v>
      </c>
      <c r="X24" s="101">
        <f t="shared" si="7"/>
        <v>0.2</v>
      </c>
      <c r="Y24" s="102">
        <f t="shared" si="8"/>
        <v>0.53333333333333333</v>
      </c>
    </row>
    <row r="25" spans="1:25" x14ac:dyDescent="0.25">
      <c r="A25" s="192"/>
      <c r="B25" s="157" t="s">
        <v>64</v>
      </c>
      <c r="C25" s="100" t="s">
        <v>97</v>
      </c>
      <c r="D25" s="101">
        <f t="shared" si="4"/>
        <v>0.5</v>
      </c>
      <c r="E25" s="100">
        <f>SUM(E17+E16+E11+E10)</f>
        <v>4</v>
      </c>
      <c r="F25" s="100">
        <f t="shared" ref="F25:V25" si="11">SUM(F17+F16+F11+F10)</f>
        <v>13</v>
      </c>
      <c r="G25" s="100">
        <f t="shared" si="11"/>
        <v>12</v>
      </c>
      <c r="H25" s="100">
        <f t="shared" si="11"/>
        <v>3</v>
      </c>
      <c r="I25" s="100">
        <f t="shared" si="11"/>
        <v>6</v>
      </c>
      <c r="J25" s="100">
        <f t="shared" si="11"/>
        <v>2</v>
      </c>
      <c r="K25" s="100">
        <f t="shared" si="11"/>
        <v>2</v>
      </c>
      <c r="L25" s="100">
        <f t="shared" si="11"/>
        <v>2</v>
      </c>
      <c r="M25" s="100">
        <f t="shared" si="11"/>
        <v>0</v>
      </c>
      <c r="N25" s="100">
        <f t="shared" si="11"/>
        <v>2</v>
      </c>
      <c r="O25" s="100">
        <f t="shared" si="11"/>
        <v>0</v>
      </c>
      <c r="P25" s="100">
        <f t="shared" si="11"/>
        <v>0</v>
      </c>
      <c r="Q25" s="100">
        <f t="shared" si="11"/>
        <v>1</v>
      </c>
      <c r="R25" s="100">
        <f t="shared" si="11"/>
        <v>0</v>
      </c>
      <c r="S25" s="100">
        <f t="shared" si="11"/>
        <v>1</v>
      </c>
      <c r="T25" s="100">
        <f t="shared" si="11"/>
        <v>0</v>
      </c>
      <c r="U25" s="100">
        <f t="shared" si="11"/>
        <v>4</v>
      </c>
      <c r="V25" s="100">
        <f t="shared" si="11"/>
        <v>12</v>
      </c>
      <c r="W25" s="101">
        <f t="shared" si="6"/>
        <v>0.53846153846153844</v>
      </c>
      <c r="X25" s="101">
        <f t="shared" si="7"/>
        <v>1</v>
      </c>
      <c r="Y25" s="102">
        <f t="shared" si="8"/>
        <v>1.5384615384615383</v>
      </c>
    </row>
    <row r="26" spans="1:25" x14ac:dyDescent="0.25">
      <c r="A26" s="192"/>
      <c r="B26" s="157" t="s">
        <v>64</v>
      </c>
      <c r="C26" s="100" t="s">
        <v>119</v>
      </c>
      <c r="D26" s="101">
        <f t="shared" si="4"/>
        <v>0.6</v>
      </c>
      <c r="E26" s="100">
        <f>SUM(E5+E4)</f>
        <v>2</v>
      </c>
      <c r="F26" s="100">
        <f t="shared" ref="F26:V26" si="12">SUM(F5+F4)</f>
        <v>6</v>
      </c>
      <c r="G26" s="100">
        <f t="shared" si="12"/>
        <v>5</v>
      </c>
      <c r="H26" s="100">
        <f t="shared" si="12"/>
        <v>2</v>
      </c>
      <c r="I26" s="100">
        <f t="shared" si="12"/>
        <v>3</v>
      </c>
      <c r="J26" s="100">
        <f t="shared" si="12"/>
        <v>3</v>
      </c>
      <c r="K26" s="100">
        <f t="shared" si="12"/>
        <v>0</v>
      </c>
      <c r="L26" s="100">
        <f t="shared" si="12"/>
        <v>0</v>
      </c>
      <c r="M26" s="100">
        <f t="shared" si="12"/>
        <v>0</v>
      </c>
      <c r="N26" s="100">
        <f t="shared" si="12"/>
        <v>1</v>
      </c>
      <c r="O26" s="100">
        <f t="shared" si="12"/>
        <v>1</v>
      </c>
      <c r="P26" s="100">
        <f t="shared" si="12"/>
        <v>0</v>
      </c>
      <c r="Q26" s="100">
        <f t="shared" si="12"/>
        <v>0</v>
      </c>
      <c r="R26" s="100">
        <f t="shared" si="12"/>
        <v>0</v>
      </c>
      <c r="S26" s="100">
        <f t="shared" si="12"/>
        <v>0</v>
      </c>
      <c r="T26" s="100">
        <f t="shared" si="12"/>
        <v>0</v>
      </c>
      <c r="U26" s="100">
        <f t="shared" si="12"/>
        <v>0</v>
      </c>
      <c r="V26" s="100">
        <f t="shared" si="12"/>
        <v>3</v>
      </c>
      <c r="W26" s="101">
        <f t="shared" si="6"/>
        <v>0.66666666666666663</v>
      </c>
      <c r="X26" s="101">
        <f t="shared" si="7"/>
        <v>0.6</v>
      </c>
      <c r="Y26" s="102">
        <f t="shared" si="8"/>
        <v>1.2666666666666666</v>
      </c>
    </row>
    <row r="27" spans="1:25" ht="16.5" thickBot="1" x14ac:dyDescent="0.3">
      <c r="A27" s="193"/>
      <c r="B27" s="158" t="s">
        <v>64</v>
      </c>
      <c r="C27" s="104" t="s">
        <v>99</v>
      </c>
      <c r="D27" s="105">
        <f t="shared" si="4"/>
        <v>0.36363636363636365</v>
      </c>
      <c r="E27" s="104">
        <f>SUM(E9+E8+E3+E2)</f>
        <v>4</v>
      </c>
      <c r="F27" s="104">
        <f t="shared" ref="F27:V27" si="13">SUM(F9+F8+F3+F2)</f>
        <v>11</v>
      </c>
      <c r="G27" s="104">
        <f t="shared" si="13"/>
        <v>11</v>
      </c>
      <c r="H27" s="104">
        <f t="shared" si="13"/>
        <v>0</v>
      </c>
      <c r="I27" s="104">
        <f t="shared" si="13"/>
        <v>4</v>
      </c>
      <c r="J27" s="104">
        <f t="shared" si="13"/>
        <v>4</v>
      </c>
      <c r="K27" s="104">
        <f t="shared" si="13"/>
        <v>0</v>
      </c>
      <c r="L27" s="104">
        <f t="shared" si="13"/>
        <v>0</v>
      </c>
      <c r="M27" s="104">
        <f t="shared" si="13"/>
        <v>0</v>
      </c>
      <c r="N27" s="104">
        <f t="shared" si="13"/>
        <v>0</v>
      </c>
      <c r="O27" s="104">
        <f t="shared" si="13"/>
        <v>0</v>
      </c>
      <c r="P27" s="104">
        <f t="shared" si="13"/>
        <v>0</v>
      </c>
      <c r="Q27" s="104">
        <f t="shared" si="13"/>
        <v>0</v>
      </c>
      <c r="R27" s="104">
        <f t="shared" si="13"/>
        <v>0</v>
      </c>
      <c r="S27" s="104">
        <f t="shared" si="13"/>
        <v>0</v>
      </c>
      <c r="T27" s="104">
        <f t="shared" si="13"/>
        <v>1</v>
      </c>
      <c r="U27" s="104">
        <f t="shared" si="13"/>
        <v>6</v>
      </c>
      <c r="V27" s="104">
        <f t="shared" si="13"/>
        <v>4</v>
      </c>
      <c r="W27" s="105">
        <f t="shared" si="6"/>
        <v>0.36363636363636365</v>
      </c>
      <c r="X27" s="105">
        <f t="shared" si="7"/>
        <v>0.36363636363636365</v>
      </c>
      <c r="Y27" s="106">
        <f t="shared" si="8"/>
        <v>0.72727272727272729</v>
      </c>
    </row>
    <row r="28" spans="1:25" ht="16.5" thickBot="1" x14ac:dyDescent="0.3"/>
    <row r="29" spans="1:25" ht="21" thickBot="1" x14ac:dyDescent="0.3">
      <c r="A29" s="66"/>
      <c r="B29" s="51" t="s">
        <v>65</v>
      </c>
      <c r="C29" s="70" t="s">
        <v>66</v>
      </c>
      <c r="D29" s="74" t="s">
        <v>71</v>
      </c>
    </row>
    <row r="30" spans="1:25" ht="20.25" x14ac:dyDescent="0.25">
      <c r="A30" s="67" t="s">
        <v>4</v>
      </c>
      <c r="B30" s="53">
        <v>4</v>
      </c>
      <c r="C30" s="71">
        <v>46</v>
      </c>
      <c r="D30" s="75" t="s">
        <v>72</v>
      </c>
    </row>
    <row r="31" spans="1:25" ht="20.25" x14ac:dyDescent="0.25">
      <c r="A31" s="68" t="s">
        <v>5</v>
      </c>
      <c r="B31" s="55">
        <v>4</v>
      </c>
      <c r="C31" s="72">
        <v>41</v>
      </c>
      <c r="D31" s="75" t="s">
        <v>72</v>
      </c>
    </row>
    <row r="32" spans="1:25" ht="20.25" x14ac:dyDescent="0.25">
      <c r="A32" s="68" t="s">
        <v>6</v>
      </c>
      <c r="B32" s="55">
        <v>2</v>
      </c>
      <c r="C32" s="72">
        <v>11</v>
      </c>
      <c r="D32" s="76">
        <v>4</v>
      </c>
    </row>
    <row r="33" spans="1:5" ht="20.25" x14ac:dyDescent="0.25">
      <c r="A33" s="68" t="s">
        <v>7</v>
      </c>
      <c r="B33" s="55">
        <v>3</v>
      </c>
      <c r="C33" s="72">
        <v>20</v>
      </c>
      <c r="D33" s="76">
        <v>4</v>
      </c>
    </row>
    <row r="34" spans="1:5" ht="20.25" x14ac:dyDescent="0.25">
      <c r="A34" s="68" t="s">
        <v>67</v>
      </c>
      <c r="B34" s="55">
        <v>3</v>
      </c>
      <c r="C34" s="72">
        <v>15</v>
      </c>
      <c r="D34" s="76">
        <v>4</v>
      </c>
    </row>
    <row r="35" spans="1:5" ht="20.25" x14ac:dyDescent="0.25">
      <c r="A35" s="68" t="s">
        <v>8</v>
      </c>
      <c r="B35" s="55">
        <v>1</v>
      </c>
      <c r="C35" s="72">
        <v>3</v>
      </c>
      <c r="D35" s="76">
        <v>2</v>
      </c>
    </row>
    <row r="36" spans="1:5" ht="20.25" x14ac:dyDescent="0.25">
      <c r="A36" s="68" t="s">
        <v>9</v>
      </c>
      <c r="B36" s="55">
        <v>2</v>
      </c>
      <c r="C36" s="72">
        <v>2</v>
      </c>
      <c r="D36" s="76">
        <v>1</v>
      </c>
    </row>
    <row r="37" spans="1:5" ht="20.25" x14ac:dyDescent="0.25">
      <c r="A37" s="68" t="s">
        <v>10</v>
      </c>
      <c r="B37" s="55">
        <v>0</v>
      </c>
      <c r="C37" s="72">
        <v>0</v>
      </c>
      <c r="D37" s="76">
        <v>0</v>
      </c>
    </row>
    <row r="38" spans="1:5" ht="20.25" x14ac:dyDescent="0.25">
      <c r="A38" s="68" t="s">
        <v>11</v>
      </c>
      <c r="B38" s="55">
        <v>2</v>
      </c>
      <c r="C38" s="72">
        <v>8</v>
      </c>
      <c r="D38" s="76">
        <v>3</v>
      </c>
    </row>
    <row r="39" spans="1:5" ht="20.25" x14ac:dyDescent="0.25">
      <c r="A39" s="68" t="s">
        <v>12</v>
      </c>
      <c r="B39" s="55">
        <v>1</v>
      </c>
      <c r="C39" s="72">
        <v>2</v>
      </c>
      <c r="D39" s="76">
        <v>1</v>
      </c>
    </row>
    <row r="40" spans="1:5" ht="20.25" x14ac:dyDescent="0.25">
      <c r="A40" s="68" t="s">
        <v>13</v>
      </c>
      <c r="B40" s="55">
        <v>0</v>
      </c>
      <c r="C40" s="72">
        <v>0</v>
      </c>
      <c r="D40" s="76">
        <v>0</v>
      </c>
    </row>
    <row r="41" spans="1:5" ht="20.25" x14ac:dyDescent="0.25">
      <c r="A41" s="68" t="s">
        <v>14</v>
      </c>
      <c r="B41" s="55">
        <v>1</v>
      </c>
      <c r="C41" s="72">
        <v>3</v>
      </c>
      <c r="D41" s="76">
        <v>1</v>
      </c>
    </row>
    <row r="42" spans="1:5" ht="20.25" x14ac:dyDescent="0.25">
      <c r="A42" s="68" t="s">
        <v>15</v>
      </c>
      <c r="B42" s="55">
        <v>0</v>
      </c>
      <c r="C42" s="72">
        <v>0</v>
      </c>
      <c r="D42" s="76">
        <v>0</v>
      </c>
    </row>
    <row r="43" spans="1:5" ht="20.25" x14ac:dyDescent="0.25">
      <c r="A43" s="68" t="s">
        <v>16</v>
      </c>
      <c r="B43" s="55">
        <v>1</v>
      </c>
      <c r="C43" s="72">
        <v>1</v>
      </c>
      <c r="D43" s="76">
        <v>1</v>
      </c>
    </row>
    <row r="44" spans="1:5" ht="21" thickBot="1" x14ac:dyDescent="0.3">
      <c r="A44" s="68" t="s">
        <v>17</v>
      </c>
      <c r="B44" s="55">
        <v>2</v>
      </c>
      <c r="C44" s="72">
        <v>3</v>
      </c>
      <c r="D44" s="77">
        <v>1</v>
      </c>
    </row>
    <row r="45" spans="1:5" ht="21" thickBot="1" x14ac:dyDescent="0.3">
      <c r="A45" s="68" t="s">
        <v>18</v>
      </c>
      <c r="B45" s="55">
        <v>4</v>
      </c>
      <c r="C45" s="72">
        <v>15</v>
      </c>
      <c r="D45" s="79" t="s">
        <v>103</v>
      </c>
      <c r="E45" s="80" t="s">
        <v>135</v>
      </c>
    </row>
    <row r="46" spans="1:5" ht="21" thickBot="1" x14ac:dyDescent="0.3">
      <c r="A46" s="69" t="s">
        <v>19</v>
      </c>
      <c r="B46" s="57">
        <v>6</v>
      </c>
      <c r="C46" s="73">
        <v>27</v>
      </c>
      <c r="D46" s="78" t="s">
        <v>72</v>
      </c>
    </row>
  </sheetData>
  <autoFilter ref="A1:Y27"/>
  <mergeCells count="3">
    <mergeCell ref="A4:A19"/>
    <mergeCell ref="A22:A27"/>
    <mergeCell ref="A2:A3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"/>
  <sheetViews>
    <sheetView workbookViewId="0">
      <pane ySplit="1" topLeftCell="A200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9" width="9.42578125" style="6" bestFit="1" customWidth="1"/>
    <col min="10" max="10" width="9.42578125" style="6" customWidth="1"/>
    <col min="11" max="22" width="9.42578125" style="6" bestFit="1" customWidth="1"/>
    <col min="23" max="25" width="9.42578125" style="26" bestFit="1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ht="15.95" customHeight="1" x14ac:dyDescent="0.25">
      <c r="A2" s="178" t="s">
        <v>26</v>
      </c>
      <c r="B2" s="18">
        <v>43362</v>
      </c>
      <c r="C2" s="19" t="s">
        <v>23</v>
      </c>
      <c r="D2" s="43">
        <f>SUM(I2:I$173)/SUM(G2:G$173)</f>
        <v>0.45815899581589958</v>
      </c>
      <c r="E2" s="19">
        <v>1</v>
      </c>
      <c r="F2" s="19">
        <v>5</v>
      </c>
      <c r="G2" s="19">
        <v>4</v>
      </c>
      <c r="H2" s="19">
        <v>0</v>
      </c>
      <c r="I2" s="19">
        <v>1</v>
      </c>
      <c r="J2" s="19">
        <f>SUM(I2)-SUM(K2:M2)</f>
        <v>1</v>
      </c>
      <c r="K2" s="19">
        <v>0</v>
      </c>
      <c r="L2" s="19">
        <v>0</v>
      </c>
      <c r="M2" s="19">
        <v>0</v>
      </c>
      <c r="N2" s="19">
        <v>1</v>
      </c>
      <c r="O2" s="19">
        <v>0</v>
      </c>
      <c r="P2" s="19">
        <v>0</v>
      </c>
      <c r="Q2" s="19">
        <v>1</v>
      </c>
      <c r="R2" s="19">
        <v>0</v>
      </c>
      <c r="S2" s="19">
        <v>1</v>
      </c>
      <c r="T2" s="19">
        <v>0</v>
      </c>
      <c r="U2" s="19">
        <v>3</v>
      </c>
      <c r="V2" s="19">
        <v>1</v>
      </c>
      <c r="W2" s="43">
        <f>SUM(I2:I$173,O2:O$173,S2:S$173)/SUM(F2:F$173)</f>
        <v>0.5108910891089109</v>
      </c>
      <c r="X2" s="43">
        <f>SUM(V2:V$173)/SUM(G2:G$173)</f>
        <v>0.61087866108786615</v>
      </c>
      <c r="Y2" s="44">
        <f t="shared" ref="Y2:Y65" si="0">SUM(X2+W2)</f>
        <v>1.1217697501967772</v>
      </c>
    </row>
    <row r="3" spans="1:25" ht="15.95" customHeight="1" x14ac:dyDescent="0.25">
      <c r="A3" s="179"/>
      <c r="B3" s="14">
        <v>43362</v>
      </c>
      <c r="C3" s="15" t="s">
        <v>23</v>
      </c>
      <c r="D3" s="45">
        <f>SUM(I3:I$173)/SUM(G3:G$173)</f>
        <v>0.45991561181434598</v>
      </c>
      <c r="E3" s="15">
        <v>1</v>
      </c>
      <c r="F3" s="15">
        <v>3</v>
      </c>
      <c r="G3" s="15">
        <v>3</v>
      </c>
      <c r="H3" s="15">
        <v>1</v>
      </c>
      <c r="I3" s="15">
        <v>0</v>
      </c>
      <c r="J3" s="15">
        <f t="shared" ref="J3:J66" si="1">SUM(I3)-SUM(K3:M3)</f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1</v>
      </c>
      <c r="U3" s="15">
        <v>0</v>
      </c>
      <c r="V3" s="15">
        <v>0</v>
      </c>
      <c r="W3" s="45">
        <f>SUM(I3:I$173,O3:O$173,S3:S$173)/SUM(F3:F$173)</f>
        <v>0.51200000000000001</v>
      </c>
      <c r="X3" s="45">
        <f>SUM(V3:V$173)/SUM(G3:G$173)</f>
        <v>0.61392405063291144</v>
      </c>
      <c r="Y3" s="46">
        <f t="shared" si="0"/>
        <v>1.1259240506329116</v>
      </c>
    </row>
    <row r="4" spans="1:25" ht="15.95" customHeight="1" x14ac:dyDescent="0.25">
      <c r="A4" s="179"/>
      <c r="B4" s="14">
        <v>43355</v>
      </c>
      <c r="C4" s="15" t="s">
        <v>23</v>
      </c>
      <c r="D4" s="45">
        <f>SUM(I4:I$173)/SUM(G4:G$173)</f>
        <v>0.46284501061571126</v>
      </c>
      <c r="E4" s="15">
        <v>1</v>
      </c>
      <c r="F4" s="15">
        <v>3</v>
      </c>
      <c r="G4" s="15">
        <v>3</v>
      </c>
      <c r="H4" s="15">
        <v>0</v>
      </c>
      <c r="I4" s="15">
        <v>2</v>
      </c>
      <c r="J4" s="15">
        <f t="shared" si="1"/>
        <v>2</v>
      </c>
      <c r="K4" s="15">
        <v>0</v>
      </c>
      <c r="L4" s="15">
        <v>0</v>
      </c>
      <c r="M4" s="15">
        <v>0</v>
      </c>
      <c r="N4" s="15">
        <v>1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1</v>
      </c>
      <c r="U4" s="15">
        <v>0</v>
      </c>
      <c r="V4" s="15">
        <v>2</v>
      </c>
      <c r="W4" s="45">
        <f>SUM(I4:I$173,O4:O$173,S4:S$173)/SUM(F4:F$173)</f>
        <v>0.51509054325955739</v>
      </c>
      <c r="X4" s="45">
        <f>SUM(V4:V$173)/SUM(G4:G$173)</f>
        <v>0.61783439490445857</v>
      </c>
      <c r="Y4" s="46">
        <f t="shared" si="0"/>
        <v>1.1329249381640158</v>
      </c>
    </row>
    <row r="5" spans="1:25" ht="15.95" customHeight="1" x14ac:dyDescent="0.25">
      <c r="A5" s="179"/>
      <c r="B5" s="14">
        <v>43355</v>
      </c>
      <c r="C5" s="15" t="s">
        <v>23</v>
      </c>
      <c r="D5" s="45">
        <f>SUM(I5:I$173)/SUM(G5:G$173)</f>
        <v>0.46153846153846156</v>
      </c>
      <c r="E5" s="15">
        <v>1</v>
      </c>
      <c r="F5" s="15">
        <v>3</v>
      </c>
      <c r="G5" s="15">
        <v>3</v>
      </c>
      <c r="H5" s="15">
        <v>0</v>
      </c>
      <c r="I5" s="15">
        <v>0</v>
      </c>
      <c r="J5" s="15">
        <f t="shared" si="1"/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45">
        <f>SUM(I5:I$173,O5:O$173,S5:S$173)/SUM(F5:F$173)</f>
        <v>0.51417004048582993</v>
      </c>
      <c r="X5" s="45">
        <f>SUM(V5:V$173)/SUM(G5:G$173)</f>
        <v>0.61752136752136755</v>
      </c>
      <c r="Y5" s="46">
        <f t="shared" si="0"/>
        <v>1.1316914080071974</v>
      </c>
    </row>
    <row r="6" spans="1:25" ht="15.95" customHeight="1" x14ac:dyDescent="0.25">
      <c r="A6" s="179"/>
      <c r="B6" s="14">
        <v>43348</v>
      </c>
      <c r="C6" s="15" t="s">
        <v>24</v>
      </c>
      <c r="D6" s="45">
        <f>SUM(I6:I$173)/SUM(G6:G$173)</f>
        <v>0.46451612903225808</v>
      </c>
      <c r="E6" s="15">
        <v>1</v>
      </c>
      <c r="F6" s="15">
        <v>3</v>
      </c>
      <c r="G6" s="15">
        <v>3</v>
      </c>
      <c r="H6" s="15">
        <v>1</v>
      </c>
      <c r="I6" s="15">
        <v>2</v>
      </c>
      <c r="J6" s="15">
        <f t="shared" si="1"/>
        <v>2</v>
      </c>
      <c r="K6" s="15">
        <v>0</v>
      </c>
      <c r="L6" s="15">
        <v>0</v>
      </c>
      <c r="M6" s="15">
        <v>0</v>
      </c>
      <c r="N6" s="15">
        <v>1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2</v>
      </c>
      <c r="W6" s="45">
        <f>SUM(I6:I$173,O6:O$173,S6:S$173)/SUM(F6:F$173)</f>
        <v>0.51731160896130346</v>
      </c>
      <c r="X6" s="45">
        <f>SUM(V6:V$173)/SUM(G6:G$173)</f>
        <v>0.62150537634408598</v>
      </c>
      <c r="Y6" s="46">
        <f t="shared" si="0"/>
        <v>1.1388169853053896</v>
      </c>
    </row>
    <row r="7" spans="1:25" ht="15.95" customHeight="1" x14ac:dyDescent="0.25">
      <c r="A7" s="179"/>
      <c r="B7" s="14">
        <v>43348</v>
      </c>
      <c r="C7" s="15" t="s">
        <v>24</v>
      </c>
      <c r="D7" s="45">
        <f>SUM(I7:I$173)/SUM(G7:G$173)</f>
        <v>0.46320346320346323</v>
      </c>
      <c r="E7" s="15">
        <v>1</v>
      </c>
      <c r="F7" s="15">
        <v>3</v>
      </c>
      <c r="G7" s="15">
        <v>2</v>
      </c>
      <c r="H7" s="15">
        <v>0</v>
      </c>
      <c r="I7" s="15">
        <v>0</v>
      </c>
      <c r="J7" s="15">
        <f t="shared" si="1"/>
        <v>0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15">
        <v>0</v>
      </c>
      <c r="Q7" s="15">
        <v>1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45">
        <f>SUM(I7:I$173,O7:O$173,S7:S$173)/SUM(F7:F$173)</f>
        <v>0.51639344262295084</v>
      </c>
      <c r="X7" s="45">
        <f>SUM(V7:V$173)/SUM(G7:G$173)</f>
        <v>0.62121212121212122</v>
      </c>
      <c r="Y7" s="46">
        <f t="shared" si="0"/>
        <v>1.1376055638350722</v>
      </c>
    </row>
    <row r="8" spans="1:25" ht="15.95" customHeight="1" x14ac:dyDescent="0.25">
      <c r="A8" s="179"/>
      <c r="B8" s="14">
        <v>43341</v>
      </c>
      <c r="C8" s="15" t="s">
        <v>24</v>
      </c>
      <c r="D8" s="45">
        <f>SUM(I8:I$173)/SUM(G8:G$173)</f>
        <v>0.4652173913043478</v>
      </c>
      <c r="E8" s="15">
        <v>1</v>
      </c>
      <c r="F8" s="15">
        <v>3</v>
      </c>
      <c r="G8" s="15">
        <v>3</v>
      </c>
      <c r="H8" s="15">
        <v>0</v>
      </c>
      <c r="I8" s="15">
        <v>0</v>
      </c>
      <c r="J8" s="15">
        <f t="shared" si="1"/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2</v>
      </c>
      <c r="V8" s="15">
        <v>0</v>
      </c>
      <c r="W8" s="45">
        <f>SUM(I8:I$173,O8:O$173,S8:S$173)/SUM(F8:F$173)</f>
        <v>0.51958762886597942</v>
      </c>
      <c r="X8" s="45">
        <f>SUM(V8:V$173)/SUM(G8:G$173)</f>
        <v>0.62391304347826082</v>
      </c>
      <c r="Y8" s="46">
        <f t="shared" si="0"/>
        <v>1.1435006723442402</v>
      </c>
    </row>
    <row r="9" spans="1:25" ht="15.95" customHeight="1" x14ac:dyDescent="0.25">
      <c r="A9" s="179"/>
      <c r="B9" s="14">
        <v>43334</v>
      </c>
      <c r="C9" s="15" t="s">
        <v>24</v>
      </c>
      <c r="D9" s="45">
        <f>SUM(I9:I$173)/SUM(G9:G$173)</f>
        <v>0.46827133479212252</v>
      </c>
      <c r="E9" s="15">
        <v>1</v>
      </c>
      <c r="F9" s="15">
        <v>3</v>
      </c>
      <c r="G9" s="15">
        <v>3</v>
      </c>
      <c r="H9" s="15">
        <v>0</v>
      </c>
      <c r="I9" s="15">
        <v>1</v>
      </c>
      <c r="J9" s="15">
        <f t="shared" si="1"/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1</v>
      </c>
      <c r="W9" s="45">
        <f>SUM(I9:I$173,O9:O$173,S9:S$173)/SUM(F9:F$173)</f>
        <v>0.52282157676348551</v>
      </c>
      <c r="X9" s="45">
        <f>SUM(V9:V$173)/SUM(G9:G$173)</f>
        <v>0.62800875273522971</v>
      </c>
      <c r="Y9" s="46">
        <f t="shared" si="0"/>
        <v>1.1508303294987152</v>
      </c>
    </row>
    <row r="10" spans="1:25" ht="15.95" customHeight="1" thickBot="1" x14ac:dyDescent="0.3">
      <c r="A10" s="180"/>
      <c r="B10" s="86">
        <v>43334</v>
      </c>
      <c r="C10" s="87" t="s">
        <v>24</v>
      </c>
      <c r="D10" s="89">
        <f>SUM(I10:I$173)/SUM(G10:G$173)</f>
        <v>0.46916299559471364</v>
      </c>
      <c r="E10" s="87">
        <v>1</v>
      </c>
      <c r="F10" s="87">
        <v>3</v>
      </c>
      <c r="G10" s="87">
        <v>2</v>
      </c>
      <c r="H10" s="87">
        <v>0</v>
      </c>
      <c r="I10" s="87">
        <v>0</v>
      </c>
      <c r="J10" s="87">
        <f t="shared" si="1"/>
        <v>0</v>
      </c>
      <c r="K10" s="87">
        <v>0</v>
      </c>
      <c r="L10" s="87">
        <v>0</v>
      </c>
      <c r="M10" s="87">
        <v>0</v>
      </c>
      <c r="N10" s="87">
        <v>0</v>
      </c>
      <c r="O10" s="87">
        <v>1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2</v>
      </c>
      <c r="V10" s="87">
        <v>0</v>
      </c>
      <c r="W10" s="89">
        <f>SUM(I10:I$173,O10:O$173,S10:S$173)/SUM(F10:F$173)</f>
        <v>0.52400835073068897</v>
      </c>
      <c r="X10" s="89">
        <f>SUM(V10:V$173)/SUM(G10:G$173)</f>
        <v>0.62995594713656389</v>
      </c>
      <c r="Y10" s="90">
        <f t="shared" si="0"/>
        <v>1.1539642978672529</v>
      </c>
    </row>
    <row r="11" spans="1:25" ht="15.95" customHeight="1" x14ac:dyDescent="0.25">
      <c r="A11" s="183" t="s">
        <v>27</v>
      </c>
      <c r="B11" s="9">
        <v>43320</v>
      </c>
      <c r="C11" s="10" t="s">
        <v>24</v>
      </c>
      <c r="D11" s="1">
        <f>SUM(I11:I$173)/SUM(G11:G$173)</f>
        <v>0.47123893805309736</v>
      </c>
      <c r="E11" s="10">
        <v>1</v>
      </c>
      <c r="F11" s="10">
        <v>4</v>
      </c>
      <c r="G11" s="10">
        <v>3</v>
      </c>
      <c r="H11" s="10">
        <v>0</v>
      </c>
      <c r="I11" s="10">
        <v>1</v>
      </c>
      <c r="J11" s="10">
        <f t="shared" si="1"/>
        <v>1</v>
      </c>
      <c r="K11" s="10">
        <v>0</v>
      </c>
      <c r="L11" s="10">
        <v>0</v>
      </c>
      <c r="M11" s="10">
        <v>0</v>
      </c>
      <c r="N11" s="10">
        <v>1</v>
      </c>
      <c r="O11" s="10">
        <v>0</v>
      </c>
      <c r="P11" s="10">
        <v>0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">
        <f>SUM(I11:I$173,O11:O$173,S11:S$173)/SUM(F11:F$173)</f>
        <v>0.52521008403361347</v>
      </c>
      <c r="X11" s="1">
        <f>SUM(V11:V$173)/SUM(G11:G$173)</f>
        <v>0.63274336283185839</v>
      </c>
      <c r="Y11" s="2">
        <f t="shared" si="0"/>
        <v>1.1579534468654717</v>
      </c>
    </row>
    <row r="12" spans="1:25" ht="15.95" customHeight="1" x14ac:dyDescent="0.25">
      <c r="A12" s="184"/>
      <c r="B12" s="4">
        <v>43320</v>
      </c>
      <c r="C12" s="5" t="s">
        <v>24</v>
      </c>
      <c r="D12" s="39">
        <f>SUM(I12:I$173)/SUM(G12:G$173)</f>
        <v>0.47216035634743875</v>
      </c>
      <c r="E12" s="5">
        <v>1</v>
      </c>
      <c r="F12" s="5">
        <v>4</v>
      </c>
      <c r="G12" s="5">
        <v>4</v>
      </c>
      <c r="H12" s="5">
        <v>0</v>
      </c>
      <c r="I12" s="5">
        <v>1</v>
      </c>
      <c r="J12" s="5">
        <f t="shared" si="1"/>
        <v>1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  <c r="W12" s="39">
        <f>SUM(I12:I$173,O12:O$173,S12:S$173)/SUM(F12:F$173)</f>
        <v>0.52754237288135597</v>
      </c>
      <c r="X12" s="39">
        <f>SUM(V12:V$173)/SUM(G12:G$173)</f>
        <v>0.63474387527839649</v>
      </c>
      <c r="Y12" s="41">
        <f t="shared" si="0"/>
        <v>1.1622862481597525</v>
      </c>
    </row>
    <row r="13" spans="1:25" ht="15.95" customHeight="1" x14ac:dyDescent="0.25">
      <c r="A13" s="184"/>
      <c r="B13" s="4">
        <v>43306</v>
      </c>
      <c r="C13" s="5" t="s">
        <v>23</v>
      </c>
      <c r="D13" s="39">
        <f>SUM(I13:I$173)/SUM(G13:G$173)</f>
        <v>0.47415730337078654</v>
      </c>
      <c r="E13" s="5">
        <v>1</v>
      </c>
      <c r="F13" s="5">
        <v>3</v>
      </c>
      <c r="G13" s="5">
        <v>3</v>
      </c>
      <c r="H13" s="5">
        <v>0</v>
      </c>
      <c r="I13" s="5">
        <v>2</v>
      </c>
      <c r="J13" s="5">
        <f t="shared" si="1"/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39">
        <f>SUM(I13:I$173,O13:O$173,S13:S$173)/SUM(F13:F$173)</f>
        <v>0.52991452991452992</v>
      </c>
      <c r="X13" s="39">
        <f>SUM(V13:V$173)/SUM(G13:G$173)</f>
        <v>0.63820224719101126</v>
      </c>
      <c r="Y13" s="41">
        <f t="shared" si="0"/>
        <v>1.1681167771055412</v>
      </c>
    </row>
    <row r="14" spans="1:25" ht="15.95" customHeight="1" x14ac:dyDescent="0.25">
      <c r="A14" s="184"/>
      <c r="B14" s="4">
        <v>43306</v>
      </c>
      <c r="C14" s="5" t="s">
        <v>23</v>
      </c>
      <c r="D14" s="39">
        <f>SUM(I14:I$173)/SUM(G14:G$173)</f>
        <v>0.47285067873303166</v>
      </c>
      <c r="E14" s="5">
        <v>1</v>
      </c>
      <c r="F14" s="5">
        <v>3</v>
      </c>
      <c r="G14" s="5">
        <v>3</v>
      </c>
      <c r="H14" s="5">
        <v>0</v>
      </c>
      <c r="I14" s="5">
        <v>0</v>
      </c>
      <c r="J14" s="5">
        <f t="shared" si="1"/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39">
        <f>SUM(I14:I$173,O14:O$173,S14:S$173)/SUM(F14:F$173)</f>
        <v>0.52903225806451615</v>
      </c>
      <c r="X14" s="39">
        <f>SUM(V14:V$173)/SUM(G14:G$173)</f>
        <v>0.63800904977375561</v>
      </c>
      <c r="Y14" s="41">
        <f t="shared" si="0"/>
        <v>1.1670413078382718</v>
      </c>
    </row>
    <row r="15" spans="1:25" ht="15.95" customHeight="1" x14ac:dyDescent="0.25">
      <c r="A15" s="184"/>
      <c r="B15" s="4">
        <v>43299</v>
      </c>
      <c r="C15" s="5" t="s">
        <v>24</v>
      </c>
      <c r="D15" s="39">
        <f>SUM(I15:I$173)/SUM(G15:G$173)</f>
        <v>0.47608200455580868</v>
      </c>
      <c r="E15" s="5">
        <v>1</v>
      </c>
      <c r="F15" s="5">
        <v>5</v>
      </c>
      <c r="G15" s="5">
        <v>5</v>
      </c>
      <c r="H15" s="5">
        <v>3</v>
      </c>
      <c r="I15" s="5">
        <v>4</v>
      </c>
      <c r="J15" s="5">
        <f t="shared" si="1"/>
        <v>3</v>
      </c>
      <c r="K15" s="5">
        <v>1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5</v>
      </c>
      <c r="W15" s="39">
        <f>SUM(I15:I$173,O15:O$173,S15:S$173)/SUM(F15:F$173)</f>
        <v>0.53246753246753242</v>
      </c>
      <c r="X15" s="39">
        <f>SUM(V15:V$173)/SUM(G15:G$173)</f>
        <v>0.64236902050113898</v>
      </c>
      <c r="Y15" s="41">
        <f t="shared" si="0"/>
        <v>1.1748365529686713</v>
      </c>
    </row>
    <row r="16" spans="1:25" ht="15.95" customHeight="1" x14ac:dyDescent="0.25">
      <c r="A16" s="184"/>
      <c r="B16" s="4">
        <v>43299</v>
      </c>
      <c r="C16" s="5" t="s">
        <v>24</v>
      </c>
      <c r="D16" s="39">
        <f>SUM(I16:I$173)/SUM(G16:G$173)</f>
        <v>0.47235023041474655</v>
      </c>
      <c r="E16" s="5">
        <v>1</v>
      </c>
      <c r="F16" s="5">
        <v>4</v>
      </c>
      <c r="G16" s="5">
        <v>4</v>
      </c>
      <c r="H16" s="5">
        <v>2</v>
      </c>
      <c r="I16" s="5">
        <v>3</v>
      </c>
      <c r="J16" s="5">
        <f t="shared" si="1"/>
        <v>2</v>
      </c>
      <c r="K16" s="5">
        <v>1</v>
      </c>
      <c r="L16" s="5">
        <v>0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4</v>
      </c>
      <c r="W16" s="39">
        <f>SUM(I16:I$173,O16:O$173,S16:S$173)/SUM(F16:F$173)</f>
        <v>0.52954048140043763</v>
      </c>
      <c r="X16" s="39">
        <f>SUM(V16:V$173)/SUM(G16:G$173)</f>
        <v>0.63824884792626724</v>
      </c>
      <c r="Y16" s="41">
        <f t="shared" si="0"/>
        <v>1.167789329326705</v>
      </c>
    </row>
    <row r="17" spans="1:25" ht="15.95" customHeight="1" x14ac:dyDescent="0.25">
      <c r="A17" s="184"/>
      <c r="B17" s="4">
        <v>43292</v>
      </c>
      <c r="C17" s="5" t="s">
        <v>25</v>
      </c>
      <c r="D17" s="39">
        <f>SUM(I17:I$173)/SUM(G17:G$173)</f>
        <v>0.4697674418604651</v>
      </c>
      <c r="E17" s="5">
        <v>1</v>
      </c>
      <c r="F17" s="5">
        <v>3</v>
      </c>
      <c r="G17" s="5">
        <v>3</v>
      </c>
      <c r="H17" s="5">
        <v>1</v>
      </c>
      <c r="I17" s="5">
        <v>1</v>
      </c>
      <c r="J17" s="5">
        <f t="shared" si="1"/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1</v>
      </c>
      <c r="S17" s="5">
        <v>0</v>
      </c>
      <c r="T17" s="5">
        <v>1</v>
      </c>
      <c r="U17" s="5">
        <v>0</v>
      </c>
      <c r="V17" s="5">
        <v>1</v>
      </c>
      <c r="W17" s="39">
        <f>SUM(I17:I$173,O17:O$173,S17:S$173)/SUM(F17:F$173)</f>
        <v>0.52759381898454749</v>
      </c>
      <c r="X17" s="39">
        <f>SUM(V17:V$173)/SUM(G17:G$173)</f>
        <v>0.6348837209302326</v>
      </c>
      <c r="Y17" s="41">
        <f t="shared" si="0"/>
        <v>1.16247753991478</v>
      </c>
    </row>
    <row r="18" spans="1:25" ht="15.95" customHeight="1" x14ac:dyDescent="0.25">
      <c r="A18" s="184"/>
      <c r="B18" s="4">
        <v>43292</v>
      </c>
      <c r="C18" s="5" t="s">
        <v>25</v>
      </c>
      <c r="D18" s="39">
        <f>SUM(I18:I$173)/SUM(G18:G$173)</f>
        <v>0.47072599531615927</v>
      </c>
      <c r="E18" s="5">
        <v>1</v>
      </c>
      <c r="F18" s="5">
        <v>3</v>
      </c>
      <c r="G18" s="5">
        <v>3</v>
      </c>
      <c r="H18" s="5">
        <v>0</v>
      </c>
      <c r="I18" s="5">
        <v>1</v>
      </c>
      <c r="J18" s="5">
        <f t="shared" si="1"/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2</v>
      </c>
      <c r="U18" s="5">
        <v>2</v>
      </c>
      <c r="V18" s="5">
        <v>1</v>
      </c>
      <c r="W18" s="39">
        <f>SUM(I18:I$173,O18:O$173,S18:S$173)/SUM(F18:F$173)</f>
        <v>0.52888888888888885</v>
      </c>
      <c r="X18" s="39">
        <f>SUM(V18:V$173)/SUM(G18:G$173)</f>
        <v>0.63700234192037475</v>
      </c>
      <c r="Y18" s="41">
        <f t="shared" si="0"/>
        <v>1.1658912308092635</v>
      </c>
    </row>
    <row r="19" spans="1:25" ht="15.95" customHeight="1" x14ac:dyDescent="0.25">
      <c r="A19" s="184"/>
      <c r="B19" s="4">
        <v>43278</v>
      </c>
      <c r="C19" s="5" t="s">
        <v>24</v>
      </c>
      <c r="D19" s="39">
        <f>SUM(I19:I$173)/SUM(G19:G$173)</f>
        <v>0.47169811320754718</v>
      </c>
      <c r="E19" s="5">
        <v>1</v>
      </c>
      <c r="F19" s="5">
        <v>3</v>
      </c>
      <c r="G19" s="5">
        <v>3</v>
      </c>
      <c r="H19" s="5">
        <v>0</v>
      </c>
      <c r="I19" s="5">
        <v>1</v>
      </c>
      <c r="J19" s="5">
        <f t="shared" si="1"/>
        <v>1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1</v>
      </c>
      <c r="W19" s="39">
        <f>SUM(I19:I$173,O19:O$173,S19:S$173)/SUM(F19:F$173)</f>
        <v>0.53020134228187921</v>
      </c>
      <c r="X19" s="39">
        <f>SUM(V19:V$173)/SUM(G19:G$173)</f>
        <v>0.63915094339622647</v>
      </c>
      <c r="Y19" s="41">
        <f t="shared" si="0"/>
        <v>1.1693522856781056</v>
      </c>
    </row>
    <row r="20" spans="1:25" ht="15.95" customHeight="1" x14ac:dyDescent="0.25">
      <c r="A20" s="184"/>
      <c r="B20" s="4">
        <v>43278</v>
      </c>
      <c r="C20" s="5" t="s">
        <v>24</v>
      </c>
      <c r="D20" s="39">
        <f>SUM(I20:I$173)/SUM(G20:G$173)</f>
        <v>0.47268408551068886</v>
      </c>
      <c r="E20" s="5">
        <v>1</v>
      </c>
      <c r="F20" s="5">
        <v>3</v>
      </c>
      <c r="G20" s="5">
        <v>3</v>
      </c>
      <c r="H20" s="5">
        <v>1</v>
      </c>
      <c r="I20" s="5">
        <v>1</v>
      </c>
      <c r="J20" s="5">
        <f t="shared" si="1"/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1</v>
      </c>
      <c r="W20" s="39">
        <f>SUM(I20:I$173,O20:O$173,S20:S$173)/SUM(F20:F$173)</f>
        <v>0.53153153153153154</v>
      </c>
      <c r="X20" s="39">
        <f>SUM(V20:V$173)/SUM(G20:G$173)</f>
        <v>0.64133016627078387</v>
      </c>
      <c r="Y20" s="41">
        <f t="shared" si="0"/>
        <v>1.1728616978023154</v>
      </c>
    </row>
    <row r="21" spans="1:25" ht="15.95" customHeight="1" x14ac:dyDescent="0.25">
      <c r="A21" s="184"/>
      <c r="B21" s="4">
        <v>43257</v>
      </c>
      <c r="C21" s="5" t="s">
        <v>24</v>
      </c>
      <c r="D21" s="39">
        <f>SUM(I21:I$173)/SUM(G21:G$173)</f>
        <v>0.47368421052631576</v>
      </c>
      <c r="E21" s="5">
        <v>1</v>
      </c>
      <c r="F21" s="5">
        <v>3</v>
      </c>
      <c r="G21" s="5">
        <v>3</v>
      </c>
      <c r="H21" s="5">
        <v>1</v>
      </c>
      <c r="I21" s="5">
        <v>3</v>
      </c>
      <c r="J21" s="5">
        <f t="shared" si="1"/>
        <v>3</v>
      </c>
      <c r="K21" s="5">
        <v>0</v>
      </c>
      <c r="L21" s="5">
        <v>0</v>
      </c>
      <c r="M21" s="5">
        <v>0</v>
      </c>
      <c r="N21" s="5">
        <v>2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3</v>
      </c>
      <c r="W21" s="39">
        <f>SUM(I21:I$173,O21:O$173,S21:S$173)/SUM(F21:F$173)</f>
        <v>0.53287981859410427</v>
      </c>
      <c r="X21" s="39">
        <f>SUM(V21:V$173)/SUM(G21:G$173)</f>
        <v>0.6435406698564593</v>
      </c>
      <c r="Y21" s="41">
        <f t="shared" si="0"/>
        <v>1.1764204884505636</v>
      </c>
    </row>
    <row r="22" spans="1:25" ht="15.95" customHeight="1" x14ac:dyDescent="0.25">
      <c r="A22" s="184"/>
      <c r="B22" s="4">
        <v>43257</v>
      </c>
      <c r="C22" s="5" t="s">
        <v>24</v>
      </c>
      <c r="D22" s="39">
        <f>SUM(I22:I$173)/SUM(G22:G$173)</f>
        <v>0.46987951807228917</v>
      </c>
      <c r="E22" s="5">
        <v>1</v>
      </c>
      <c r="F22" s="5">
        <v>3</v>
      </c>
      <c r="G22" s="5">
        <v>3</v>
      </c>
      <c r="H22" s="5">
        <v>0</v>
      </c>
      <c r="I22" s="5">
        <v>0</v>
      </c>
      <c r="J22" s="5">
        <f t="shared" si="1"/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39">
        <f>SUM(I22:I$173,O22:O$173,S22:S$173)/SUM(F22:F$173)</f>
        <v>0.52968036529680362</v>
      </c>
      <c r="X22" s="39">
        <f>SUM(V22:V$173)/SUM(G22:G$173)</f>
        <v>0.64096385542168677</v>
      </c>
      <c r="Y22" s="41">
        <f t="shared" si="0"/>
        <v>1.1706442207184904</v>
      </c>
    </row>
    <row r="23" spans="1:25" ht="15.95" customHeight="1" x14ac:dyDescent="0.25">
      <c r="A23" s="184"/>
      <c r="B23" s="4">
        <v>43250</v>
      </c>
      <c r="C23" s="5" t="s">
        <v>25</v>
      </c>
      <c r="D23" s="39">
        <f>SUM(I23:I$173)/SUM(G23:G$173)</f>
        <v>0.47330097087378642</v>
      </c>
      <c r="E23" s="5">
        <v>1</v>
      </c>
      <c r="F23" s="5">
        <v>4</v>
      </c>
      <c r="G23" s="5">
        <v>4</v>
      </c>
      <c r="H23" s="5">
        <v>3</v>
      </c>
      <c r="I23" s="5">
        <v>2</v>
      </c>
      <c r="J23" s="5">
        <f t="shared" si="1"/>
        <v>1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3</v>
      </c>
      <c r="W23" s="39">
        <f>SUM(I23:I$173,O23:O$173,S23:S$173)/SUM(F23:F$173)</f>
        <v>0.53333333333333333</v>
      </c>
      <c r="X23" s="39">
        <f>SUM(V23:V$173)/SUM(G23:G$173)</f>
        <v>0.64563106796116509</v>
      </c>
      <c r="Y23" s="41">
        <f t="shared" si="0"/>
        <v>1.1789644012944984</v>
      </c>
    </row>
    <row r="24" spans="1:25" ht="15.95" customHeight="1" x14ac:dyDescent="0.25">
      <c r="A24" s="184"/>
      <c r="B24" s="4">
        <v>43250</v>
      </c>
      <c r="C24" s="5" t="s">
        <v>25</v>
      </c>
      <c r="D24" s="39">
        <f>SUM(I24:I$173)/SUM(G24:G$173)</f>
        <v>0.47303921568627449</v>
      </c>
      <c r="E24" s="5">
        <v>1</v>
      </c>
      <c r="F24" s="5">
        <v>4</v>
      </c>
      <c r="G24" s="5">
        <v>4</v>
      </c>
      <c r="H24" s="5">
        <v>1</v>
      </c>
      <c r="I24" s="5">
        <v>1</v>
      </c>
      <c r="J24" s="5">
        <f t="shared" si="1"/>
        <v>1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1</v>
      </c>
      <c r="W24" s="39">
        <f>SUM(I24:I$173,O24:O$173,S24:S$173)/SUM(F24:F$173)</f>
        <v>0.53132250580046403</v>
      </c>
      <c r="X24" s="39">
        <f>SUM(V24:V$173)/SUM(G24:G$173)</f>
        <v>0.64460784313725494</v>
      </c>
      <c r="Y24" s="41">
        <f t="shared" si="0"/>
        <v>1.1759303489377189</v>
      </c>
    </row>
    <row r="25" spans="1:25" ht="15.95" customHeight="1" x14ac:dyDescent="0.25">
      <c r="A25" s="184"/>
      <c r="B25" s="4">
        <v>43243</v>
      </c>
      <c r="C25" s="5" t="s">
        <v>23</v>
      </c>
      <c r="D25" s="39">
        <f>SUM(I25:I$173)/SUM(G25:G$173)</f>
        <v>0.47524752475247523</v>
      </c>
      <c r="E25" s="5">
        <v>1</v>
      </c>
      <c r="F25" s="5">
        <v>4</v>
      </c>
      <c r="G25" s="5">
        <v>2</v>
      </c>
      <c r="H25" s="5">
        <v>0</v>
      </c>
      <c r="I25" s="5">
        <v>1</v>
      </c>
      <c r="J25" s="5">
        <f t="shared" si="1"/>
        <v>1</v>
      </c>
      <c r="K25" s="5">
        <v>0</v>
      </c>
      <c r="L25" s="5">
        <v>0</v>
      </c>
      <c r="M25" s="5">
        <v>0</v>
      </c>
      <c r="N25" s="5">
        <v>1</v>
      </c>
      <c r="O25" s="5">
        <v>2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1</v>
      </c>
      <c r="W25" s="39">
        <f>SUM(I25:I$173,O25:O$173,S25:S$173)/SUM(F25:F$173)</f>
        <v>0.53395784543325531</v>
      </c>
      <c r="X25" s="39">
        <f>SUM(V25:V$173)/SUM(G25:G$173)</f>
        <v>0.64851485148514854</v>
      </c>
      <c r="Y25" s="41">
        <f t="shared" si="0"/>
        <v>1.1824726969184038</v>
      </c>
    </row>
    <row r="26" spans="1:25" ht="15.95" customHeight="1" x14ac:dyDescent="0.25">
      <c r="A26" s="184"/>
      <c r="B26" s="4">
        <v>43236</v>
      </c>
      <c r="C26" s="5" t="s">
        <v>24</v>
      </c>
      <c r="D26" s="39">
        <f>SUM(I26:I$173)/SUM(G26:G$173)</f>
        <v>0.47512437810945274</v>
      </c>
      <c r="E26" s="5">
        <v>1</v>
      </c>
      <c r="F26" s="5">
        <v>3</v>
      </c>
      <c r="G26" s="5">
        <v>2</v>
      </c>
      <c r="H26" s="5">
        <v>0</v>
      </c>
      <c r="I26" s="5">
        <v>0</v>
      </c>
      <c r="J26" s="5">
        <f t="shared" si="1"/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39">
        <f>SUM(I26:I$173,O26:O$173,S26:S$173)/SUM(F26:F$173)</f>
        <v>0.53191489361702127</v>
      </c>
      <c r="X26" s="39">
        <f>SUM(V26:V$173)/SUM(G26:G$173)</f>
        <v>0.64925373134328357</v>
      </c>
      <c r="Y26" s="41">
        <f t="shared" si="0"/>
        <v>1.1811686249603048</v>
      </c>
    </row>
    <row r="27" spans="1:25" ht="15.95" customHeight="1" x14ac:dyDescent="0.25">
      <c r="A27" s="184"/>
      <c r="B27" s="4">
        <v>43236</v>
      </c>
      <c r="C27" s="5" t="s">
        <v>24</v>
      </c>
      <c r="D27" s="39">
        <f>SUM(I27:I$173)/SUM(G27:G$173)</f>
        <v>0.47749999999999998</v>
      </c>
      <c r="E27" s="5">
        <v>1</v>
      </c>
      <c r="F27" s="5">
        <v>5</v>
      </c>
      <c r="G27" s="5">
        <v>5</v>
      </c>
      <c r="H27" s="5">
        <v>2</v>
      </c>
      <c r="I27" s="5">
        <v>3</v>
      </c>
      <c r="J27" s="5">
        <f t="shared" si="1"/>
        <v>2</v>
      </c>
      <c r="K27" s="5">
        <v>1</v>
      </c>
      <c r="L27" s="5">
        <v>0</v>
      </c>
      <c r="M27" s="5">
        <v>0</v>
      </c>
      <c r="N27" s="5">
        <v>2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0</v>
      </c>
      <c r="V27" s="5">
        <v>4</v>
      </c>
      <c r="W27" s="39">
        <f>SUM(I27:I$173,O27:O$173,S27:S$173)/SUM(F27:F$173)</f>
        <v>0.53333333333333333</v>
      </c>
      <c r="X27" s="39">
        <f>SUM(V27:V$173)/SUM(G27:G$173)</f>
        <v>0.65249999999999997</v>
      </c>
      <c r="Y27" s="41">
        <f t="shared" si="0"/>
        <v>1.1858333333333333</v>
      </c>
    </row>
    <row r="28" spans="1:25" ht="15.95" customHeight="1" x14ac:dyDescent="0.25">
      <c r="A28" s="184"/>
      <c r="B28" s="4">
        <v>43229</v>
      </c>
      <c r="C28" s="5" t="s">
        <v>25</v>
      </c>
      <c r="D28" s="39">
        <f>SUM(I28:I$173)/SUM(G28:G$173)</f>
        <v>0.47594936708860758</v>
      </c>
      <c r="E28" s="5">
        <v>1</v>
      </c>
      <c r="F28" s="5">
        <v>4</v>
      </c>
      <c r="G28" s="5">
        <v>4</v>
      </c>
      <c r="H28" s="5">
        <v>1</v>
      </c>
      <c r="I28" s="5">
        <v>2</v>
      </c>
      <c r="J28" s="5">
        <f t="shared" si="1"/>
        <v>2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2</v>
      </c>
      <c r="U28" s="5">
        <v>1</v>
      </c>
      <c r="V28" s="5">
        <v>2</v>
      </c>
      <c r="W28" s="39">
        <f>SUM(I28:I$173,O28:O$173,S28:S$173)/SUM(F28:F$173)</f>
        <v>0.53253012048192772</v>
      </c>
      <c r="X28" s="39">
        <f>SUM(V28:V$173)/SUM(G28:G$173)</f>
        <v>0.65063291139240509</v>
      </c>
      <c r="Y28" s="41">
        <f t="shared" si="0"/>
        <v>1.1831630318743329</v>
      </c>
    </row>
    <row r="29" spans="1:25" ht="15.95" customHeight="1" thickBot="1" x14ac:dyDescent="0.3">
      <c r="A29" s="188"/>
      <c r="B29" s="11">
        <v>43229</v>
      </c>
      <c r="C29" s="12" t="s">
        <v>25</v>
      </c>
      <c r="D29" s="40">
        <f>SUM(I29:I$173)/SUM(G29:G$173)</f>
        <v>0.47570332480818417</v>
      </c>
      <c r="E29" s="12">
        <v>1</v>
      </c>
      <c r="F29" s="12">
        <v>5</v>
      </c>
      <c r="G29" s="12">
        <v>4</v>
      </c>
      <c r="H29" s="12">
        <v>3</v>
      </c>
      <c r="I29" s="12">
        <v>1</v>
      </c>
      <c r="J29" s="12">
        <f t="shared" si="1"/>
        <v>1</v>
      </c>
      <c r="K29" s="12">
        <v>0</v>
      </c>
      <c r="L29" s="12">
        <v>0</v>
      </c>
      <c r="M29" s="12">
        <v>0</v>
      </c>
      <c r="N29" s="12">
        <v>0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12">
        <v>1</v>
      </c>
      <c r="U29" s="12">
        <v>2</v>
      </c>
      <c r="V29" s="12">
        <v>1</v>
      </c>
      <c r="W29" s="40">
        <f>SUM(I29:I$173,O29:O$173,S29:S$173)/SUM(F29:F$173)</f>
        <v>0.53284671532846717</v>
      </c>
      <c r="X29" s="40">
        <f>SUM(V29:V$173)/SUM(G29:G$173)</f>
        <v>0.65217391304347827</v>
      </c>
      <c r="Y29" s="42">
        <f t="shared" si="0"/>
        <v>1.1850206283719453</v>
      </c>
    </row>
    <row r="30" spans="1:25" ht="15.95" customHeight="1" x14ac:dyDescent="0.25">
      <c r="A30" s="178" t="s">
        <v>28</v>
      </c>
      <c r="B30" s="18">
        <v>42970</v>
      </c>
      <c r="C30" s="19" t="s">
        <v>23</v>
      </c>
      <c r="D30" s="43">
        <f>SUM(I30:I$173)/SUM(G30:G$173)</f>
        <v>0.47803617571059431</v>
      </c>
      <c r="E30" s="19">
        <v>1</v>
      </c>
      <c r="F30" s="19">
        <v>2</v>
      </c>
      <c r="G30" s="19">
        <v>2</v>
      </c>
      <c r="H30" s="19">
        <v>0</v>
      </c>
      <c r="I30" s="19">
        <v>2</v>
      </c>
      <c r="J30" s="19">
        <f t="shared" si="1"/>
        <v>2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2</v>
      </c>
      <c r="W30" s="43">
        <f>SUM(I30:I$173,O30:O$173,S30:S$173)/SUM(F30:F$173)</f>
        <v>0.53448275862068961</v>
      </c>
      <c r="X30" s="43">
        <f>SUM(V30:V$173)/SUM(G30:G$173)</f>
        <v>0.65633074935400515</v>
      </c>
      <c r="Y30" s="44">
        <f t="shared" si="0"/>
        <v>1.1908135079746947</v>
      </c>
    </row>
    <row r="31" spans="1:25" ht="15.95" customHeight="1" x14ac:dyDescent="0.25">
      <c r="A31" s="179"/>
      <c r="B31" s="14">
        <v>42970</v>
      </c>
      <c r="C31" s="15" t="s">
        <v>23</v>
      </c>
      <c r="D31" s="45">
        <f>SUM(I31:I$173)/SUM(G31:G$173)</f>
        <v>0.47532467532467532</v>
      </c>
      <c r="E31" s="15">
        <v>1</v>
      </c>
      <c r="F31" s="15">
        <v>3</v>
      </c>
      <c r="G31" s="15">
        <v>3</v>
      </c>
      <c r="H31" s="15">
        <v>0</v>
      </c>
      <c r="I31" s="15">
        <v>0</v>
      </c>
      <c r="J31" s="15">
        <f t="shared" si="1"/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45">
        <f>SUM(I31:I$173,O31:O$173,S31:S$173)/SUM(F31:F$173)</f>
        <v>0.53217821782178221</v>
      </c>
      <c r="X31" s="45">
        <f>SUM(V31:V$173)/SUM(G31:G$173)</f>
        <v>0.65454545454545454</v>
      </c>
      <c r="Y31" s="46">
        <f t="shared" si="0"/>
        <v>1.1867236723672367</v>
      </c>
    </row>
    <row r="32" spans="1:25" ht="15.95" customHeight="1" x14ac:dyDescent="0.25">
      <c r="A32" s="179"/>
      <c r="B32" s="14">
        <v>42963</v>
      </c>
      <c r="C32" s="15" t="s">
        <v>23</v>
      </c>
      <c r="D32" s="45">
        <f>SUM(I32:I$173)/SUM(G32:G$173)</f>
        <v>0.47905759162303663</v>
      </c>
      <c r="E32" s="15">
        <v>1</v>
      </c>
      <c r="F32" s="15">
        <v>3</v>
      </c>
      <c r="G32" s="15">
        <v>3</v>
      </c>
      <c r="H32" s="15">
        <v>0</v>
      </c>
      <c r="I32" s="15">
        <v>0</v>
      </c>
      <c r="J32" s="15">
        <f t="shared" si="1"/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1</v>
      </c>
      <c r="U32" s="15">
        <v>4</v>
      </c>
      <c r="V32" s="15">
        <v>0</v>
      </c>
      <c r="W32" s="45">
        <f>SUM(I32:I$173,O32:O$173,S32:S$173)/SUM(F32:F$173)</f>
        <v>0.53615960099750626</v>
      </c>
      <c r="X32" s="45">
        <f>SUM(V32:V$173)/SUM(G32:G$173)</f>
        <v>0.65968586387434558</v>
      </c>
      <c r="Y32" s="46">
        <f t="shared" si="0"/>
        <v>1.1958454648718519</v>
      </c>
    </row>
    <row r="33" spans="1:25" ht="15.95" customHeight="1" thickBot="1" x14ac:dyDescent="0.3">
      <c r="A33" s="180"/>
      <c r="B33" s="86">
        <v>42963</v>
      </c>
      <c r="C33" s="87" t="s">
        <v>23</v>
      </c>
      <c r="D33" s="89">
        <f>SUM(I33:I$173)/SUM(G33:G$173)</f>
        <v>0.48284960422163586</v>
      </c>
      <c r="E33" s="87">
        <v>1</v>
      </c>
      <c r="F33" s="87">
        <v>3</v>
      </c>
      <c r="G33" s="87">
        <v>2</v>
      </c>
      <c r="H33" s="87">
        <v>0</v>
      </c>
      <c r="I33" s="87">
        <v>1</v>
      </c>
      <c r="J33" s="87">
        <f t="shared" si="1"/>
        <v>1</v>
      </c>
      <c r="K33" s="87">
        <v>0</v>
      </c>
      <c r="L33" s="87">
        <v>0</v>
      </c>
      <c r="M33" s="87">
        <v>0</v>
      </c>
      <c r="N33" s="87">
        <v>0</v>
      </c>
      <c r="O33" s="87">
        <v>1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1</v>
      </c>
      <c r="W33" s="89">
        <f>SUM(I33:I$173,O33:O$173,S33:S$173)/SUM(F33:F$173)</f>
        <v>0.54020100502512558</v>
      </c>
      <c r="X33" s="89">
        <f>SUM(V33:V$173)/SUM(G33:G$173)</f>
        <v>0.66490765171503963</v>
      </c>
      <c r="Y33" s="90">
        <f t="shared" si="0"/>
        <v>1.2051086567401652</v>
      </c>
    </row>
    <row r="34" spans="1:25" ht="15.95" customHeight="1" x14ac:dyDescent="0.25">
      <c r="A34" s="183" t="s">
        <v>33</v>
      </c>
      <c r="B34" s="9">
        <v>42949</v>
      </c>
      <c r="C34" s="10" t="s">
        <v>24</v>
      </c>
      <c r="D34" s="1">
        <f>SUM(I34:I$173)/SUM(G34:G$173)</f>
        <v>0.48275862068965519</v>
      </c>
      <c r="E34" s="10">
        <v>1</v>
      </c>
      <c r="F34" s="10">
        <v>2</v>
      </c>
      <c r="G34" s="10">
        <v>2</v>
      </c>
      <c r="H34" s="10">
        <v>0</v>
      </c>
      <c r="I34" s="10">
        <v>0</v>
      </c>
      <c r="J34" s="10">
        <f t="shared" si="1"/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1</v>
      </c>
      <c r="V34" s="10">
        <v>0</v>
      </c>
      <c r="W34" s="1">
        <f>SUM(I34:I$173,O34:O$173,S34:S$173)/SUM(F34:F$173)</f>
        <v>0.53924050632911391</v>
      </c>
      <c r="X34" s="1">
        <f>SUM(V34:V$173)/SUM(G34:G$173)</f>
        <v>0.66578249336870021</v>
      </c>
      <c r="Y34" s="2">
        <f t="shared" si="0"/>
        <v>1.2050229996978141</v>
      </c>
    </row>
    <row r="35" spans="1:25" ht="15.95" customHeight="1" x14ac:dyDescent="0.25">
      <c r="A35" s="184"/>
      <c r="B35" s="4">
        <v>42949</v>
      </c>
      <c r="C35" s="5" t="s">
        <v>24</v>
      </c>
      <c r="D35" s="39">
        <f>SUM(I35:I$173)/SUM(G35:G$173)</f>
        <v>0.48533333333333334</v>
      </c>
      <c r="E35" s="5">
        <v>1</v>
      </c>
      <c r="F35" s="5">
        <v>2</v>
      </c>
      <c r="G35" s="5">
        <v>2</v>
      </c>
      <c r="H35" s="5">
        <v>0</v>
      </c>
      <c r="I35" s="5">
        <v>0</v>
      </c>
      <c r="J35" s="5">
        <f t="shared" si="1"/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39">
        <f>SUM(I35:I$173,O35:O$173,S35:S$173)/SUM(F35:F$173)</f>
        <v>0.5419847328244275</v>
      </c>
      <c r="X35" s="39">
        <f>SUM(V35:V$173)/SUM(G35:G$173)</f>
        <v>0.66933333333333334</v>
      </c>
      <c r="Y35" s="41">
        <f t="shared" si="0"/>
        <v>1.2113180661577609</v>
      </c>
    </row>
    <row r="36" spans="1:25" ht="15.95" customHeight="1" x14ac:dyDescent="0.25">
      <c r="A36" s="184"/>
      <c r="B36" s="4">
        <v>42942</v>
      </c>
      <c r="C36" s="5" t="s">
        <v>29</v>
      </c>
      <c r="D36" s="39">
        <f>SUM(I36:I$173)/SUM(G36:G$173)</f>
        <v>0.48793565683646112</v>
      </c>
      <c r="E36" s="5">
        <v>1</v>
      </c>
      <c r="F36" s="5">
        <v>2</v>
      </c>
      <c r="G36" s="5">
        <v>1</v>
      </c>
      <c r="H36" s="5">
        <v>1</v>
      </c>
      <c r="I36" s="5">
        <v>1</v>
      </c>
      <c r="J36" s="5">
        <f t="shared" si="1"/>
        <v>1</v>
      </c>
      <c r="K36" s="5">
        <v>0</v>
      </c>
      <c r="L36" s="5">
        <v>0</v>
      </c>
      <c r="M36" s="5">
        <v>0</v>
      </c>
      <c r="N36" s="5">
        <v>1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39">
        <f>SUM(I36:I$173,O36:O$173,S36:S$173)/SUM(F36:F$173)</f>
        <v>0.54475703324808189</v>
      </c>
      <c r="X36" s="39">
        <f>SUM(V36:V$173)/SUM(G36:G$173)</f>
        <v>0.67292225201072386</v>
      </c>
      <c r="Y36" s="41">
        <f t="shared" si="0"/>
        <v>1.2176792852588059</v>
      </c>
    </row>
    <row r="37" spans="1:25" ht="15.95" customHeight="1" x14ac:dyDescent="0.25">
      <c r="A37" s="184"/>
      <c r="B37" s="4">
        <v>42942</v>
      </c>
      <c r="C37" s="5" t="s">
        <v>29</v>
      </c>
      <c r="D37" s="39">
        <f>SUM(I37:I$173)/SUM(G37:G$173)</f>
        <v>0.48655913978494625</v>
      </c>
      <c r="E37" s="5">
        <v>1</v>
      </c>
      <c r="F37" s="5">
        <v>3</v>
      </c>
      <c r="G37" s="5">
        <v>2</v>
      </c>
      <c r="H37" s="5">
        <v>2</v>
      </c>
      <c r="I37" s="5">
        <v>1</v>
      </c>
      <c r="J37" s="5">
        <f t="shared" si="1"/>
        <v>1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39">
        <f>SUM(I37:I$173,O37:O$173,S37:S$173)/SUM(F37:F$173)</f>
        <v>0.54241645244215941</v>
      </c>
      <c r="X37" s="39">
        <f>SUM(V37:V$173)/SUM(G37:G$173)</f>
        <v>0.67204301075268813</v>
      </c>
      <c r="Y37" s="41">
        <f t="shared" si="0"/>
        <v>1.2144594631948475</v>
      </c>
    </row>
    <row r="38" spans="1:25" ht="15.95" customHeight="1" x14ac:dyDescent="0.25">
      <c r="A38" s="184"/>
      <c r="B38" s="4">
        <v>42935</v>
      </c>
      <c r="C38" s="5" t="s">
        <v>25</v>
      </c>
      <c r="D38" s="39">
        <f>SUM(I38:I$173)/SUM(G38:G$173)</f>
        <v>0.48648648648648651</v>
      </c>
      <c r="E38" s="5">
        <v>1</v>
      </c>
      <c r="F38" s="5">
        <v>3</v>
      </c>
      <c r="G38" s="5">
        <v>3</v>
      </c>
      <c r="H38" s="5">
        <v>2</v>
      </c>
      <c r="I38" s="5">
        <v>2</v>
      </c>
      <c r="J38" s="5">
        <f t="shared" si="1"/>
        <v>2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2</v>
      </c>
      <c r="W38" s="39">
        <f>SUM(I38:I$173,O38:O$173,S38:S$173)/SUM(F38:F$173)</f>
        <v>0.54145077720207258</v>
      </c>
      <c r="X38" s="39">
        <f>SUM(V38:V$173)/SUM(G38:G$173)</f>
        <v>0.67297297297297298</v>
      </c>
      <c r="Y38" s="41">
        <f t="shared" si="0"/>
        <v>1.2144237501750457</v>
      </c>
    </row>
    <row r="39" spans="1:25" ht="15.95" customHeight="1" x14ac:dyDescent="0.25">
      <c r="A39" s="184"/>
      <c r="B39" s="4">
        <v>42935</v>
      </c>
      <c r="C39" s="5" t="s">
        <v>25</v>
      </c>
      <c r="D39" s="39">
        <f>SUM(I39:I$173)/SUM(G39:G$173)</f>
        <v>0.48501362397820164</v>
      </c>
      <c r="E39" s="5">
        <v>1</v>
      </c>
      <c r="F39" s="5">
        <v>2</v>
      </c>
      <c r="G39" s="5">
        <v>1</v>
      </c>
      <c r="H39" s="5">
        <v>1</v>
      </c>
      <c r="I39" s="5">
        <v>0</v>
      </c>
      <c r="J39" s="5">
        <f t="shared" si="1"/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39">
        <f>SUM(I39:I$173,O39:O$173,S39:S$173)/SUM(F39:F$173)</f>
        <v>0.54046997389033946</v>
      </c>
      <c r="X39" s="39">
        <f>SUM(V39:V$173)/SUM(G39:G$173)</f>
        <v>0.67302452316076289</v>
      </c>
      <c r="Y39" s="41">
        <f t="shared" si="0"/>
        <v>1.2134944970511023</v>
      </c>
    </row>
    <row r="40" spans="1:25" ht="15.95" customHeight="1" x14ac:dyDescent="0.25">
      <c r="A40" s="184"/>
      <c r="B40" s="4">
        <v>42928</v>
      </c>
      <c r="C40" s="5" t="s">
        <v>30</v>
      </c>
      <c r="D40" s="39">
        <f>SUM(I40:I$173)/SUM(G40:G$173)</f>
        <v>0.48633879781420764</v>
      </c>
      <c r="E40" s="5">
        <v>1</v>
      </c>
      <c r="F40" s="5">
        <v>2</v>
      </c>
      <c r="G40" s="5">
        <v>2</v>
      </c>
      <c r="H40" s="5">
        <v>0</v>
      </c>
      <c r="I40" s="5">
        <v>0</v>
      </c>
      <c r="J40" s="5">
        <f t="shared" si="1"/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39">
        <f>SUM(I40:I$173,O40:O$173,S40:S$173)/SUM(F40:F$173)</f>
        <v>0.54068241469816269</v>
      </c>
      <c r="X40" s="39">
        <f>SUM(V40:V$173)/SUM(G40:G$173)</f>
        <v>0.67486338797814205</v>
      </c>
      <c r="Y40" s="41">
        <f t="shared" si="0"/>
        <v>1.2155458026763046</v>
      </c>
    </row>
    <row r="41" spans="1:25" ht="15.95" customHeight="1" x14ac:dyDescent="0.25">
      <c r="A41" s="184"/>
      <c r="B41" s="4">
        <v>42928</v>
      </c>
      <c r="C41" s="5" t="s">
        <v>30</v>
      </c>
      <c r="D41" s="39">
        <f>SUM(I41:I$173)/SUM(G41:G$173)</f>
        <v>0.48901098901098899</v>
      </c>
      <c r="E41" s="5">
        <v>1</v>
      </c>
      <c r="F41" s="5">
        <v>3</v>
      </c>
      <c r="G41" s="5">
        <v>3</v>
      </c>
      <c r="H41" s="5">
        <v>0</v>
      </c>
      <c r="I41" s="5">
        <v>0</v>
      </c>
      <c r="J41" s="5">
        <f t="shared" si="1"/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39">
        <f>SUM(I41:I$173,O41:O$173,S41:S$173)/SUM(F41:F$173)</f>
        <v>0.54353562005277045</v>
      </c>
      <c r="X41" s="39">
        <f>SUM(V41:V$173)/SUM(G41:G$173)</f>
        <v>0.6785714285714286</v>
      </c>
      <c r="Y41" s="41">
        <f t="shared" si="0"/>
        <v>1.2221070486241992</v>
      </c>
    </row>
    <row r="42" spans="1:25" ht="15.95" customHeight="1" x14ac:dyDescent="0.25">
      <c r="A42" s="184"/>
      <c r="B42" s="4">
        <v>42914</v>
      </c>
      <c r="C42" s="5" t="s">
        <v>23</v>
      </c>
      <c r="D42" s="39">
        <f>SUM(I42:I$173)/SUM(G42:G$173)</f>
        <v>0.49307479224376732</v>
      </c>
      <c r="E42" s="5">
        <v>1</v>
      </c>
      <c r="F42" s="5">
        <v>2</v>
      </c>
      <c r="G42" s="5">
        <v>2</v>
      </c>
      <c r="H42" s="5">
        <v>0</v>
      </c>
      <c r="I42" s="5">
        <v>0</v>
      </c>
      <c r="J42" s="5">
        <f t="shared" si="1"/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2</v>
      </c>
      <c r="U42" s="5">
        <v>1</v>
      </c>
      <c r="V42" s="5">
        <v>0</v>
      </c>
      <c r="W42" s="39">
        <f>SUM(I42:I$173,O42:O$173,S42:S$173)/SUM(F42:F$173)</f>
        <v>0.54521276595744683</v>
      </c>
      <c r="X42" s="39">
        <f>SUM(V42:V$173)/SUM(G42:G$173)</f>
        <v>0.68421052631578949</v>
      </c>
      <c r="Y42" s="41">
        <f t="shared" si="0"/>
        <v>1.2294232922732364</v>
      </c>
    </row>
    <row r="43" spans="1:25" ht="15.95" customHeight="1" x14ac:dyDescent="0.25">
      <c r="A43" s="184"/>
      <c r="B43" s="4">
        <v>42893</v>
      </c>
      <c r="C43" s="5" t="s">
        <v>32</v>
      </c>
      <c r="D43" s="39">
        <f>SUM(I43:I$173)/SUM(G43:G$173)</f>
        <v>0.49582172701949861</v>
      </c>
      <c r="E43" s="5">
        <v>1</v>
      </c>
      <c r="F43" s="5">
        <v>2</v>
      </c>
      <c r="G43" s="5">
        <v>1</v>
      </c>
      <c r="H43" s="5">
        <v>1</v>
      </c>
      <c r="I43" s="5">
        <v>0</v>
      </c>
      <c r="J43" s="5">
        <f t="shared" si="1"/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39">
        <f>SUM(I43:I$173,O43:O$173,S43:S$173)/SUM(F43:F$173)</f>
        <v>0.54812834224598928</v>
      </c>
      <c r="X43" s="39">
        <f>SUM(V43:V$173)/SUM(G43:G$173)</f>
        <v>0.68802228412256272</v>
      </c>
      <c r="Y43" s="41">
        <f t="shared" si="0"/>
        <v>1.236150626368552</v>
      </c>
    </row>
    <row r="44" spans="1:25" ht="15.95" customHeight="1" x14ac:dyDescent="0.25">
      <c r="A44" s="184"/>
      <c r="B44" s="4">
        <v>42893</v>
      </c>
      <c r="C44" s="5" t="s">
        <v>32</v>
      </c>
      <c r="D44" s="39">
        <f>SUM(I44:I$173)/SUM(G44:G$173)</f>
        <v>0.4972067039106145</v>
      </c>
      <c r="E44" s="5">
        <v>1</v>
      </c>
      <c r="F44" s="5">
        <v>2</v>
      </c>
      <c r="G44" s="5">
        <v>2</v>
      </c>
      <c r="H44" s="5">
        <v>1</v>
      </c>
      <c r="I44" s="5">
        <v>2</v>
      </c>
      <c r="J44" s="5">
        <f t="shared" si="1"/>
        <v>2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2</v>
      </c>
      <c r="W44" s="39">
        <f>SUM(I44:I$173,O44:O$173,S44:S$173)/SUM(F44:F$173)</f>
        <v>0.54838709677419351</v>
      </c>
      <c r="X44" s="39">
        <f>SUM(V44:V$173)/SUM(G44:G$173)</f>
        <v>0.68994413407821231</v>
      </c>
      <c r="Y44" s="41">
        <f t="shared" si="0"/>
        <v>1.2383312308524057</v>
      </c>
    </row>
    <row r="45" spans="1:25" ht="15.95" customHeight="1" x14ac:dyDescent="0.25">
      <c r="A45" s="184"/>
      <c r="B45" s="4">
        <v>42886</v>
      </c>
      <c r="C45" s="5" t="s">
        <v>24</v>
      </c>
      <c r="D45" s="39">
        <f>SUM(I45:I$173)/SUM(G45:G$173)</f>
        <v>0.4943820224719101</v>
      </c>
      <c r="E45" s="5">
        <v>1</v>
      </c>
      <c r="F45" s="5">
        <v>3</v>
      </c>
      <c r="G45" s="5">
        <v>3</v>
      </c>
      <c r="H45" s="5">
        <v>0</v>
      </c>
      <c r="I45" s="5">
        <v>0</v>
      </c>
      <c r="J45" s="5">
        <f t="shared" si="1"/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1</v>
      </c>
      <c r="V45" s="5">
        <v>0</v>
      </c>
      <c r="W45" s="39">
        <f>SUM(I45:I$173,O45:O$173,S45:S$173)/SUM(F45:F$173)</f>
        <v>0.54594594594594592</v>
      </c>
      <c r="X45" s="39">
        <f>SUM(V45:V$173)/SUM(G45:G$173)</f>
        <v>0.6882022471910112</v>
      </c>
      <c r="Y45" s="41">
        <f t="shared" si="0"/>
        <v>1.2341481931369571</v>
      </c>
    </row>
    <row r="46" spans="1:25" ht="15.95" customHeight="1" x14ac:dyDescent="0.25">
      <c r="A46" s="184"/>
      <c r="B46" s="4">
        <v>42886</v>
      </c>
      <c r="C46" s="5" t="s">
        <v>24</v>
      </c>
      <c r="D46" s="39">
        <f>SUM(I46:I$173)/SUM(G46:G$173)</f>
        <v>0.49858356940509913</v>
      </c>
      <c r="E46" s="5">
        <v>1</v>
      </c>
      <c r="F46" s="5">
        <v>3</v>
      </c>
      <c r="G46" s="5">
        <v>3</v>
      </c>
      <c r="H46" s="5">
        <v>1</v>
      </c>
      <c r="I46" s="5">
        <v>0</v>
      </c>
      <c r="J46" s="5">
        <f t="shared" si="1"/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39">
        <f>SUM(I46:I$173,O46:O$173,S46:S$173)/SUM(F46:F$173)</f>
        <v>0.55040871934604907</v>
      </c>
      <c r="X46" s="39">
        <f>SUM(V46:V$173)/SUM(G46:G$173)</f>
        <v>0.69405099150141647</v>
      </c>
      <c r="Y46" s="41">
        <f t="shared" si="0"/>
        <v>1.2444597108474655</v>
      </c>
    </row>
    <row r="47" spans="1:25" ht="15.95" customHeight="1" x14ac:dyDescent="0.25">
      <c r="A47" s="184"/>
      <c r="B47" s="4">
        <v>42879</v>
      </c>
      <c r="C47" s="5" t="s">
        <v>30</v>
      </c>
      <c r="D47" s="39">
        <f>SUM(I47:I$173)/SUM(G47:G$173)</f>
        <v>0.50285714285714289</v>
      </c>
      <c r="E47" s="5">
        <v>1</v>
      </c>
      <c r="F47" s="5">
        <v>3</v>
      </c>
      <c r="G47" s="5">
        <v>2</v>
      </c>
      <c r="H47" s="5">
        <v>0</v>
      </c>
      <c r="I47" s="5">
        <v>1</v>
      </c>
      <c r="J47" s="5">
        <f t="shared" si="1"/>
        <v>0</v>
      </c>
      <c r="K47" s="5">
        <v>1</v>
      </c>
      <c r="L47" s="5">
        <v>0</v>
      </c>
      <c r="M47" s="5">
        <v>0</v>
      </c>
      <c r="N47" s="5">
        <v>1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2</v>
      </c>
      <c r="W47" s="39">
        <f>SUM(I47:I$173,O47:O$173,S47:S$173)/SUM(F47:F$173)</f>
        <v>0.55494505494505497</v>
      </c>
      <c r="X47" s="39">
        <f>SUM(V47:V$173)/SUM(G47:G$173)</f>
        <v>0.7</v>
      </c>
      <c r="Y47" s="41">
        <f t="shared" si="0"/>
        <v>1.2549450549450549</v>
      </c>
    </row>
    <row r="48" spans="1:25" ht="15.95" customHeight="1" x14ac:dyDescent="0.25">
      <c r="A48" s="184"/>
      <c r="B48" s="4">
        <v>42872</v>
      </c>
      <c r="C48" s="5" t="s">
        <v>31</v>
      </c>
      <c r="D48" s="39">
        <f>SUM(I48:I$173)/SUM(G48:G$173)</f>
        <v>0.50287356321839083</v>
      </c>
      <c r="E48" s="5">
        <v>1</v>
      </c>
      <c r="F48" s="5">
        <v>3</v>
      </c>
      <c r="G48" s="5">
        <v>1</v>
      </c>
      <c r="H48" s="5">
        <v>2</v>
      </c>
      <c r="I48" s="5">
        <v>0</v>
      </c>
      <c r="J48" s="5">
        <f t="shared" si="1"/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39">
        <f>SUM(I48:I$173,O48:O$173,S48:S$173)/SUM(F48:F$173)</f>
        <v>0.554016620498615</v>
      </c>
      <c r="X48" s="39">
        <f>SUM(V48:V$173)/SUM(G48:G$173)</f>
        <v>0.69827586206896552</v>
      </c>
      <c r="Y48" s="41">
        <f t="shared" si="0"/>
        <v>1.2522924825675805</v>
      </c>
    </row>
    <row r="49" spans="1:25" ht="15.95" customHeight="1" x14ac:dyDescent="0.25">
      <c r="A49" s="184"/>
      <c r="B49" s="4">
        <v>42872</v>
      </c>
      <c r="C49" s="5" t="s">
        <v>31</v>
      </c>
      <c r="D49" s="39">
        <f>SUM(I49:I$173)/SUM(G49:G$173)</f>
        <v>0.50432276657060515</v>
      </c>
      <c r="E49" s="5">
        <v>1</v>
      </c>
      <c r="F49" s="5">
        <v>2</v>
      </c>
      <c r="G49" s="5">
        <v>1</v>
      </c>
      <c r="H49" s="5">
        <v>1</v>
      </c>
      <c r="I49" s="5">
        <v>0</v>
      </c>
      <c r="J49" s="5">
        <f t="shared" si="1"/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39">
        <f>SUM(I49:I$173,O49:O$173,S49:S$173)/SUM(F49:F$173)</f>
        <v>0.55027932960893855</v>
      </c>
      <c r="X49" s="39">
        <f>SUM(V49:V$173)/SUM(G49:G$173)</f>
        <v>0.70028818443804031</v>
      </c>
      <c r="Y49" s="41">
        <f t="shared" si="0"/>
        <v>1.250567514046979</v>
      </c>
    </row>
    <row r="50" spans="1:25" ht="15.95" customHeight="1" x14ac:dyDescent="0.25">
      <c r="A50" s="184"/>
      <c r="B50" s="4">
        <v>42865</v>
      </c>
      <c r="C50" s="5" t="s">
        <v>23</v>
      </c>
      <c r="D50" s="39">
        <f>SUM(I50:I$173)/SUM(G50:G$173)</f>
        <v>0.5057803468208093</v>
      </c>
      <c r="E50" s="5">
        <v>1</v>
      </c>
      <c r="F50" s="5">
        <v>3</v>
      </c>
      <c r="G50" s="5">
        <v>3</v>
      </c>
      <c r="H50" s="5">
        <v>1</v>
      </c>
      <c r="I50" s="5">
        <v>1</v>
      </c>
      <c r="J50" s="5">
        <f t="shared" si="1"/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39">
        <f>SUM(I50:I$173,O50:O$173,S50:S$173)/SUM(F50:F$173)</f>
        <v>0.550561797752809</v>
      </c>
      <c r="X50" s="39">
        <f>SUM(V50:V$173)/SUM(G50:G$173)</f>
        <v>0.70231213872832365</v>
      </c>
      <c r="Y50" s="41">
        <f t="shared" si="0"/>
        <v>1.2528739364811328</v>
      </c>
    </row>
    <row r="51" spans="1:25" ht="15.95" customHeight="1" thickBot="1" x14ac:dyDescent="0.3">
      <c r="A51" s="188"/>
      <c r="B51" s="11">
        <v>42865</v>
      </c>
      <c r="C51" s="12" t="s">
        <v>23</v>
      </c>
      <c r="D51" s="40">
        <f>SUM(I51:I$173)/SUM(G51:G$173)</f>
        <v>0.50728862973760935</v>
      </c>
      <c r="E51" s="12">
        <v>1</v>
      </c>
      <c r="F51" s="12">
        <v>3</v>
      </c>
      <c r="G51" s="12">
        <v>3</v>
      </c>
      <c r="H51" s="12">
        <v>1</v>
      </c>
      <c r="I51" s="12">
        <v>2</v>
      </c>
      <c r="J51" s="12">
        <f t="shared" si="1"/>
        <v>2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2</v>
      </c>
      <c r="W51" s="40">
        <f>SUM(I51:I$173,O51:O$173,S51:S$173)/SUM(F51:F$173)</f>
        <v>0.55240793201133143</v>
      </c>
      <c r="X51" s="40">
        <f>SUM(V51:V$173)/SUM(G51:G$173)</f>
        <v>0.70553935860058314</v>
      </c>
      <c r="Y51" s="42">
        <f t="shared" si="0"/>
        <v>1.2579472906119147</v>
      </c>
    </row>
    <row r="52" spans="1:25" ht="15.95" customHeight="1" x14ac:dyDescent="0.25">
      <c r="A52" s="178" t="s">
        <v>35</v>
      </c>
      <c r="B52" s="18">
        <v>42620</v>
      </c>
      <c r="C52" s="19" t="s">
        <v>25</v>
      </c>
      <c r="D52" s="43">
        <f>SUM(I52:I$173)/SUM(G52:G$173)</f>
        <v>0.50588235294117645</v>
      </c>
      <c r="E52" s="19">
        <v>1</v>
      </c>
      <c r="F52" s="19">
        <v>2</v>
      </c>
      <c r="G52" s="19">
        <v>2</v>
      </c>
      <c r="H52" s="19">
        <v>0</v>
      </c>
      <c r="I52" s="19">
        <v>0</v>
      </c>
      <c r="J52" s="19">
        <f t="shared" si="1"/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1</v>
      </c>
      <c r="U52" s="19">
        <v>0</v>
      </c>
      <c r="V52" s="19">
        <v>0</v>
      </c>
      <c r="W52" s="43">
        <f>SUM(I52:I$173,O52:O$173,S52:S$173)/SUM(F52:F$173)</f>
        <v>0.55142857142857138</v>
      </c>
      <c r="X52" s="43">
        <f>SUM(V52:V$173)/SUM(G52:G$173)</f>
        <v>0.70588235294117652</v>
      </c>
      <c r="Y52" s="44">
        <f t="shared" si="0"/>
        <v>1.2573109243697478</v>
      </c>
    </row>
    <row r="53" spans="1:25" ht="15.95" customHeight="1" x14ac:dyDescent="0.25">
      <c r="A53" s="179"/>
      <c r="B53" s="14">
        <v>42620</v>
      </c>
      <c r="C53" s="15" t="s">
        <v>25</v>
      </c>
      <c r="D53" s="45">
        <f>SUM(I53:I$173)/SUM(G53:G$173)</f>
        <v>0.50887573964497046</v>
      </c>
      <c r="E53" s="15">
        <v>1</v>
      </c>
      <c r="F53" s="15">
        <v>4</v>
      </c>
      <c r="G53" s="15">
        <v>3</v>
      </c>
      <c r="H53" s="15">
        <v>1</v>
      </c>
      <c r="I53" s="15">
        <v>0</v>
      </c>
      <c r="J53" s="15">
        <f t="shared" si="1"/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15">
        <v>0</v>
      </c>
      <c r="Q53" s="15">
        <v>1</v>
      </c>
      <c r="R53" s="15">
        <v>0</v>
      </c>
      <c r="S53" s="15">
        <v>1</v>
      </c>
      <c r="T53" s="15">
        <v>0</v>
      </c>
      <c r="U53" s="15">
        <v>0</v>
      </c>
      <c r="V53" s="15">
        <v>0</v>
      </c>
      <c r="W53" s="45">
        <f>SUM(I53:I$173,O53:O$173,S53:S$173)/SUM(F53:F$173)</f>
        <v>0.5545977011494253</v>
      </c>
      <c r="X53" s="45">
        <f>SUM(V53:V$173)/SUM(G53:G$173)</f>
        <v>0.7100591715976331</v>
      </c>
      <c r="Y53" s="46">
        <f t="shared" si="0"/>
        <v>1.2646568727470584</v>
      </c>
    </row>
    <row r="54" spans="1:25" ht="15.95" customHeight="1" x14ac:dyDescent="0.25">
      <c r="A54" s="179"/>
      <c r="B54" s="14">
        <v>42620</v>
      </c>
      <c r="C54" s="15" t="s">
        <v>25</v>
      </c>
      <c r="D54" s="45">
        <f>SUM(I54:I$173)/SUM(G54:G$173)</f>
        <v>0.51343283582089549</v>
      </c>
      <c r="E54" s="15">
        <v>1</v>
      </c>
      <c r="F54" s="15">
        <v>3</v>
      </c>
      <c r="G54" s="15">
        <v>3</v>
      </c>
      <c r="H54" s="15">
        <v>1</v>
      </c>
      <c r="I54" s="15">
        <v>1</v>
      </c>
      <c r="J54" s="15">
        <f t="shared" si="1"/>
        <v>0</v>
      </c>
      <c r="K54" s="15">
        <v>1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1</v>
      </c>
      <c r="V54" s="15">
        <v>2</v>
      </c>
      <c r="W54" s="45">
        <f>SUM(I54:I$173,O54:O$173,S54:S$173)/SUM(F54:F$173)</f>
        <v>0.55813953488372092</v>
      </c>
      <c r="X54" s="45">
        <f>SUM(V54:V$173)/SUM(G54:G$173)</f>
        <v>0.71641791044776115</v>
      </c>
      <c r="Y54" s="46">
        <f t="shared" si="0"/>
        <v>1.2745574453314821</v>
      </c>
    </row>
    <row r="55" spans="1:25" ht="15.95" customHeight="1" x14ac:dyDescent="0.25">
      <c r="A55" s="179"/>
      <c r="B55" s="14">
        <v>42613</v>
      </c>
      <c r="C55" s="15" t="s">
        <v>25</v>
      </c>
      <c r="D55" s="45">
        <f>SUM(I55:I$173)/SUM(G55:G$173)</f>
        <v>0.51506024096385539</v>
      </c>
      <c r="E55" s="15">
        <v>1</v>
      </c>
      <c r="F55" s="15">
        <v>5</v>
      </c>
      <c r="G55" s="15">
        <v>4</v>
      </c>
      <c r="H55" s="15">
        <v>0</v>
      </c>
      <c r="I55" s="15">
        <v>1</v>
      </c>
      <c r="J55" s="15">
        <f t="shared" si="1"/>
        <v>1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15">
        <v>0</v>
      </c>
      <c r="Q55" s="15">
        <v>1</v>
      </c>
      <c r="R55" s="15">
        <v>0</v>
      </c>
      <c r="S55" s="15">
        <v>1</v>
      </c>
      <c r="T55" s="15">
        <v>1</v>
      </c>
      <c r="U55" s="15">
        <v>2</v>
      </c>
      <c r="V55" s="15">
        <v>1</v>
      </c>
      <c r="W55" s="45">
        <f>SUM(I55:I$173,O55:O$173,S55:S$173)/SUM(F55:F$173)</f>
        <v>0.56011730205278587</v>
      </c>
      <c r="X55" s="45">
        <f>SUM(V55:V$173)/SUM(G55:G$173)</f>
        <v>0.7168674698795181</v>
      </c>
      <c r="Y55" s="46">
        <f t="shared" si="0"/>
        <v>1.276984771932304</v>
      </c>
    </row>
    <row r="56" spans="1:25" ht="15.95" customHeight="1" thickBot="1" x14ac:dyDescent="0.3">
      <c r="A56" s="180"/>
      <c r="B56" s="86">
        <v>42613</v>
      </c>
      <c r="C56" s="87" t="s">
        <v>25</v>
      </c>
      <c r="D56" s="89">
        <f>SUM(I56:I$173)/SUM(G56:G$173)</f>
        <v>0.51829268292682928</v>
      </c>
      <c r="E56" s="87">
        <v>1</v>
      </c>
      <c r="F56" s="87">
        <v>3</v>
      </c>
      <c r="G56" s="87">
        <v>3</v>
      </c>
      <c r="H56" s="87">
        <v>1</v>
      </c>
      <c r="I56" s="87">
        <v>1</v>
      </c>
      <c r="J56" s="87">
        <f t="shared" si="1"/>
        <v>1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v>1</v>
      </c>
      <c r="W56" s="89">
        <f>SUM(I56:I$173,O56:O$173,S56:S$173)/SUM(F56:F$173)</f>
        <v>0.5625</v>
      </c>
      <c r="X56" s="89">
        <f>SUM(V56:V$173)/SUM(G56:G$173)</f>
        <v>0.72256097560975607</v>
      </c>
      <c r="Y56" s="90">
        <f t="shared" si="0"/>
        <v>1.2850609756097562</v>
      </c>
    </row>
    <row r="57" spans="1:25" ht="15.95" customHeight="1" x14ac:dyDescent="0.25">
      <c r="A57" s="183" t="s">
        <v>40</v>
      </c>
      <c r="B57" s="9">
        <v>42585</v>
      </c>
      <c r="C57" s="10" t="s">
        <v>37</v>
      </c>
      <c r="D57" s="1">
        <f>SUM(I57:I$173)/SUM(G57:G$173)</f>
        <v>0.52</v>
      </c>
      <c r="E57" s="10">
        <v>1</v>
      </c>
      <c r="F57" s="10">
        <v>2</v>
      </c>
      <c r="G57" s="10">
        <v>2</v>
      </c>
      <c r="H57" s="10">
        <v>1</v>
      </c>
      <c r="I57" s="10">
        <v>1</v>
      </c>
      <c r="J57" s="10">
        <f t="shared" si="1"/>
        <v>1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1</v>
      </c>
      <c r="W57" s="1">
        <f>SUM(I57:I$173,O57:O$173,S57:S$173)/SUM(F57:F$173)</f>
        <v>0.56456456456456461</v>
      </c>
      <c r="X57" s="1">
        <f>SUM(V57:V$173)/SUM(G57:G$173)</f>
        <v>0.72615384615384615</v>
      </c>
      <c r="Y57" s="2">
        <f t="shared" si="0"/>
        <v>1.2907184107184109</v>
      </c>
    </row>
    <row r="58" spans="1:25" ht="15.95" customHeight="1" x14ac:dyDescent="0.25">
      <c r="A58" s="184"/>
      <c r="B58" s="4">
        <v>42585</v>
      </c>
      <c r="C58" s="5" t="s">
        <v>37</v>
      </c>
      <c r="D58" s="39">
        <f>SUM(I58:I$173)/SUM(G58:G$173)</f>
        <v>0.52012383900928794</v>
      </c>
      <c r="E58" s="5">
        <v>1</v>
      </c>
      <c r="F58" s="5">
        <v>3</v>
      </c>
      <c r="G58" s="5">
        <v>3</v>
      </c>
      <c r="H58" s="5">
        <v>2</v>
      </c>
      <c r="I58" s="5">
        <v>2</v>
      </c>
      <c r="J58" s="5">
        <f t="shared" si="1"/>
        <v>1</v>
      </c>
      <c r="K58" s="5">
        <v>1</v>
      </c>
      <c r="L58" s="5">
        <v>0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3</v>
      </c>
      <c r="W58" s="39">
        <f>SUM(I58:I$173,O58:O$173,S58:S$173)/SUM(F58:F$173)</f>
        <v>0.56495468277945615</v>
      </c>
      <c r="X58" s="39">
        <f>SUM(V58:V$173)/SUM(G58:G$173)</f>
        <v>0.72755417956656343</v>
      </c>
      <c r="Y58" s="41">
        <f t="shared" si="0"/>
        <v>1.2925088623460197</v>
      </c>
    </row>
    <row r="59" spans="1:25" ht="15.95" customHeight="1" x14ac:dyDescent="0.25">
      <c r="A59" s="184"/>
      <c r="B59" s="4">
        <v>42578</v>
      </c>
      <c r="C59" s="5" t="s">
        <v>25</v>
      </c>
      <c r="D59" s="39">
        <f>SUM(I59:I$173)/SUM(G59:G$173)</f>
        <v>0.51875000000000004</v>
      </c>
      <c r="E59" s="5">
        <v>1</v>
      </c>
      <c r="F59" s="5">
        <v>3</v>
      </c>
      <c r="G59" s="5">
        <v>3</v>
      </c>
      <c r="H59" s="5">
        <v>1</v>
      </c>
      <c r="I59" s="5">
        <v>1</v>
      </c>
      <c r="J59" s="5">
        <f t="shared" si="1"/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1</v>
      </c>
      <c r="W59" s="39">
        <f>SUM(I59:I$173,O59:O$173,S59:S$173)/SUM(F59:F$173)</f>
        <v>0.56402439024390238</v>
      </c>
      <c r="X59" s="39">
        <f>SUM(V59:V$173)/SUM(G59:G$173)</f>
        <v>0.72499999999999998</v>
      </c>
      <c r="Y59" s="41">
        <f t="shared" si="0"/>
        <v>1.2890243902439025</v>
      </c>
    </row>
    <row r="60" spans="1:25" ht="15.95" customHeight="1" x14ac:dyDescent="0.25">
      <c r="A60" s="184"/>
      <c r="B60" s="4">
        <v>42578</v>
      </c>
      <c r="C60" s="5" t="s">
        <v>25</v>
      </c>
      <c r="D60" s="39">
        <f>SUM(I60:I$173)/SUM(G60:G$173)</f>
        <v>0.52050473186119872</v>
      </c>
      <c r="E60" s="5">
        <v>1</v>
      </c>
      <c r="F60" s="5">
        <v>3</v>
      </c>
      <c r="G60" s="5">
        <v>3</v>
      </c>
      <c r="H60" s="5">
        <v>1</v>
      </c>
      <c r="I60" s="5">
        <v>1</v>
      </c>
      <c r="J60" s="5">
        <f t="shared" si="1"/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2</v>
      </c>
      <c r="V60" s="5">
        <v>1</v>
      </c>
      <c r="W60" s="39">
        <f>SUM(I60:I$173,O60:O$173,S60:S$173)/SUM(F60:F$173)</f>
        <v>0.56615384615384612</v>
      </c>
      <c r="X60" s="39">
        <f>SUM(V60:V$173)/SUM(G60:G$173)</f>
        <v>0.72870662460567825</v>
      </c>
      <c r="Y60" s="41">
        <f t="shared" si="0"/>
        <v>1.2948604707595244</v>
      </c>
    </row>
    <row r="61" spans="1:25" ht="15.95" customHeight="1" x14ac:dyDescent="0.25">
      <c r="A61" s="184"/>
      <c r="B61" s="4">
        <v>42571</v>
      </c>
      <c r="C61" s="5" t="s">
        <v>23</v>
      </c>
      <c r="D61" s="39">
        <f>SUM(I61:I$173)/SUM(G61:G$173)</f>
        <v>0.52229299363057324</v>
      </c>
      <c r="E61" s="5">
        <v>1</v>
      </c>
      <c r="F61" s="5">
        <v>4</v>
      </c>
      <c r="G61" s="5">
        <v>4</v>
      </c>
      <c r="H61" s="5">
        <v>0</v>
      </c>
      <c r="I61" s="5">
        <v>1</v>
      </c>
      <c r="J61" s="5">
        <f t="shared" si="1"/>
        <v>0</v>
      </c>
      <c r="K61" s="5">
        <v>1</v>
      </c>
      <c r="L61" s="5">
        <v>0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2</v>
      </c>
      <c r="W61" s="39">
        <f>SUM(I61:I$173,O61:O$173,S61:S$173)/SUM(F61:F$173)</f>
        <v>0.56832298136645965</v>
      </c>
      <c r="X61" s="39">
        <f>SUM(V61:V$173)/SUM(G61:G$173)</f>
        <v>0.73248407643312097</v>
      </c>
      <c r="Y61" s="41">
        <f t="shared" si="0"/>
        <v>1.3008070577995805</v>
      </c>
    </row>
    <row r="62" spans="1:25" ht="15.95" customHeight="1" x14ac:dyDescent="0.25">
      <c r="A62" s="184"/>
      <c r="B62" s="4">
        <v>42571</v>
      </c>
      <c r="C62" s="5" t="s">
        <v>23</v>
      </c>
      <c r="D62" s="39">
        <f>SUM(I62:I$173)/SUM(G62:G$173)</f>
        <v>0.52580645161290318</v>
      </c>
      <c r="E62" s="5">
        <v>1</v>
      </c>
      <c r="F62" s="5">
        <v>2</v>
      </c>
      <c r="G62" s="5">
        <v>2</v>
      </c>
      <c r="H62" s="5">
        <v>0</v>
      </c>
      <c r="I62" s="5">
        <v>1</v>
      </c>
      <c r="J62" s="5">
        <f t="shared" si="1"/>
        <v>1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1</v>
      </c>
      <c r="W62" s="39">
        <f>SUM(I62:I$173,O62:O$173,S62:S$173)/SUM(F62:F$173)</f>
        <v>0.57232704402515722</v>
      </c>
      <c r="X62" s="39">
        <f>SUM(V62:V$173)/SUM(G62:G$173)</f>
        <v>0.73548387096774193</v>
      </c>
      <c r="Y62" s="41">
        <f t="shared" si="0"/>
        <v>1.3078109149928991</v>
      </c>
    </row>
    <row r="63" spans="1:25" ht="15.95" customHeight="1" x14ac:dyDescent="0.25">
      <c r="A63" s="184"/>
      <c r="B63" s="4">
        <v>42557</v>
      </c>
      <c r="C63" s="5" t="s">
        <v>38</v>
      </c>
      <c r="D63" s="39">
        <f>SUM(I63:I$173)/SUM(G63:G$173)</f>
        <v>0.52597402597402598</v>
      </c>
      <c r="E63" s="5">
        <v>1</v>
      </c>
      <c r="F63" s="5">
        <v>3</v>
      </c>
      <c r="G63" s="5">
        <v>3</v>
      </c>
      <c r="H63" s="5">
        <v>0</v>
      </c>
      <c r="I63" s="5">
        <v>0</v>
      </c>
      <c r="J63" s="5">
        <f t="shared" si="1"/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2</v>
      </c>
      <c r="V63" s="5">
        <v>0</v>
      </c>
      <c r="W63" s="39">
        <f>SUM(I63:I$173,O63:O$173,S63:S$173)/SUM(F63:F$173)</f>
        <v>0.57278481012658233</v>
      </c>
      <c r="X63" s="39">
        <f>SUM(V63:V$173)/SUM(G63:G$173)</f>
        <v>0.73701298701298701</v>
      </c>
      <c r="Y63" s="41">
        <f t="shared" si="0"/>
        <v>1.3097977971395693</v>
      </c>
    </row>
    <row r="64" spans="1:25" ht="15.95" customHeight="1" x14ac:dyDescent="0.25">
      <c r="A64" s="184"/>
      <c r="B64" s="4">
        <v>42557</v>
      </c>
      <c r="C64" s="5" t="s">
        <v>38</v>
      </c>
      <c r="D64" s="39">
        <f>SUM(I64:I$173)/SUM(G64:G$173)</f>
        <v>0.5311475409836065</v>
      </c>
      <c r="E64" s="5">
        <v>1</v>
      </c>
      <c r="F64" s="5">
        <v>4</v>
      </c>
      <c r="G64" s="5">
        <v>4</v>
      </c>
      <c r="H64" s="5">
        <v>3</v>
      </c>
      <c r="I64" s="5">
        <v>4</v>
      </c>
      <c r="J64" s="5">
        <f t="shared" si="1"/>
        <v>4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4</v>
      </c>
      <c r="W64" s="39">
        <f>SUM(I64:I$173,O64:O$173,S64:S$173)/SUM(F64:F$173)</f>
        <v>0.57827476038338654</v>
      </c>
      <c r="X64" s="39">
        <f>SUM(V64:V$173)/SUM(G64:G$173)</f>
        <v>0.74426229508196717</v>
      </c>
      <c r="Y64" s="41">
        <f t="shared" si="0"/>
        <v>1.3225370554653537</v>
      </c>
    </row>
    <row r="65" spans="1:25" ht="15.95" customHeight="1" x14ac:dyDescent="0.25">
      <c r="A65" s="184"/>
      <c r="B65" s="4">
        <v>42543</v>
      </c>
      <c r="C65" s="5" t="s">
        <v>34</v>
      </c>
      <c r="D65" s="39">
        <f>SUM(I65:I$173)/SUM(G65:G$173)</f>
        <v>0.52491694352159468</v>
      </c>
      <c r="E65" s="5">
        <v>1</v>
      </c>
      <c r="F65" s="5">
        <v>3</v>
      </c>
      <c r="G65" s="5">
        <v>3</v>
      </c>
      <c r="H65" s="5">
        <v>1</v>
      </c>
      <c r="I65" s="5">
        <v>2</v>
      </c>
      <c r="J65" s="5">
        <f t="shared" si="1"/>
        <v>2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2</v>
      </c>
      <c r="W65" s="39">
        <f>SUM(I65:I$173,O65:O$173,S65:S$173)/SUM(F65:F$173)</f>
        <v>0.57281553398058249</v>
      </c>
      <c r="X65" s="39">
        <f>SUM(V65:V$173)/SUM(G65:G$173)</f>
        <v>0.74086378737541525</v>
      </c>
      <c r="Y65" s="41">
        <f t="shared" si="0"/>
        <v>1.3136793213559979</v>
      </c>
    </row>
    <row r="66" spans="1:25" ht="15.95" customHeight="1" x14ac:dyDescent="0.25">
      <c r="A66" s="184"/>
      <c r="B66" s="4">
        <v>42543</v>
      </c>
      <c r="C66" s="5" t="s">
        <v>34</v>
      </c>
      <c r="D66" s="39">
        <f>SUM(I66:I$173)/SUM(G66:G$173)</f>
        <v>0.52348993288590606</v>
      </c>
      <c r="E66" s="5">
        <v>1</v>
      </c>
      <c r="F66" s="5">
        <v>1</v>
      </c>
      <c r="G66" s="5">
        <v>1</v>
      </c>
      <c r="H66" s="5">
        <v>0</v>
      </c>
      <c r="I66" s="5">
        <v>0</v>
      </c>
      <c r="J66" s="5">
        <f t="shared" si="1"/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39">
        <f>SUM(I66:I$173,O66:O$173,S66:S$173)/SUM(F66:F$173)</f>
        <v>0.57189542483660127</v>
      </c>
      <c r="X66" s="39">
        <f>SUM(V66:V$173)/SUM(G66:G$173)</f>
        <v>0.74161073825503354</v>
      </c>
      <c r="Y66" s="41">
        <f t="shared" ref="Y66:Y129" si="2">SUM(X66+W66)</f>
        <v>1.3135061630916347</v>
      </c>
    </row>
    <row r="67" spans="1:25" ht="15.95" customHeight="1" x14ac:dyDescent="0.25">
      <c r="A67" s="184"/>
      <c r="B67" s="4">
        <v>42522</v>
      </c>
      <c r="C67" s="5" t="s">
        <v>37</v>
      </c>
      <c r="D67" s="39">
        <f>SUM(I67:I$173)/SUM(G67:G$173)</f>
        <v>0.5252525252525253</v>
      </c>
      <c r="E67" s="5">
        <v>1</v>
      </c>
      <c r="F67" s="5">
        <v>2</v>
      </c>
      <c r="G67" s="5">
        <v>1</v>
      </c>
      <c r="H67" s="5">
        <v>1</v>
      </c>
      <c r="I67" s="5">
        <v>1</v>
      </c>
      <c r="J67" s="5">
        <f t="shared" ref="J67:J130" si="3">SUM(I67)-SUM(K67:M67)</f>
        <v>1</v>
      </c>
      <c r="K67" s="5">
        <v>0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39">
        <f>SUM(I67:I$173,O67:O$173,S67:S$173)/SUM(F67:F$173)</f>
        <v>0.57377049180327866</v>
      </c>
      <c r="X67" s="39">
        <f>SUM(V67:V$173)/SUM(G67:G$173)</f>
        <v>0.74410774410774416</v>
      </c>
      <c r="Y67" s="41">
        <f t="shared" si="2"/>
        <v>1.3178782359110228</v>
      </c>
    </row>
    <row r="68" spans="1:25" ht="15.95" customHeight="1" x14ac:dyDescent="0.25">
      <c r="A68" s="184"/>
      <c r="B68" s="4">
        <v>42522</v>
      </c>
      <c r="C68" s="5" t="s">
        <v>37</v>
      </c>
      <c r="D68" s="39">
        <f>SUM(I68:I$173)/SUM(G68:G$173)</f>
        <v>0.52364864864864868</v>
      </c>
      <c r="E68" s="5">
        <v>1</v>
      </c>
      <c r="F68" s="5">
        <v>3</v>
      </c>
      <c r="G68" s="5">
        <v>3</v>
      </c>
      <c r="H68" s="5">
        <v>0</v>
      </c>
      <c r="I68" s="5">
        <v>2</v>
      </c>
      <c r="J68" s="5">
        <f t="shared" si="3"/>
        <v>2</v>
      </c>
      <c r="K68" s="5">
        <v>0</v>
      </c>
      <c r="L68" s="5">
        <v>0</v>
      </c>
      <c r="M68" s="5">
        <v>0</v>
      </c>
      <c r="N68" s="5">
        <v>2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2</v>
      </c>
      <c r="W68" s="39">
        <f>SUM(I68:I$173,O68:O$173,S68:S$173)/SUM(F68:F$173)</f>
        <v>0.57095709570957098</v>
      </c>
      <c r="X68" s="39">
        <f>SUM(V68:V$173)/SUM(G68:G$173)</f>
        <v>0.7432432432432432</v>
      </c>
      <c r="Y68" s="41">
        <f t="shared" si="2"/>
        <v>1.3142003389528143</v>
      </c>
    </row>
    <row r="69" spans="1:25" ht="15.95" customHeight="1" x14ac:dyDescent="0.25">
      <c r="A69" s="184"/>
      <c r="B69" s="4">
        <v>42515</v>
      </c>
      <c r="C69" s="5" t="s">
        <v>25</v>
      </c>
      <c r="D69" s="39">
        <f>SUM(I69:I$173)/SUM(G69:G$173)</f>
        <v>0.52218430034129693</v>
      </c>
      <c r="E69" s="5">
        <v>1</v>
      </c>
      <c r="F69" s="5">
        <v>2</v>
      </c>
      <c r="G69" s="5">
        <v>2</v>
      </c>
      <c r="H69" s="5">
        <v>0</v>
      </c>
      <c r="I69" s="5">
        <v>2</v>
      </c>
      <c r="J69" s="5">
        <f t="shared" si="3"/>
        <v>2</v>
      </c>
      <c r="K69" s="5">
        <v>0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2</v>
      </c>
      <c r="W69" s="39">
        <f>SUM(I69:I$173,O69:O$173,S69:S$173)/SUM(F69:F$173)</f>
        <v>0.56999999999999995</v>
      </c>
      <c r="X69" s="39">
        <f>SUM(V69:V$173)/SUM(G69:G$173)</f>
        <v>0.74402730375426618</v>
      </c>
      <c r="Y69" s="41">
        <f t="shared" si="2"/>
        <v>1.314027303754266</v>
      </c>
    </row>
    <row r="70" spans="1:25" ht="15.95" customHeight="1" x14ac:dyDescent="0.25">
      <c r="A70" s="184"/>
      <c r="B70" s="4">
        <v>42515</v>
      </c>
      <c r="C70" s="5" t="s">
        <v>25</v>
      </c>
      <c r="D70" s="39">
        <f>SUM(I70:I$173)/SUM(G70:G$173)</f>
        <v>0.51890034364261173</v>
      </c>
      <c r="E70" s="5">
        <v>1</v>
      </c>
      <c r="F70" s="5">
        <v>3</v>
      </c>
      <c r="G70" s="5">
        <v>3</v>
      </c>
      <c r="H70" s="5">
        <v>2</v>
      </c>
      <c r="I70" s="5">
        <v>1</v>
      </c>
      <c r="J70" s="5">
        <f t="shared" si="3"/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0</v>
      </c>
      <c r="V70" s="5">
        <v>1</v>
      </c>
      <c r="W70" s="39">
        <f>SUM(I70:I$173,O70:O$173,S70:S$173)/SUM(F70:F$173)</f>
        <v>0.56711409395973156</v>
      </c>
      <c r="X70" s="39">
        <f>SUM(V70:V$173)/SUM(G70:G$173)</f>
        <v>0.74226804123711343</v>
      </c>
      <c r="Y70" s="41">
        <f t="shared" si="2"/>
        <v>1.3093821351968451</v>
      </c>
    </row>
    <row r="71" spans="1:25" ht="15.95" customHeight="1" x14ac:dyDescent="0.25">
      <c r="A71" s="184"/>
      <c r="B71" s="4">
        <v>42508</v>
      </c>
      <c r="C71" s="5" t="s">
        <v>23</v>
      </c>
      <c r="D71" s="39">
        <f>SUM(I71:I$173)/SUM(G71:G$173)</f>
        <v>0.52083333333333337</v>
      </c>
      <c r="E71" s="5">
        <v>1</v>
      </c>
      <c r="F71" s="5">
        <v>3</v>
      </c>
      <c r="G71" s="5">
        <v>2</v>
      </c>
      <c r="H71" s="5">
        <v>0</v>
      </c>
      <c r="I71" s="5">
        <v>1</v>
      </c>
      <c r="J71" s="5">
        <f t="shared" si="3"/>
        <v>1</v>
      </c>
      <c r="K71" s="5">
        <v>0</v>
      </c>
      <c r="L71" s="5">
        <v>0</v>
      </c>
      <c r="M71" s="5">
        <v>0</v>
      </c>
      <c r="N71" s="5">
        <v>2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0</v>
      </c>
      <c r="V71" s="5">
        <v>1</v>
      </c>
      <c r="W71" s="39">
        <f>SUM(I71:I$173,O71:O$173,S71:S$173)/SUM(F71:F$173)</f>
        <v>0.56949152542372883</v>
      </c>
      <c r="X71" s="39">
        <f>SUM(V71:V$173)/SUM(G71:G$173)</f>
        <v>0.74652777777777779</v>
      </c>
      <c r="Y71" s="41">
        <f t="shared" si="2"/>
        <v>1.3160193032015066</v>
      </c>
    </row>
    <row r="72" spans="1:25" ht="15.95" customHeight="1" thickBot="1" x14ac:dyDescent="0.3">
      <c r="A72" s="188"/>
      <c r="B72" s="11">
        <v>42508</v>
      </c>
      <c r="C72" s="12" t="s">
        <v>23</v>
      </c>
      <c r="D72" s="40">
        <f>SUM(I72:I$173)/SUM(G72:G$173)</f>
        <v>0.52097902097902093</v>
      </c>
      <c r="E72" s="12">
        <v>1</v>
      </c>
      <c r="F72" s="12">
        <v>3</v>
      </c>
      <c r="G72" s="12">
        <v>3</v>
      </c>
      <c r="H72" s="12">
        <v>1</v>
      </c>
      <c r="I72" s="12">
        <v>2</v>
      </c>
      <c r="J72" s="12">
        <f t="shared" si="3"/>
        <v>2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2</v>
      </c>
      <c r="W72" s="40">
        <f>SUM(I72:I$173,O72:O$173,S72:S$173)/SUM(F72:F$173)</f>
        <v>0.57191780821917804</v>
      </c>
      <c r="X72" s="40">
        <f>SUM(V72:V$173)/SUM(G72:G$173)</f>
        <v>0.74825174825174823</v>
      </c>
      <c r="Y72" s="42">
        <f t="shared" si="2"/>
        <v>1.3201695564709262</v>
      </c>
    </row>
    <row r="73" spans="1:25" ht="15.95" customHeight="1" x14ac:dyDescent="0.25">
      <c r="A73" s="178" t="s">
        <v>42</v>
      </c>
      <c r="B73" s="18">
        <v>42248</v>
      </c>
      <c r="C73" s="19" t="s">
        <v>41</v>
      </c>
      <c r="D73" s="43">
        <f>SUM(I73:I$173)/SUM(G73:G$173)</f>
        <v>0.51943462897526504</v>
      </c>
      <c r="E73" s="19">
        <v>1</v>
      </c>
      <c r="F73" s="19">
        <v>3</v>
      </c>
      <c r="G73" s="19">
        <v>3</v>
      </c>
      <c r="H73" s="19">
        <v>0</v>
      </c>
      <c r="I73" s="19">
        <v>2</v>
      </c>
      <c r="J73" s="19">
        <f t="shared" si="3"/>
        <v>2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2</v>
      </c>
      <c r="W73" s="43">
        <f>SUM(I73:I$173,O73:O$173,S73:S$173)/SUM(F73:F$173)</f>
        <v>0.5709342560553633</v>
      </c>
      <c r="X73" s="43">
        <f>SUM(V73:V$173)/SUM(G73:G$173)</f>
        <v>0.74911660777385158</v>
      </c>
      <c r="Y73" s="44">
        <f t="shared" si="2"/>
        <v>1.320050863829215</v>
      </c>
    </row>
    <row r="74" spans="1:25" ht="15.95" customHeight="1" x14ac:dyDescent="0.25">
      <c r="A74" s="179"/>
      <c r="B74" s="14">
        <v>42241</v>
      </c>
      <c r="C74" s="15" t="s">
        <v>41</v>
      </c>
      <c r="D74" s="45">
        <f>SUM(I74:I$173)/SUM(G74:G$173)</f>
        <v>0.5178571428571429</v>
      </c>
      <c r="E74" s="15">
        <v>1</v>
      </c>
      <c r="F74" s="15">
        <v>3</v>
      </c>
      <c r="G74" s="15">
        <v>3</v>
      </c>
      <c r="H74" s="15">
        <v>1</v>
      </c>
      <c r="I74" s="15">
        <v>2</v>
      </c>
      <c r="J74" s="15">
        <f t="shared" si="3"/>
        <v>2</v>
      </c>
      <c r="K74" s="15">
        <v>0</v>
      </c>
      <c r="L74" s="15">
        <v>0</v>
      </c>
      <c r="M74" s="15">
        <v>0</v>
      </c>
      <c r="N74" s="15">
        <v>2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2</v>
      </c>
      <c r="W74" s="45">
        <f>SUM(I74:I$173,O74:O$173,S74:S$173)/SUM(F74:F$173)</f>
        <v>0.56993006993006989</v>
      </c>
      <c r="X74" s="45">
        <f>SUM(V74:V$173)/SUM(G74:G$173)</f>
        <v>0.75</v>
      </c>
      <c r="Y74" s="46">
        <f t="shared" si="2"/>
        <v>1.31993006993007</v>
      </c>
    </row>
    <row r="75" spans="1:25" ht="15.95" customHeight="1" x14ac:dyDescent="0.25">
      <c r="A75" s="179"/>
      <c r="B75" s="14">
        <v>42241</v>
      </c>
      <c r="C75" s="15" t="s">
        <v>41</v>
      </c>
      <c r="D75" s="45">
        <f>SUM(I75:I$173)/SUM(G75:G$173)</f>
        <v>0.51624548736462095</v>
      </c>
      <c r="E75" s="15">
        <v>1</v>
      </c>
      <c r="F75" s="15">
        <v>3</v>
      </c>
      <c r="G75" s="15">
        <v>3</v>
      </c>
      <c r="H75" s="15">
        <v>2</v>
      </c>
      <c r="I75" s="15">
        <v>2</v>
      </c>
      <c r="J75" s="15">
        <f t="shared" si="3"/>
        <v>1</v>
      </c>
      <c r="K75" s="15">
        <v>1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3</v>
      </c>
      <c r="W75" s="45">
        <f>SUM(I75:I$173,O75:O$173,S75:S$173)/SUM(F75:F$173)</f>
        <v>0.56537102473498235</v>
      </c>
      <c r="X75" s="45">
        <f>SUM(V75:V$173)/SUM(G75:G$173)</f>
        <v>0.75090252707581229</v>
      </c>
      <c r="Y75" s="46">
        <f t="shared" si="2"/>
        <v>1.3162735518107946</v>
      </c>
    </row>
    <row r="76" spans="1:25" ht="15.95" customHeight="1" x14ac:dyDescent="0.25">
      <c r="A76" s="179"/>
      <c r="B76" s="14">
        <v>42234</v>
      </c>
      <c r="C76" s="15" t="s">
        <v>41</v>
      </c>
      <c r="D76" s="45">
        <f>SUM(I76:I$173)/SUM(G76:G$173)</f>
        <v>0.51459854014598538</v>
      </c>
      <c r="E76" s="15">
        <v>1</v>
      </c>
      <c r="F76" s="15">
        <v>2</v>
      </c>
      <c r="G76" s="15">
        <v>2</v>
      </c>
      <c r="H76" s="15">
        <v>0</v>
      </c>
      <c r="I76" s="15">
        <v>0</v>
      </c>
      <c r="J76" s="15">
        <f t="shared" si="3"/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1</v>
      </c>
      <c r="T76" s="15">
        <v>0</v>
      </c>
      <c r="U76" s="15">
        <v>0</v>
      </c>
      <c r="V76" s="15">
        <v>0</v>
      </c>
      <c r="W76" s="45">
        <f>SUM(I76:I$173,O76:O$173,S76:S$173)/SUM(F76:F$173)</f>
        <v>0.56428571428571428</v>
      </c>
      <c r="X76" s="45">
        <f>SUM(V76:V$173)/SUM(G76:G$173)</f>
        <v>0.74817518248175185</v>
      </c>
      <c r="Y76" s="46">
        <f t="shared" si="2"/>
        <v>1.3124608967674662</v>
      </c>
    </row>
    <row r="77" spans="1:25" ht="15.95" customHeight="1" thickBot="1" x14ac:dyDescent="0.3">
      <c r="A77" s="180"/>
      <c r="B77" s="86">
        <v>42234</v>
      </c>
      <c r="C77" s="87" t="s">
        <v>41</v>
      </c>
      <c r="D77" s="89">
        <f>SUM(I77:I$173)/SUM(G77:G$173)</f>
        <v>0.51838235294117652</v>
      </c>
      <c r="E77" s="87">
        <v>1</v>
      </c>
      <c r="F77" s="87">
        <v>3</v>
      </c>
      <c r="G77" s="87">
        <v>3</v>
      </c>
      <c r="H77" s="87">
        <v>1</v>
      </c>
      <c r="I77" s="87">
        <v>2</v>
      </c>
      <c r="J77" s="87">
        <f t="shared" si="3"/>
        <v>2</v>
      </c>
      <c r="K77" s="87">
        <v>0</v>
      </c>
      <c r="L77" s="87">
        <v>0</v>
      </c>
      <c r="M77" s="87">
        <v>0</v>
      </c>
      <c r="N77" s="87">
        <v>1</v>
      </c>
      <c r="O77" s="87">
        <v>0</v>
      </c>
      <c r="P77" s="87">
        <v>0</v>
      </c>
      <c r="Q77" s="87">
        <v>0</v>
      </c>
      <c r="R77" s="87">
        <v>0</v>
      </c>
      <c r="S77" s="87">
        <v>0</v>
      </c>
      <c r="T77" s="87">
        <v>0</v>
      </c>
      <c r="U77" s="87">
        <v>1</v>
      </c>
      <c r="V77" s="87">
        <v>2</v>
      </c>
      <c r="W77" s="89">
        <f>SUM(I77:I$173,O77:O$173,S77:S$173)/SUM(F77:F$173)</f>
        <v>0.56474820143884896</v>
      </c>
      <c r="X77" s="89">
        <f>SUM(V77:V$173)/SUM(G77:G$173)</f>
        <v>0.75367647058823528</v>
      </c>
      <c r="Y77" s="90">
        <f t="shared" si="2"/>
        <v>1.3184246720270842</v>
      </c>
    </row>
    <row r="78" spans="1:25" ht="15.95" customHeight="1" x14ac:dyDescent="0.25">
      <c r="A78" s="183" t="s">
        <v>49</v>
      </c>
      <c r="B78" s="9">
        <v>42227</v>
      </c>
      <c r="C78" s="10" t="s">
        <v>43</v>
      </c>
      <c r="D78" s="1">
        <f>SUM(I78:I$173)/SUM(G78:G$173)</f>
        <v>0.51672862453531598</v>
      </c>
      <c r="E78" s="10">
        <v>1</v>
      </c>
      <c r="F78" s="10">
        <v>3</v>
      </c>
      <c r="G78" s="10">
        <v>3</v>
      </c>
      <c r="H78" s="10">
        <v>3</v>
      </c>
      <c r="I78" s="10">
        <v>3</v>
      </c>
      <c r="J78" s="10">
        <f t="shared" si="3"/>
        <v>3</v>
      </c>
      <c r="K78" s="10">
        <v>0</v>
      </c>
      <c r="L78" s="10">
        <v>0</v>
      </c>
      <c r="M78" s="10">
        <v>0</v>
      </c>
      <c r="N78" s="10">
        <v>1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3</v>
      </c>
      <c r="W78" s="1">
        <f>SUM(I78:I$173,O78:O$173,S78:S$173)/SUM(F78:F$173)</f>
        <v>0.5636363636363636</v>
      </c>
      <c r="X78" s="1">
        <f>SUM(V78:V$173)/SUM(G78:G$173)</f>
        <v>0.75464684014869887</v>
      </c>
      <c r="Y78" s="2">
        <f t="shared" si="2"/>
        <v>1.3182832037850625</v>
      </c>
    </row>
    <row r="79" spans="1:25" ht="15.95" customHeight="1" x14ac:dyDescent="0.25">
      <c r="A79" s="184"/>
      <c r="B79" s="4">
        <v>42227</v>
      </c>
      <c r="C79" s="5" t="s">
        <v>43</v>
      </c>
      <c r="D79" s="39">
        <f>SUM(I79:I$173)/SUM(G79:G$173)</f>
        <v>0.51127819548872178</v>
      </c>
      <c r="E79" s="5">
        <v>1</v>
      </c>
      <c r="F79" s="5">
        <v>2</v>
      </c>
      <c r="G79" s="5">
        <v>2</v>
      </c>
      <c r="H79" s="5">
        <v>1</v>
      </c>
      <c r="I79" s="5">
        <v>1</v>
      </c>
      <c r="J79" s="5">
        <f t="shared" si="3"/>
        <v>0</v>
      </c>
      <c r="K79" s="5">
        <v>1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2</v>
      </c>
      <c r="W79" s="39">
        <f>SUM(I79:I$173,O79:O$173,S79:S$173)/SUM(F79:F$173)</f>
        <v>0.55882352941176472</v>
      </c>
      <c r="X79" s="39">
        <f>SUM(V79:V$173)/SUM(G79:G$173)</f>
        <v>0.75187969924812026</v>
      </c>
      <c r="Y79" s="41">
        <f t="shared" si="2"/>
        <v>1.310703228659885</v>
      </c>
    </row>
    <row r="80" spans="1:25" ht="15.95" customHeight="1" x14ac:dyDescent="0.25">
      <c r="A80" s="184"/>
      <c r="B80" s="4">
        <v>42220</v>
      </c>
      <c r="C80" s="5" t="s">
        <v>44</v>
      </c>
      <c r="D80" s="39">
        <f>SUM(I80:I$173)/SUM(G80:G$173)</f>
        <v>0.51136363636363635</v>
      </c>
      <c r="E80" s="5">
        <v>1</v>
      </c>
      <c r="F80" s="5">
        <v>3</v>
      </c>
      <c r="G80" s="5">
        <v>3</v>
      </c>
      <c r="H80" s="5">
        <v>0</v>
      </c>
      <c r="I80" s="5">
        <v>3</v>
      </c>
      <c r="J80" s="5">
        <f t="shared" si="3"/>
        <v>3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3</v>
      </c>
      <c r="W80" s="39">
        <f>SUM(I80:I$173,O80:O$173,S80:S$173)/SUM(F80:F$173)</f>
        <v>0.55925925925925923</v>
      </c>
      <c r="X80" s="39">
        <f>SUM(V80:V$173)/SUM(G80:G$173)</f>
        <v>0.75</v>
      </c>
      <c r="Y80" s="41">
        <f t="shared" si="2"/>
        <v>1.3092592592592593</v>
      </c>
    </row>
    <row r="81" spans="1:25" ht="15.95" customHeight="1" x14ac:dyDescent="0.25">
      <c r="A81" s="184"/>
      <c r="B81" s="4">
        <v>42220</v>
      </c>
      <c r="C81" s="5" t="s">
        <v>44</v>
      </c>
      <c r="D81" s="39">
        <f>SUM(I81:I$173)/SUM(G81:G$173)</f>
        <v>0.50574712643678166</v>
      </c>
      <c r="E81" s="5">
        <v>1</v>
      </c>
      <c r="F81" s="5">
        <v>2</v>
      </c>
      <c r="G81" s="5">
        <v>2</v>
      </c>
      <c r="H81" s="5">
        <v>1</v>
      </c>
      <c r="I81" s="5">
        <v>1</v>
      </c>
      <c r="J81" s="5">
        <f t="shared" si="3"/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1</v>
      </c>
      <c r="W81" s="39">
        <f>SUM(I81:I$173,O81:O$173,S81:S$173)/SUM(F81:F$173)</f>
        <v>0.55430711610486894</v>
      </c>
      <c r="X81" s="39">
        <f>SUM(V81:V$173)/SUM(G81:G$173)</f>
        <v>0.74712643678160917</v>
      </c>
      <c r="Y81" s="41">
        <f t="shared" si="2"/>
        <v>1.3014335528864782</v>
      </c>
    </row>
    <row r="82" spans="1:25" ht="15.95" customHeight="1" x14ac:dyDescent="0.25">
      <c r="A82" s="184"/>
      <c r="B82" s="4">
        <v>42213</v>
      </c>
      <c r="C82" s="5" t="s">
        <v>41</v>
      </c>
      <c r="D82" s="39">
        <f>SUM(I82:I$173)/SUM(G82:G$173)</f>
        <v>0.50579150579150578</v>
      </c>
      <c r="E82" s="5">
        <v>1</v>
      </c>
      <c r="F82" s="5">
        <v>3</v>
      </c>
      <c r="G82" s="5">
        <v>3</v>
      </c>
      <c r="H82" s="5">
        <v>1</v>
      </c>
      <c r="I82" s="5">
        <v>2</v>
      </c>
      <c r="J82" s="5">
        <f t="shared" si="3"/>
        <v>0</v>
      </c>
      <c r="K82" s="5">
        <v>1</v>
      </c>
      <c r="L82" s="5">
        <v>1</v>
      </c>
      <c r="M82" s="5">
        <v>0</v>
      </c>
      <c r="N82" s="5">
        <v>3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1</v>
      </c>
      <c r="U82" s="5">
        <v>0</v>
      </c>
      <c r="V82" s="5">
        <v>5</v>
      </c>
      <c r="W82" s="39">
        <f>SUM(I82:I$173,O82:O$173,S82:S$173)/SUM(F82:F$173)</f>
        <v>0.55471698113207546</v>
      </c>
      <c r="X82" s="39">
        <f>SUM(V82:V$173)/SUM(G82:G$173)</f>
        <v>0.74903474903474898</v>
      </c>
      <c r="Y82" s="41">
        <f t="shared" si="2"/>
        <v>1.3037517301668244</v>
      </c>
    </row>
    <row r="83" spans="1:25" ht="15.95" customHeight="1" x14ac:dyDescent="0.25">
      <c r="A83" s="184"/>
      <c r="B83" s="4">
        <v>42213</v>
      </c>
      <c r="C83" s="5" t="s">
        <v>41</v>
      </c>
      <c r="D83" s="39">
        <f>SUM(I83:I$173)/SUM(G83:G$173)</f>
        <v>0.50390625</v>
      </c>
      <c r="E83" s="5">
        <v>1</v>
      </c>
      <c r="F83" s="5">
        <v>2</v>
      </c>
      <c r="G83" s="5">
        <v>2</v>
      </c>
      <c r="H83" s="5">
        <v>0</v>
      </c>
      <c r="I83" s="5">
        <v>1</v>
      </c>
      <c r="J83" s="5">
        <f t="shared" si="3"/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1</v>
      </c>
      <c r="W83" s="39">
        <f>SUM(I83:I$173,O83:O$173,S83:S$173)/SUM(F83:F$173)</f>
        <v>0.55343511450381677</v>
      </c>
      <c r="X83" s="39">
        <f>SUM(V83:V$173)/SUM(G83:G$173)</f>
        <v>0.73828125</v>
      </c>
      <c r="Y83" s="41">
        <f t="shared" si="2"/>
        <v>1.2917163645038168</v>
      </c>
    </row>
    <row r="84" spans="1:25" ht="15.95" customHeight="1" x14ac:dyDescent="0.25">
      <c r="A84" s="184"/>
      <c r="B84" s="4">
        <v>42199</v>
      </c>
      <c r="C84" s="5" t="s">
        <v>46</v>
      </c>
      <c r="D84" s="39">
        <f>SUM(I84:I$173)/SUM(G84:G$173)</f>
        <v>0.50393700787401574</v>
      </c>
      <c r="E84" s="5">
        <v>1</v>
      </c>
      <c r="F84" s="5">
        <v>2</v>
      </c>
      <c r="G84" s="5">
        <v>1</v>
      </c>
      <c r="H84" s="5">
        <v>1</v>
      </c>
      <c r="I84" s="5">
        <v>1</v>
      </c>
      <c r="J84" s="5">
        <f t="shared" si="3"/>
        <v>1</v>
      </c>
      <c r="K84" s="5">
        <v>0</v>
      </c>
      <c r="L84" s="5">
        <v>0</v>
      </c>
      <c r="M84" s="5">
        <v>0</v>
      </c>
      <c r="N84" s="5">
        <v>1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0</v>
      </c>
      <c r="V84" s="5">
        <v>1</v>
      </c>
      <c r="W84" s="39">
        <f>SUM(I84:I$173,O84:O$173,S84:S$173)/SUM(F84:F$173)</f>
        <v>0.55384615384615388</v>
      </c>
      <c r="X84" s="39">
        <f>SUM(V84:V$173)/SUM(G84:G$173)</f>
        <v>0.74015748031496065</v>
      </c>
      <c r="Y84" s="41">
        <f t="shared" si="2"/>
        <v>1.2940036341611145</v>
      </c>
    </row>
    <row r="85" spans="1:25" ht="15.95" customHeight="1" x14ac:dyDescent="0.25">
      <c r="A85" s="184"/>
      <c r="B85" s="4">
        <v>42199</v>
      </c>
      <c r="C85" s="5" t="s">
        <v>46</v>
      </c>
      <c r="D85" s="39">
        <f>SUM(I85:I$173)/SUM(G85:G$173)</f>
        <v>0.50197628458498023</v>
      </c>
      <c r="E85" s="5">
        <v>1</v>
      </c>
      <c r="F85" s="5">
        <v>2</v>
      </c>
      <c r="G85" s="5">
        <v>2</v>
      </c>
      <c r="H85" s="5">
        <v>1</v>
      </c>
      <c r="I85" s="5">
        <v>1</v>
      </c>
      <c r="J85" s="5">
        <f t="shared" si="3"/>
        <v>0</v>
      </c>
      <c r="K85" s="5">
        <v>0</v>
      </c>
      <c r="L85" s="5">
        <v>0</v>
      </c>
      <c r="M85" s="5">
        <v>1</v>
      </c>
      <c r="N85" s="5">
        <v>1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0</v>
      </c>
      <c r="V85" s="5">
        <v>4</v>
      </c>
      <c r="W85" s="39">
        <f>SUM(I85:I$173,O85:O$173,S85:S$173)/SUM(F85:F$173)</f>
        <v>0.55426356589147285</v>
      </c>
      <c r="X85" s="39">
        <f>SUM(V85:V$173)/SUM(G85:G$173)</f>
        <v>0.73913043478260865</v>
      </c>
      <c r="Y85" s="41">
        <f t="shared" si="2"/>
        <v>1.2933940006740814</v>
      </c>
    </row>
    <row r="86" spans="1:25" ht="15.95" customHeight="1" x14ac:dyDescent="0.25">
      <c r="A86" s="184"/>
      <c r="B86" s="4">
        <v>42192</v>
      </c>
      <c r="C86" s="5" t="s">
        <v>47</v>
      </c>
      <c r="D86" s="39">
        <f>SUM(I86:I$173)/SUM(G86:G$173)</f>
        <v>0.50199203187250996</v>
      </c>
      <c r="E86" s="5">
        <v>1</v>
      </c>
      <c r="F86" s="5">
        <v>2</v>
      </c>
      <c r="G86" s="5">
        <v>2</v>
      </c>
      <c r="H86" s="5">
        <v>0</v>
      </c>
      <c r="I86" s="5">
        <v>0</v>
      </c>
      <c r="J86" s="5">
        <f t="shared" si="3"/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1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39">
        <f>SUM(I86:I$173,O86:O$173,S86:S$173)/SUM(F86:F$173)</f>
        <v>0.5546875</v>
      </c>
      <c r="X86" s="39">
        <f>SUM(V86:V$173)/SUM(G86:G$173)</f>
        <v>0.72908366533864544</v>
      </c>
      <c r="Y86" s="41">
        <f t="shared" si="2"/>
        <v>1.2837711653386454</v>
      </c>
    </row>
    <row r="87" spans="1:25" ht="15.95" customHeight="1" x14ac:dyDescent="0.25">
      <c r="A87" s="184"/>
      <c r="B87" s="4">
        <v>42192</v>
      </c>
      <c r="C87" s="5" t="s">
        <v>47</v>
      </c>
      <c r="D87" s="39">
        <f>SUM(I87:I$173)/SUM(G87:G$173)</f>
        <v>0.50602409638554213</v>
      </c>
      <c r="E87" s="5">
        <v>1</v>
      </c>
      <c r="F87" s="5">
        <v>2</v>
      </c>
      <c r="G87" s="5">
        <v>2</v>
      </c>
      <c r="H87" s="5">
        <v>0</v>
      </c>
      <c r="I87" s="5">
        <v>2</v>
      </c>
      <c r="J87" s="5">
        <f t="shared" si="3"/>
        <v>2</v>
      </c>
      <c r="K87" s="5">
        <v>0</v>
      </c>
      <c r="L87" s="5">
        <v>0</v>
      </c>
      <c r="M87" s="5">
        <v>0</v>
      </c>
      <c r="N87" s="5">
        <v>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2</v>
      </c>
      <c r="W87" s="39">
        <f>SUM(I87:I$173,O87:O$173,S87:S$173)/SUM(F87:F$173)</f>
        <v>0.55905511811023623</v>
      </c>
      <c r="X87" s="39">
        <f>SUM(V87:V$173)/SUM(G87:G$173)</f>
        <v>0.73493975903614461</v>
      </c>
      <c r="Y87" s="41">
        <f t="shared" si="2"/>
        <v>1.293994877146381</v>
      </c>
    </row>
    <row r="88" spans="1:25" ht="15.95" customHeight="1" x14ac:dyDescent="0.25">
      <c r="A88" s="184"/>
      <c r="B88" s="4">
        <v>42178</v>
      </c>
      <c r="C88" s="5" t="s">
        <v>41</v>
      </c>
      <c r="D88" s="39">
        <f>SUM(I88:I$173)/SUM(G88:G$173)</f>
        <v>0.50202429149797567</v>
      </c>
      <c r="E88" s="5">
        <v>1</v>
      </c>
      <c r="F88" s="5">
        <v>3</v>
      </c>
      <c r="G88" s="5">
        <v>3</v>
      </c>
      <c r="H88" s="5">
        <v>2</v>
      </c>
      <c r="I88" s="5">
        <v>2</v>
      </c>
      <c r="J88" s="5">
        <f t="shared" si="3"/>
        <v>0</v>
      </c>
      <c r="K88" s="5">
        <v>1</v>
      </c>
      <c r="L88" s="5">
        <v>0</v>
      </c>
      <c r="M88" s="5">
        <v>1</v>
      </c>
      <c r="N88" s="5">
        <v>2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6</v>
      </c>
      <c r="W88" s="39">
        <f>SUM(I88:I$173,O88:O$173,S88:S$173)/SUM(F88:F$173)</f>
        <v>0.55555555555555558</v>
      </c>
      <c r="X88" s="39">
        <f>SUM(V88:V$173)/SUM(G88:G$173)</f>
        <v>0.73279352226720651</v>
      </c>
      <c r="Y88" s="41">
        <f t="shared" si="2"/>
        <v>1.2883490778227622</v>
      </c>
    </row>
    <row r="89" spans="1:25" ht="15.95" customHeight="1" x14ac:dyDescent="0.25">
      <c r="A89" s="184"/>
      <c r="B89" s="4">
        <v>42178</v>
      </c>
      <c r="C89" s="5" t="s">
        <v>41</v>
      </c>
      <c r="D89" s="39">
        <f>SUM(I89:I$173)/SUM(G89:G$173)</f>
        <v>0.5</v>
      </c>
      <c r="E89" s="5">
        <v>1</v>
      </c>
      <c r="F89" s="5">
        <v>3</v>
      </c>
      <c r="G89" s="5">
        <v>3</v>
      </c>
      <c r="H89" s="5">
        <v>1</v>
      </c>
      <c r="I89" s="5">
        <v>1</v>
      </c>
      <c r="J89" s="5">
        <f t="shared" si="3"/>
        <v>0</v>
      </c>
      <c r="K89" s="5">
        <v>1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2</v>
      </c>
      <c r="W89" s="39">
        <f>SUM(I89:I$173,O89:O$173,S89:S$173)/SUM(F89:F$173)</f>
        <v>0.55421686746987953</v>
      </c>
      <c r="X89" s="39">
        <f>SUM(V89:V$173)/SUM(G89:G$173)</f>
        <v>0.71721311475409832</v>
      </c>
      <c r="Y89" s="41">
        <f t="shared" si="2"/>
        <v>1.2714299822239779</v>
      </c>
    </row>
    <row r="90" spans="1:25" ht="15.95" customHeight="1" x14ac:dyDescent="0.25">
      <c r="A90" s="184"/>
      <c r="B90" s="4">
        <v>42157</v>
      </c>
      <c r="C90" s="5" t="s">
        <v>44</v>
      </c>
      <c r="D90" s="39">
        <f>SUM(I90:I$173)/SUM(G90:G$173)</f>
        <v>0.50207468879668049</v>
      </c>
      <c r="E90" s="5">
        <v>1</v>
      </c>
      <c r="F90" s="5">
        <v>3</v>
      </c>
      <c r="G90" s="5">
        <v>3</v>
      </c>
      <c r="H90" s="5">
        <v>1</v>
      </c>
      <c r="I90" s="5">
        <v>1</v>
      </c>
      <c r="J90" s="5">
        <f t="shared" si="3"/>
        <v>0</v>
      </c>
      <c r="K90" s="5">
        <v>1</v>
      </c>
      <c r="L90" s="5">
        <v>0</v>
      </c>
      <c r="M90" s="5">
        <v>0</v>
      </c>
      <c r="N90" s="5">
        <v>1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1</v>
      </c>
      <c r="V90" s="5">
        <v>2</v>
      </c>
      <c r="W90" s="39">
        <f>SUM(I90:I$173,O90:O$173,S90:S$173)/SUM(F90:F$173)</f>
        <v>0.55691056910569103</v>
      </c>
      <c r="X90" s="39">
        <f>SUM(V90:V$173)/SUM(G90:G$173)</f>
        <v>0.71784232365145229</v>
      </c>
      <c r="Y90" s="41">
        <f t="shared" si="2"/>
        <v>1.2747528927571432</v>
      </c>
    </row>
    <row r="91" spans="1:25" ht="15.95" customHeight="1" x14ac:dyDescent="0.25">
      <c r="A91" s="184"/>
      <c r="B91" s="4">
        <v>42157</v>
      </c>
      <c r="C91" s="5" t="s">
        <v>44</v>
      </c>
      <c r="D91" s="39">
        <f>SUM(I91:I$173)/SUM(G91:G$173)</f>
        <v>0.50420168067226889</v>
      </c>
      <c r="E91" s="5">
        <v>1</v>
      </c>
      <c r="F91" s="5">
        <v>3</v>
      </c>
      <c r="G91" s="5">
        <v>2</v>
      </c>
      <c r="H91" s="5">
        <v>0</v>
      </c>
      <c r="I91" s="5">
        <v>0</v>
      </c>
      <c r="J91" s="5">
        <f t="shared" si="3"/>
        <v>0</v>
      </c>
      <c r="K91" s="5">
        <v>0</v>
      </c>
      <c r="L91" s="5">
        <v>0</v>
      </c>
      <c r="M91" s="5">
        <v>0</v>
      </c>
      <c r="N91" s="5">
        <v>0</v>
      </c>
      <c r="O91" s="5">
        <v>1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39">
        <f>SUM(I91:I$173,O91:O$173,S91:S$173)/SUM(F91:F$173)</f>
        <v>0.55967078189300412</v>
      </c>
      <c r="X91" s="39">
        <f>SUM(V91:V$173)/SUM(G91:G$173)</f>
        <v>0.71848739495798319</v>
      </c>
      <c r="Y91" s="41">
        <f t="shared" si="2"/>
        <v>1.2781581768509873</v>
      </c>
    </row>
    <row r="92" spans="1:25" ht="15.95" customHeight="1" x14ac:dyDescent="0.25">
      <c r="A92" s="184"/>
      <c r="B92" s="4">
        <v>42150</v>
      </c>
      <c r="C92" s="5" t="s">
        <v>46</v>
      </c>
      <c r="D92" s="39">
        <f>SUM(I92:I$173)/SUM(G92:G$173)</f>
        <v>0.50847457627118642</v>
      </c>
      <c r="E92" s="5">
        <v>1</v>
      </c>
      <c r="F92" s="5">
        <v>3</v>
      </c>
      <c r="G92" s="5">
        <v>3</v>
      </c>
      <c r="H92" s="5">
        <v>0</v>
      </c>
      <c r="I92" s="5">
        <v>0</v>
      </c>
      <c r="J92" s="5">
        <f t="shared" si="3"/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1</v>
      </c>
      <c r="U92" s="5">
        <v>2</v>
      </c>
      <c r="V92" s="5">
        <v>0</v>
      </c>
      <c r="W92" s="39">
        <f>SUM(I92:I$173,O92:O$173,S92:S$173)/SUM(F92:F$173)</f>
        <v>0.5625</v>
      </c>
      <c r="X92" s="39">
        <f>SUM(V92:V$173)/SUM(G92:G$173)</f>
        <v>0.72457627118644063</v>
      </c>
      <c r="Y92" s="41">
        <f t="shared" si="2"/>
        <v>1.2870762711864407</v>
      </c>
    </row>
    <row r="93" spans="1:25" ht="15.95" customHeight="1" thickBot="1" x14ac:dyDescent="0.3">
      <c r="A93" s="188"/>
      <c r="B93" s="11">
        <v>42143</v>
      </c>
      <c r="C93" s="12" t="s">
        <v>47</v>
      </c>
      <c r="D93" s="40">
        <f>SUM(I93:I$173)/SUM(G93:G$173)</f>
        <v>0.51502145922746778</v>
      </c>
      <c r="E93" s="12">
        <v>1</v>
      </c>
      <c r="F93" s="12">
        <v>3</v>
      </c>
      <c r="G93" s="12">
        <v>3</v>
      </c>
      <c r="H93" s="12">
        <v>1</v>
      </c>
      <c r="I93" s="12">
        <v>3</v>
      </c>
      <c r="J93" s="12">
        <f t="shared" si="3"/>
        <v>1</v>
      </c>
      <c r="K93" s="12">
        <v>2</v>
      </c>
      <c r="L93" s="12">
        <v>0</v>
      </c>
      <c r="M93" s="12">
        <v>0</v>
      </c>
      <c r="N93" s="12">
        <v>1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5</v>
      </c>
      <c r="W93" s="40">
        <f>SUM(I93:I$173,O93:O$173,S93:S$173)/SUM(F93:F$173)</f>
        <v>0.569620253164557</v>
      </c>
      <c r="X93" s="40">
        <f>SUM(V93:V$173)/SUM(G93:G$173)</f>
        <v>0.73390557939914158</v>
      </c>
      <c r="Y93" s="42">
        <f t="shared" si="2"/>
        <v>1.3035258325636985</v>
      </c>
    </row>
    <row r="94" spans="1:25" ht="15.95" customHeight="1" x14ac:dyDescent="0.25">
      <c r="A94" s="183" t="s">
        <v>48</v>
      </c>
      <c r="B94" s="9">
        <v>41863</v>
      </c>
      <c r="C94" s="10" t="s">
        <v>43</v>
      </c>
      <c r="D94" s="1">
        <f>SUM(I94:I$173)/SUM(G94:G$173)</f>
        <v>0.50869565217391299</v>
      </c>
      <c r="E94" s="10">
        <v>1</v>
      </c>
      <c r="F94" s="10">
        <v>2</v>
      </c>
      <c r="G94" s="10">
        <v>2</v>
      </c>
      <c r="H94" s="10">
        <v>2</v>
      </c>
      <c r="I94" s="10">
        <v>2</v>
      </c>
      <c r="J94" s="10">
        <f t="shared" si="3"/>
        <v>2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2</v>
      </c>
      <c r="W94" s="1">
        <f>SUM(I94:I$173,O94:O$173,S94:S$173)/SUM(F94:F$173)</f>
        <v>0.5641025641025641</v>
      </c>
      <c r="X94" s="1">
        <f>SUM(V94:V$173)/SUM(G94:G$173)</f>
        <v>0.72173913043478266</v>
      </c>
      <c r="Y94" s="2">
        <f t="shared" si="2"/>
        <v>1.2858416945373468</v>
      </c>
    </row>
    <row r="95" spans="1:25" ht="15.95" customHeight="1" x14ac:dyDescent="0.25">
      <c r="A95" s="184"/>
      <c r="B95" s="4">
        <v>41863</v>
      </c>
      <c r="C95" s="5" t="s">
        <v>43</v>
      </c>
      <c r="D95" s="39">
        <f>SUM(I95:I$173)/SUM(G95:G$173)</f>
        <v>0.50438596491228072</v>
      </c>
      <c r="E95" s="5">
        <v>1</v>
      </c>
      <c r="F95" s="5">
        <v>3</v>
      </c>
      <c r="G95" s="5">
        <v>3</v>
      </c>
      <c r="H95" s="5">
        <v>1</v>
      </c>
      <c r="I95" s="5">
        <v>2</v>
      </c>
      <c r="J95" s="5">
        <f t="shared" si="3"/>
        <v>2</v>
      </c>
      <c r="K95" s="5">
        <v>0</v>
      </c>
      <c r="L95" s="5">
        <v>0</v>
      </c>
      <c r="M95" s="5">
        <v>0</v>
      </c>
      <c r="N95" s="5">
        <v>2</v>
      </c>
      <c r="O95" s="5">
        <v>0</v>
      </c>
      <c r="P95" s="5">
        <v>0</v>
      </c>
      <c r="Q95" s="5">
        <v>0</v>
      </c>
      <c r="R95" s="5">
        <v>0</v>
      </c>
      <c r="S95" s="5">
        <v>1</v>
      </c>
      <c r="T95" s="5">
        <v>0</v>
      </c>
      <c r="U95" s="5">
        <v>0</v>
      </c>
      <c r="V95" s="5">
        <v>2</v>
      </c>
      <c r="W95" s="39">
        <f>SUM(I95:I$173,O95:O$173,S95:S$173)/SUM(F95:F$173)</f>
        <v>0.56034482758620685</v>
      </c>
      <c r="X95" s="39">
        <f>SUM(V95:V$173)/SUM(G95:G$173)</f>
        <v>0.7192982456140351</v>
      </c>
      <c r="Y95" s="41">
        <f t="shared" si="2"/>
        <v>1.279643073200242</v>
      </c>
    </row>
    <row r="96" spans="1:25" ht="15.95" customHeight="1" x14ac:dyDescent="0.25">
      <c r="A96" s="184"/>
      <c r="B96" s="4">
        <v>41856</v>
      </c>
      <c r="C96" s="5" t="s">
        <v>44</v>
      </c>
      <c r="D96" s="39">
        <f>SUM(I96:I$173)/SUM(G96:G$173)</f>
        <v>0.50222222222222224</v>
      </c>
      <c r="E96" s="5">
        <v>1</v>
      </c>
      <c r="F96" s="5">
        <v>3</v>
      </c>
      <c r="G96" s="5">
        <v>3</v>
      </c>
      <c r="H96" s="5">
        <v>0</v>
      </c>
      <c r="I96" s="5">
        <v>0</v>
      </c>
      <c r="J96" s="5">
        <f t="shared" si="3"/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1</v>
      </c>
      <c r="T96" s="5">
        <v>0</v>
      </c>
      <c r="U96" s="5">
        <v>0</v>
      </c>
      <c r="V96" s="5">
        <v>0</v>
      </c>
      <c r="W96" s="39">
        <f>SUM(I96:I$173,O96:O$173,S96:S$173)/SUM(F96:F$173)</f>
        <v>0.55458515283842791</v>
      </c>
      <c r="X96" s="39">
        <f>SUM(V96:V$173)/SUM(G96:G$173)</f>
        <v>0.72</v>
      </c>
      <c r="Y96" s="41">
        <f t="shared" si="2"/>
        <v>1.2745851528384278</v>
      </c>
    </row>
    <row r="97" spans="1:25" ht="15.95" customHeight="1" x14ac:dyDescent="0.25">
      <c r="A97" s="184"/>
      <c r="B97" s="4">
        <v>41856</v>
      </c>
      <c r="C97" s="5" t="s">
        <v>44</v>
      </c>
      <c r="D97" s="39">
        <f>SUM(I97:I$173)/SUM(G97:G$173)</f>
        <v>0.50900900900900903</v>
      </c>
      <c r="E97" s="5">
        <v>1</v>
      </c>
      <c r="F97" s="5">
        <v>2</v>
      </c>
      <c r="G97" s="5">
        <v>2</v>
      </c>
      <c r="H97" s="5">
        <v>0</v>
      </c>
      <c r="I97" s="5">
        <v>1</v>
      </c>
      <c r="J97" s="5">
        <f t="shared" si="3"/>
        <v>1</v>
      </c>
      <c r="K97" s="5">
        <v>0</v>
      </c>
      <c r="L97" s="5">
        <v>0</v>
      </c>
      <c r="M97" s="5">
        <v>0</v>
      </c>
      <c r="N97" s="5">
        <v>2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1</v>
      </c>
      <c r="W97" s="39">
        <f>SUM(I97:I$173,O97:O$173,S97:S$173)/SUM(F97:F$173)</f>
        <v>0.55752212389380529</v>
      </c>
      <c r="X97" s="39">
        <f>SUM(V97:V$173)/SUM(G97:G$173)</f>
        <v>0.72972972972972971</v>
      </c>
      <c r="Y97" s="41">
        <f t="shared" si="2"/>
        <v>1.2872518536235349</v>
      </c>
    </row>
    <row r="98" spans="1:25" ht="15.95" customHeight="1" x14ac:dyDescent="0.25">
      <c r="A98" s="184"/>
      <c r="B98" s="4">
        <v>41849</v>
      </c>
      <c r="C98" s="5" t="s">
        <v>50</v>
      </c>
      <c r="D98" s="39">
        <f>SUM(I98:I$173)/SUM(G98:G$173)</f>
        <v>0.50909090909090904</v>
      </c>
      <c r="E98" s="5">
        <v>1</v>
      </c>
      <c r="F98" s="5">
        <v>2</v>
      </c>
      <c r="G98" s="5">
        <v>2</v>
      </c>
      <c r="H98" s="5">
        <v>0</v>
      </c>
      <c r="I98" s="5">
        <v>1</v>
      </c>
      <c r="J98" s="5">
        <f t="shared" si="3"/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</v>
      </c>
      <c r="V98" s="5">
        <v>1</v>
      </c>
      <c r="W98" s="39">
        <f>SUM(I98:I$173,O98:O$173,S98:S$173)/SUM(F98:F$173)</f>
        <v>0.5580357142857143</v>
      </c>
      <c r="X98" s="39">
        <f>SUM(V98:V$173)/SUM(G98:G$173)</f>
        <v>0.73181818181818181</v>
      </c>
      <c r="Y98" s="41">
        <f t="shared" si="2"/>
        <v>1.2898538961038961</v>
      </c>
    </row>
    <row r="99" spans="1:25" ht="15.95" customHeight="1" x14ac:dyDescent="0.25">
      <c r="A99" s="184"/>
      <c r="B99" s="4">
        <v>41849</v>
      </c>
      <c r="C99" s="5" t="s">
        <v>50</v>
      </c>
      <c r="D99" s="39">
        <f>SUM(I99:I$173)/SUM(G99:G$173)</f>
        <v>0.50917431192660545</v>
      </c>
      <c r="E99" s="5">
        <v>1</v>
      </c>
      <c r="F99" s="5">
        <v>3</v>
      </c>
      <c r="G99" s="5">
        <v>3</v>
      </c>
      <c r="H99" s="5">
        <v>1</v>
      </c>
      <c r="I99" s="5">
        <v>2</v>
      </c>
      <c r="J99" s="5">
        <f t="shared" si="3"/>
        <v>1</v>
      </c>
      <c r="K99" s="5">
        <v>0</v>
      </c>
      <c r="L99" s="5">
        <v>0</v>
      </c>
      <c r="M99" s="5">
        <v>1</v>
      </c>
      <c r="N99" s="5">
        <v>2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5</v>
      </c>
      <c r="W99" s="39">
        <f>SUM(I99:I$173,O99:O$173,S99:S$173)/SUM(F99:F$173)</f>
        <v>0.55855855855855852</v>
      </c>
      <c r="X99" s="39">
        <f>SUM(V99:V$173)/SUM(G99:G$173)</f>
        <v>0.73394495412844041</v>
      </c>
      <c r="Y99" s="41">
        <f t="shared" si="2"/>
        <v>1.292503512686999</v>
      </c>
    </row>
    <row r="100" spans="1:25" ht="15.95" customHeight="1" x14ac:dyDescent="0.25">
      <c r="A100" s="184"/>
      <c r="B100" s="4">
        <v>41842</v>
      </c>
      <c r="C100" s="5" t="s">
        <v>51</v>
      </c>
      <c r="D100" s="39">
        <f>SUM(I100:I$173)/SUM(G100:G$173)</f>
        <v>0.50697674418604655</v>
      </c>
      <c r="E100" s="5">
        <v>1</v>
      </c>
      <c r="F100" s="5">
        <v>3</v>
      </c>
      <c r="G100" s="5">
        <v>3</v>
      </c>
      <c r="H100" s="5">
        <v>1</v>
      </c>
      <c r="I100" s="5">
        <v>3</v>
      </c>
      <c r="J100" s="5">
        <f t="shared" si="3"/>
        <v>2</v>
      </c>
      <c r="K100" s="5">
        <v>0</v>
      </c>
      <c r="L100" s="5">
        <v>0</v>
      </c>
      <c r="M100" s="5">
        <v>1</v>
      </c>
      <c r="N100" s="5">
        <v>3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6</v>
      </c>
      <c r="W100" s="39">
        <f>SUM(I100:I$173,O100:O$173,S100:S$173)/SUM(F100:F$173)</f>
        <v>0.55707762557077622</v>
      </c>
      <c r="X100" s="39">
        <f>SUM(V100:V$173)/SUM(G100:G$173)</f>
        <v>0.72093023255813948</v>
      </c>
      <c r="Y100" s="41">
        <f t="shared" si="2"/>
        <v>1.2780078581289156</v>
      </c>
    </row>
    <row r="101" spans="1:25" ht="15.95" customHeight="1" x14ac:dyDescent="0.25">
      <c r="A101" s="184"/>
      <c r="B101" s="4">
        <v>41842</v>
      </c>
      <c r="C101" s="5" t="s">
        <v>51</v>
      </c>
      <c r="D101" s="39">
        <f>SUM(I101:I$173)/SUM(G101:G$173)</f>
        <v>0.5</v>
      </c>
      <c r="E101" s="5">
        <v>1</v>
      </c>
      <c r="F101" s="5">
        <v>2</v>
      </c>
      <c r="G101" s="5">
        <v>2</v>
      </c>
      <c r="H101" s="5">
        <v>0</v>
      </c>
      <c r="I101" s="5">
        <v>1</v>
      </c>
      <c r="J101" s="5">
        <f t="shared" si="3"/>
        <v>0</v>
      </c>
      <c r="K101" s="5">
        <v>1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2</v>
      </c>
      <c r="W101" s="39">
        <f>SUM(I101:I$173,O101:O$173,S101:S$173)/SUM(F101:F$173)</f>
        <v>0.55092592592592593</v>
      </c>
      <c r="X101" s="39">
        <f>SUM(V101:V$173)/SUM(G101:G$173)</f>
        <v>0.70283018867924529</v>
      </c>
      <c r="Y101" s="41">
        <f t="shared" si="2"/>
        <v>1.2537561146051712</v>
      </c>
    </row>
    <row r="102" spans="1:25" ht="15.95" customHeight="1" x14ac:dyDescent="0.25">
      <c r="A102" s="184"/>
      <c r="B102" s="4">
        <v>41835</v>
      </c>
      <c r="C102" s="5" t="s">
        <v>41</v>
      </c>
      <c r="D102" s="39">
        <f>SUM(I102:I$173)/SUM(G102:G$173)</f>
        <v>0.5</v>
      </c>
      <c r="E102" s="5">
        <v>1</v>
      </c>
      <c r="F102" s="5">
        <v>3</v>
      </c>
      <c r="G102" s="5">
        <v>3</v>
      </c>
      <c r="H102" s="5">
        <v>1</v>
      </c>
      <c r="I102" s="5">
        <v>3</v>
      </c>
      <c r="J102" s="5">
        <f t="shared" si="3"/>
        <v>1</v>
      </c>
      <c r="K102" s="5">
        <v>2</v>
      </c>
      <c r="L102" s="5">
        <v>0</v>
      </c>
      <c r="M102" s="5">
        <v>0</v>
      </c>
      <c r="N102" s="5">
        <v>3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5</v>
      </c>
      <c r="W102" s="39">
        <f>SUM(I102:I$173,O102:O$173,S102:S$173)/SUM(F102:F$173)</f>
        <v>0.55140186915887845</v>
      </c>
      <c r="X102" s="39">
        <f>SUM(V102:V$173)/SUM(G102:G$173)</f>
        <v>0.7</v>
      </c>
      <c r="Y102" s="41">
        <f t="shared" si="2"/>
        <v>1.2514018691588784</v>
      </c>
    </row>
    <row r="103" spans="1:25" ht="15.95" customHeight="1" x14ac:dyDescent="0.25">
      <c r="A103" s="184"/>
      <c r="B103" s="4">
        <v>41835</v>
      </c>
      <c r="C103" s="5" t="s">
        <v>41</v>
      </c>
      <c r="D103" s="39">
        <f>SUM(I103:I$173)/SUM(G103:G$173)</f>
        <v>0.49275362318840582</v>
      </c>
      <c r="E103" s="5">
        <v>1</v>
      </c>
      <c r="F103" s="5">
        <v>3</v>
      </c>
      <c r="G103" s="5">
        <v>3</v>
      </c>
      <c r="H103" s="5">
        <v>0</v>
      </c>
      <c r="I103" s="5">
        <v>2</v>
      </c>
      <c r="J103" s="5">
        <f t="shared" si="3"/>
        <v>2</v>
      </c>
      <c r="K103" s="5">
        <v>0</v>
      </c>
      <c r="L103" s="5">
        <v>0</v>
      </c>
      <c r="M103" s="5">
        <v>0</v>
      </c>
      <c r="N103" s="5">
        <v>2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2</v>
      </c>
      <c r="W103" s="39">
        <f>SUM(I103:I$173,O103:O$173,S103:S$173)/SUM(F103:F$173)</f>
        <v>0.54502369668246442</v>
      </c>
      <c r="X103" s="39">
        <f>SUM(V103:V$173)/SUM(G103:G$173)</f>
        <v>0.68599033816425126</v>
      </c>
      <c r="Y103" s="41">
        <f t="shared" si="2"/>
        <v>1.2310140348467158</v>
      </c>
    </row>
    <row r="104" spans="1:25" ht="15.95" customHeight="1" x14ac:dyDescent="0.25">
      <c r="A104" s="184"/>
      <c r="B104" s="4">
        <v>41821</v>
      </c>
      <c r="C104" s="5" t="s">
        <v>46</v>
      </c>
      <c r="D104" s="39">
        <f>SUM(I104:I$173)/SUM(G104:G$173)</f>
        <v>0.49019607843137253</v>
      </c>
      <c r="E104" s="5">
        <v>1</v>
      </c>
      <c r="F104" s="5">
        <v>3</v>
      </c>
      <c r="G104" s="5">
        <v>3</v>
      </c>
      <c r="H104" s="5">
        <v>1</v>
      </c>
      <c r="I104" s="5">
        <v>2</v>
      </c>
      <c r="J104" s="5">
        <f t="shared" si="3"/>
        <v>1</v>
      </c>
      <c r="K104" s="5">
        <v>0</v>
      </c>
      <c r="L104" s="5">
        <v>0</v>
      </c>
      <c r="M104" s="5">
        <v>1</v>
      </c>
      <c r="N104" s="5">
        <v>2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5</v>
      </c>
      <c r="W104" s="39">
        <f>SUM(I104:I$173,O104:O$173,S104:S$173)/SUM(F104:F$173)</f>
        <v>0.54326923076923073</v>
      </c>
      <c r="X104" s="39">
        <f>SUM(V104:V$173)/SUM(G104:G$173)</f>
        <v>0.68627450980392157</v>
      </c>
      <c r="Y104" s="41">
        <f t="shared" si="2"/>
        <v>1.2295437405731522</v>
      </c>
    </row>
    <row r="105" spans="1:25" ht="15.95" customHeight="1" x14ac:dyDescent="0.25">
      <c r="A105" s="184"/>
      <c r="B105" s="4">
        <v>41814</v>
      </c>
      <c r="C105" s="5" t="s">
        <v>50</v>
      </c>
      <c r="D105" s="39">
        <f>SUM(I105:I$173)/SUM(G105:G$173)</f>
        <v>0.48756218905472637</v>
      </c>
      <c r="E105" s="5">
        <v>1</v>
      </c>
      <c r="F105" s="5">
        <v>2</v>
      </c>
      <c r="G105" s="5">
        <v>2</v>
      </c>
      <c r="H105" s="5">
        <v>0</v>
      </c>
      <c r="I105" s="5">
        <v>0</v>
      </c>
      <c r="J105" s="5">
        <f t="shared" si="3"/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39">
        <f>SUM(I105:I$173,O105:O$173,S105:S$173)/SUM(F105:F$173)</f>
        <v>0.54146341463414638</v>
      </c>
      <c r="X105" s="39">
        <f>SUM(V105:V$173)/SUM(G105:G$173)</f>
        <v>0.67164179104477617</v>
      </c>
      <c r="Y105" s="41">
        <f t="shared" si="2"/>
        <v>1.2131052056789224</v>
      </c>
    </row>
    <row r="106" spans="1:25" ht="15.95" customHeight="1" x14ac:dyDescent="0.25">
      <c r="A106" s="184"/>
      <c r="B106" s="4">
        <v>41814</v>
      </c>
      <c r="C106" s="5" t="s">
        <v>50</v>
      </c>
      <c r="D106" s="39">
        <f>SUM(I106:I$173)/SUM(G106:G$173)</f>
        <v>0.49246231155778897</v>
      </c>
      <c r="E106" s="5">
        <v>1</v>
      </c>
      <c r="F106" s="5">
        <v>3</v>
      </c>
      <c r="G106" s="5">
        <v>3</v>
      </c>
      <c r="H106" s="5">
        <v>1</v>
      </c>
      <c r="I106" s="5">
        <v>3</v>
      </c>
      <c r="J106" s="5">
        <f t="shared" si="3"/>
        <v>3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3</v>
      </c>
      <c r="W106" s="39">
        <f>SUM(I106:I$173,O106:O$173,S106:S$173)/SUM(F106:F$173)</f>
        <v>0.54679802955665024</v>
      </c>
      <c r="X106" s="39">
        <f>SUM(V106:V$173)/SUM(G106:G$173)</f>
        <v>0.67839195979899503</v>
      </c>
      <c r="Y106" s="41">
        <f t="shared" si="2"/>
        <v>1.2251899893556453</v>
      </c>
    </row>
    <row r="107" spans="1:25" ht="15.95" customHeight="1" x14ac:dyDescent="0.25">
      <c r="A107" s="184"/>
      <c r="B107" s="4">
        <v>41807</v>
      </c>
      <c r="C107" s="5" t="s">
        <v>51</v>
      </c>
      <c r="D107" s="39">
        <f>SUM(I107:I$173)/SUM(G107:G$173)</f>
        <v>0.48469387755102039</v>
      </c>
      <c r="E107" s="5">
        <v>1</v>
      </c>
      <c r="F107" s="5">
        <v>4</v>
      </c>
      <c r="G107" s="5">
        <v>4</v>
      </c>
      <c r="H107" s="5">
        <v>1</v>
      </c>
      <c r="I107" s="5">
        <v>1</v>
      </c>
      <c r="J107" s="5">
        <f t="shared" si="3"/>
        <v>1</v>
      </c>
      <c r="K107" s="5">
        <v>0</v>
      </c>
      <c r="L107" s="5">
        <v>0</v>
      </c>
      <c r="M107" s="5">
        <v>0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1</v>
      </c>
      <c r="W107" s="39">
        <f>SUM(I107:I$173,O107:O$173,S107:S$173)/SUM(F107:F$173)</f>
        <v>0.54</v>
      </c>
      <c r="X107" s="39">
        <f>SUM(V107:V$173)/SUM(G107:G$173)</f>
        <v>0.67346938775510201</v>
      </c>
      <c r="Y107" s="41">
        <f t="shared" si="2"/>
        <v>1.2134693877551022</v>
      </c>
    </row>
    <row r="108" spans="1:25" ht="15.95" customHeight="1" x14ac:dyDescent="0.25">
      <c r="A108" s="184"/>
      <c r="B108" s="4">
        <v>41807</v>
      </c>
      <c r="C108" s="5" t="s">
        <v>51</v>
      </c>
      <c r="D108" s="39">
        <f>SUM(I108:I$173)/SUM(G108:G$173)</f>
        <v>0.48958333333333331</v>
      </c>
      <c r="E108" s="5">
        <v>1</v>
      </c>
      <c r="F108" s="5">
        <v>4</v>
      </c>
      <c r="G108" s="5">
        <v>4</v>
      </c>
      <c r="H108" s="5">
        <v>2</v>
      </c>
      <c r="I108" s="5">
        <v>3</v>
      </c>
      <c r="J108" s="5">
        <f t="shared" si="3"/>
        <v>2</v>
      </c>
      <c r="K108" s="5">
        <v>1</v>
      </c>
      <c r="L108" s="5">
        <v>0</v>
      </c>
      <c r="M108" s="5">
        <v>0</v>
      </c>
      <c r="N108" s="5">
        <v>2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4</v>
      </c>
      <c r="W108" s="39">
        <f>SUM(I108:I$173,O108:O$173,S108:S$173)/SUM(F108:F$173)</f>
        <v>0.54591836734693877</v>
      </c>
      <c r="X108" s="39">
        <f>SUM(V108:V$173)/SUM(G108:G$173)</f>
        <v>0.68229166666666663</v>
      </c>
      <c r="Y108" s="41">
        <f t="shared" si="2"/>
        <v>1.2282100340136055</v>
      </c>
    </row>
    <row r="109" spans="1:25" ht="15.95" customHeight="1" x14ac:dyDescent="0.25">
      <c r="A109" s="184"/>
      <c r="B109" s="4">
        <v>41800</v>
      </c>
      <c r="C109" s="5" t="s">
        <v>43</v>
      </c>
      <c r="D109" s="39">
        <f>SUM(I109:I$173)/SUM(G109:G$173)</f>
        <v>0.48404255319148937</v>
      </c>
      <c r="E109" s="5">
        <v>1</v>
      </c>
      <c r="F109" s="5">
        <v>4</v>
      </c>
      <c r="G109" s="5">
        <v>4</v>
      </c>
      <c r="H109" s="5">
        <v>2</v>
      </c>
      <c r="I109" s="5">
        <v>2</v>
      </c>
      <c r="J109" s="5">
        <f t="shared" si="3"/>
        <v>1</v>
      </c>
      <c r="K109" s="5">
        <v>1</v>
      </c>
      <c r="L109" s="5">
        <v>0</v>
      </c>
      <c r="M109" s="5">
        <v>0</v>
      </c>
      <c r="N109" s="5">
        <v>4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</v>
      </c>
      <c r="U109" s="5">
        <v>1</v>
      </c>
      <c r="V109" s="5">
        <v>3</v>
      </c>
      <c r="W109" s="39">
        <f>SUM(I109:I$173,O109:O$173,S109:S$173)/SUM(F109:F$173)</f>
        <v>0.54166666666666663</v>
      </c>
      <c r="X109" s="39">
        <f>SUM(V109:V$173)/SUM(G109:G$173)</f>
        <v>0.67553191489361697</v>
      </c>
      <c r="Y109" s="41">
        <f t="shared" si="2"/>
        <v>1.2171985815602837</v>
      </c>
    </row>
    <row r="110" spans="1:25" ht="15.95" customHeight="1" x14ac:dyDescent="0.25">
      <c r="A110" s="184"/>
      <c r="B110" s="4">
        <v>41800</v>
      </c>
      <c r="C110" s="5" t="s">
        <v>43</v>
      </c>
      <c r="D110" s="39">
        <f>SUM(I110:I$173)/SUM(G110:G$173)</f>
        <v>0.48369565217391303</v>
      </c>
      <c r="E110" s="5">
        <v>1</v>
      </c>
      <c r="F110" s="5">
        <v>3</v>
      </c>
      <c r="G110" s="5">
        <v>3</v>
      </c>
      <c r="H110" s="5">
        <v>2</v>
      </c>
      <c r="I110" s="5">
        <v>2</v>
      </c>
      <c r="J110" s="5">
        <f t="shared" si="3"/>
        <v>1</v>
      </c>
      <c r="K110" s="5">
        <v>0</v>
      </c>
      <c r="L110" s="5">
        <v>0</v>
      </c>
      <c r="M110" s="5">
        <v>1</v>
      </c>
      <c r="N110" s="5">
        <v>3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5</v>
      </c>
      <c r="W110" s="39">
        <f>SUM(I110:I$173,O110:O$173,S110:S$173)/SUM(F110:F$173)</f>
        <v>0.54255319148936165</v>
      </c>
      <c r="X110" s="39">
        <f>SUM(V110:V$173)/SUM(G110:G$173)</f>
        <v>0.67391304347826086</v>
      </c>
      <c r="Y110" s="41">
        <f t="shared" si="2"/>
        <v>1.2164662349676225</v>
      </c>
    </row>
    <row r="111" spans="1:25" ht="15.95" customHeight="1" x14ac:dyDescent="0.25">
      <c r="A111" s="184"/>
      <c r="B111" s="4">
        <v>41793</v>
      </c>
      <c r="C111" s="5" t="s">
        <v>44</v>
      </c>
      <c r="D111" s="39">
        <f>SUM(I111:I$173)/SUM(G111:G$173)</f>
        <v>0.48066298342541436</v>
      </c>
      <c r="E111" s="5">
        <v>1</v>
      </c>
      <c r="F111" s="5">
        <v>3</v>
      </c>
      <c r="G111" s="5">
        <v>3</v>
      </c>
      <c r="H111" s="5">
        <v>1</v>
      </c>
      <c r="I111" s="5">
        <v>1</v>
      </c>
      <c r="J111" s="5">
        <f t="shared" si="3"/>
        <v>1</v>
      </c>
      <c r="K111" s="5">
        <v>0</v>
      </c>
      <c r="L111" s="5">
        <v>0</v>
      </c>
      <c r="M111" s="5">
        <v>0</v>
      </c>
      <c r="N111" s="5">
        <v>3</v>
      </c>
      <c r="O111" s="5">
        <v>0</v>
      </c>
      <c r="P111" s="5">
        <v>0</v>
      </c>
      <c r="Q111" s="5">
        <v>0</v>
      </c>
      <c r="R111" s="5">
        <v>0</v>
      </c>
      <c r="S111" s="5">
        <v>2</v>
      </c>
      <c r="T111" s="5">
        <v>0</v>
      </c>
      <c r="U111" s="5">
        <v>0</v>
      </c>
      <c r="V111" s="5">
        <v>1</v>
      </c>
      <c r="W111" s="39">
        <f>SUM(I111:I$173,O111:O$173,S111:S$173)/SUM(F111:F$173)</f>
        <v>0.54054054054054057</v>
      </c>
      <c r="X111" s="39">
        <f>SUM(V111:V$173)/SUM(G111:G$173)</f>
        <v>0.65745856353591159</v>
      </c>
      <c r="Y111" s="41">
        <f t="shared" si="2"/>
        <v>1.1979991040764522</v>
      </c>
    </row>
    <row r="112" spans="1:25" ht="15.95" customHeight="1" x14ac:dyDescent="0.25">
      <c r="A112" s="184"/>
      <c r="B112" s="4">
        <v>41793</v>
      </c>
      <c r="C112" s="5" t="s">
        <v>44</v>
      </c>
      <c r="D112" s="39">
        <f>SUM(I112:I$173)/SUM(G112:G$173)</f>
        <v>0.48314606741573035</v>
      </c>
      <c r="E112" s="5">
        <v>1</v>
      </c>
      <c r="F112" s="5">
        <v>3</v>
      </c>
      <c r="G112" s="5">
        <v>2</v>
      </c>
      <c r="H112" s="5">
        <v>1</v>
      </c>
      <c r="I112" s="5">
        <v>0</v>
      </c>
      <c r="J112" s="5">
        <f t="shared" si="3"/>
        <v>0</v>
      </c>
      <c r="K112" s="5">
        <v>0</v>
      </c>
      <c r="L112" s="5">
        <v>0</v>
      </c>
      <c r="M112" s="5">
        <v>0</v>
      </c>
      <c r="N112" s="5">
        <v>1</v>
      </c>
      <c r="O112" s="5">
        <v>1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39">
        <f>SUM(I112:I$173,O112:O$173,S112:S$173)/SUM(F112:F$173)</f>
        <v>0.53296703296703296</v>
      </c>
      <c r="X112" s="39">
        <f>SUM(V112:V$173)/SUM(G112:G$173)</f>
        <v>0.6629213483146067</v>
      </c>
      <c r="Y112" s="41">
        <f t="shared" si="2"/>
        <v>1.1958883812816397</v>
      </c>
    </row>
    <row r="113" spans="1:25" ht="15.95" customHeight="1" x14ac:dyDescent="0.25">
      <c r="A113" s="184"/>
      <c r="B113" s="4">
        <v>41779</v>
      </c>
      <c r="C113" s="5" t="s">
        <v>45</v>
      </c>
      <c r="D113" s="39">
        <f>SUM(I113:I$173)/SUM(G113:G$173)</f>
        <v>0.48863636363636365</v>
      </c>
      <c r="E113" s="5">
        <v>1</v>
      </c>
      <c r="F113" s="5">
        <v>3</v>
      </c>
      <c r="G113" s="5">
        <v>3</v>
      </c>
      <c r="H113" s="5">
        <v>2</v>
      </c>
      <c r="I113" s="5">
        <v>2</v>
      </c>
      <c r="J113" s="5">
        <f t="shared" si="3"/>
        <v>1</v>
      </c>
      <c r="K113" s="5">
        <v>0</v>
      </c>
      <c r="L113" s="5">
        <v>1</v>
      </c>
      <c r="M113" s="5">
        <v>0</v>
      </c>
      <c r="N113" s="5">
        <v>1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4</v>
      </c>
      <c r="W113" s="39">
        <f>SUM(I113:I$173,O113:O$173,S113:S$173)/SUM(F113:F$173)</f>
        <v>0.53631284916201116</v>
      </c>
      <c r="X113" s="39">
        <f>SUM(V113:V$173)/SUM(G113:G$173)</f>
        <v>0.67045454545454541</v>
      </c>
      <c r="Y113" s="41">
        <f t="shared" si="2"/>
        <v>1.2067673946165565</v>
      </c>
    </row>
    <row r="114" spans="1:25" ht="15.95" customHeight="1" x14ac:dyDescent="0.25">
      <c r="A114" s="184"/>
      <c r="B114" s="4">
        <v>41779</v>
      </c>
      <c r="C114" s="5" t="s">
        <v>45</v>
      </c>
      <c r="D114" s="39">
        <f>SUM(I114:I$173)/SUM(G114:G$173)</f>
        <v>0.48554913294797686</v>
      </c>
      <c r="E114" s="5">
        <v>1</v>
      </c>
      <c r="F114" s="5">
        <v>2</v>
      </c>
      <c r="G114" s="5">
        <v>2</v>
      </c>
      <c r="H114" s="5">
        <v>0</v>
      </c>
      <c r="I114" s="5">
        <v>0</v>
      </c>
      <c r="J114" s="5">
        <f t="shared" si="3"/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39">
        <f>SUM(I114:I$173,O114:O$173,S114:S$173)/SUM(F114:F$173)</f>
        <v>0.53409090909090906</v>
      </c>
      <c r="X114" s="39">
        <f>SUM(V114:V$173)/SUM(G114:G$173)</f>
        <v>0.65895953757225434</v>
      </c>
      <c r="Y114" s="41">
        <f t="shared" si="2"/>
        <v>1.1930504466631633</v>
      </c>
    </row>
    <row r="115" spans="1:25" ht="15.95" customHeight="1" x14ac:dyDescent="0.25">
      <c r="A115" s="184"/>
      <c r="B115" s="4">
        <v>41772</v>
      </c>
      <c r="C115" s="5" t="s">
        <v>46</v>
      </c>
      <c r="D115" s="39">
        <f>SUM(I115:I$173)/SUM(G115:G$173)</f>
        <v>0.49122807017543857</v>
      </c>
      <c r="E115" s="5">
        <v>1</v>
      </c>
      <c r="F115" s="5">
        <v>1</v>
      </c>
      <c r="G115" s="5">
        <v>1</v>
      </c>
      <c r="H115" s="5">
        <v>0</v>
      </c>
      <c r="I115" s="5">
        <v>0</v>
      </c>
      <c r="J115" s="5">
        <f t="shared" si="3"/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39">
        <f>SUM(I115:I$173,O115:O$173,S115:S$173)/SUM(F115:F$173)</f>
        <v>0.54022988505747127</v>
      </c>
      <c r="X115" s="39">
        <f>SUM(V115:V$173)/SUM(G115:G$173)</f>
        <v>0.66666666666666663</v>
      </c>
      <c r="Y115" s="41">
        <f t="shared" si="2"/>
        <v>1.2068965517241379</v>
      </c>
    </row>
    <row r="116" spans="1:25" ht="15.95" customHeight="1" thickBot="1" x14ac:dyDescent="0.3">
      <c r="A116" s="188"/>
      <c r="B116" s="11">
        <v>41772</v>
      </c>
      <c r="C116" s="12" t="s">
        <v>46</v>
      </c>
      <c r="D116" s="40">
        <f>SUM(I116:I$173)/SUM(G116:G$173)</f>
        <v>0.49411764705882355</v>
      </c>
      <c r="E116" s="12">
        <v>1</v>
      </c>
      <c r="F116" s="12">
        <v>4</v>
      </c>
      <c r="G116" s="12">
        <v>4</v>
      </c>
      <c r="H116" s="12">
        <v>1</v>
      </c>
      <c r="I116" s="12">
        <v>3</v>
      </c>
      <c r="J116" s="12">
        <f t="shared" si="3"/>
        <v>2</v>
      </c>
      <c r="K116" s="12">
        <v>1</v>
      </c>
      <c r="L116" s="12">
        <v>0</v>
      </c>
      <c r="M116" s="12">
        <v>0</v>
      </c>
      <c r="N116" s="12">
        <v>2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4</v>
      </c>
      <c r="W116" s="40">
        <f>SUM(I116:I$173,O116:O$173,S116:S$173)/SUM(F116:F$173)</f>
        <v>0.54335260115606931</v>
      </c>
      <c r="X116" s="40">
        <f>SUM(V116:V$173)/SUM(G116:G$173)</f>
        <v>0.6705882352941176</v>
      </c>
      <c r="Y116" s="42">
        <f t="shared" si="2"/>
        <v>1.2139408364501869</v>
      </c>
    </row>
    <row r="117" spans="1:25" ht="15.95" customHeight="1" x14ac:dyDescent="0.25">
      <c r="A117" s="183" t="s">
        <v>52</v>
      </c>
      <c r="B117" s="9">
        <v>41492</v>
      </c>
      <c r="C117" s="10" t="s">
        <v>43</v>
      </c>
      <c r="D117" s="1">
        <f>SUM(I117:I$173)/SUM(G117:G$173)</f>
        <v>0.48795180722891568</v>
      </c>
      <c r="E117" s="10">
        <v>1</v>
      </c>
      <c r="F117" s="10">
        <v>4</v>
      </c>
      <c r="G117" s="10">
        <v>3</v>
      </c>
      <c r="H117" s="10">
        <v>0</v>
      </c>
      <c r="I117" s="10">
        <v>2</v>
      </c>
      <c r="J117" s="10">
        <f t="shared" si="3"/>
        <v>2</v>
      </c>
      <c r="K117" s="10">
        <v>0</v>
      </c>
      <c r="L117" s="10">
        <v>0</v>
      </c>
      <c r="M117" s="10">
        <v>0</v>
      </c>
      <c r="N117" s="10">
        <v>1</v>
      </c>
      <c r="O117" s="10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1</v>
      </c>
      <c r="V117" s="10">
        <v>2</v>
      </c>
      <c r="W117" s="1">
        <f>SUM(I117:I$173,O117:O$173,S117:S$173)/SUM(F117:F$173)</f>
        <v>0.53846153846153844</v>
      </c>
      <c r="X117" s="1">
        <f>SUM(V117:V$173)/SUM(G117:G$173)</f>
        <v>0.66265060240963858</v>
      </c>
      <c r="Y117" s="2">
        <f t="shared" si="2"/>
        <v>1.2011121408711771</v>
      </c>
    </row>
    <row r="118" spans="1:25" ht="15.95" customHeight="1" x14ac:dyDescent="0.25">
      <c r="A118" s="184"/>
      <c r="B118" s="4">
        <v>41492</v>
      </c>
      <c r="C118" s="5" t="s">
        <v>43</v>
      </c>
      <c r="D118" s="39">
        <f>SUM(I118:I$173)/SUM(G118:G$173)</f>
        <v>0.48466257668711654</v>
      </c>
      <c r="E118" s="5">
        <v>1</v>
      </c>
      <c r="F118" s="5">
        <v>3</v>
      </c>
      <c r="G118" s="5">
        <v>3</v>
      </c>
      <c r="H118" s="5">
        <v>1</v>
      </c>
      <c r="I118" s="5">
        <v>1</v>
      </c>
      <c r="J118" s="5">
        <f t="shared" si="3"/>
        <v>1</v>
      </c>
      <c r="K118" s="5">
        <v>0</v>
      </c>
      <c r="L118" s="5">
        <v>0</v>
      </c>
      <c r="M118" s="5">
        <v>0</v>
      </c>
      <c r="N118" s="5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1</v>
      </c>
      <c r="W118" s="39">
        <f>SUM(I118:I$173,O118:O$173,S118:S$173)/SUM(F118:F$173)</f>
        <v>0.53939393939393943</v>
      </c>
      <c r="X118" s="39">
        <f>SUM(V118:V$173)/SUM(G118:G$173)</f>
        <v>0.66257668711656437</v>
      </c>
      <c r="Y118" s="41">
        <f t="shared" si="2"/>
        <v>1.2019706265105037</v>
      </c>
    </row>
    <row r="119" spans="1:25" ht="15.95" customHeight="1" x14ac:dyDescent="0.25">
      <c r="A119" s="184"/>
      <c r="B119" s="4">
        <v>41485</v>
      </c>
      <c r="C119" s="5" t="s">
        <v>44</v>
      </c>
      <c r="D119" s="39">
        <f>SUM(I119:I$173)/SUM(G119:G$173)</f>
        <v>0.48749999999999999</v>
      </c>
      <c r="E119" s="5">
        <v>1</v>
      </c>
      <c r="F119" s="5">
        <v>3</v>
      </c>
      <c r="G119" s="5">
        <v>3</v>
      </c>
      <c r="H119" s="5">
        <v>1</v>
      </c>
      <c r="I119" s="5">
        <v>1</v>
      </c>
      <c r="J119" s="5">
        <f t="shared" si="3"/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1</v>
      </c>
      <c r="W119" s="39">
        <f>SUM(I119:I$173,O119:O$173,S119:S$173)/SUM(F119:F$173)</f>
        <v>0.54320987654320985</v>
      </c>
      <c r="X119" s="39">
        <f>SUM(V119:V$173)/SUM(G119:G$173)</f>
        <v>0.66874999999999996</v>
      </c>
      <c r="Y119" s="41">
        <f t="shared" si="2"/>
        <v>1.2119598765432098</v>
      </c>
    </row>
    <row r="120" spans="1:25" ht="15.95" customHeight="1" x14ac:dyDescent="0.25">
      <c r="A120" s="184"/>
      <c r="B120" s="4">
        <v>41485</v>
      </c>
      <c r="C120" s="5" t="s">
        <v>44</v>
      </c>
      <c r="D120" s="39">
        <f>SUM(I120:I$173)/SUM(G120:G$173)</f>
        <v>0.49044585987261147</v>
      </c>
      <c r="E120" s="5">
        <v>1</v>
      </c>
      <c r="F120" s="5">
        <v>2</v>
      </c>
      <c r="G120" s="5">
        <v>2</v>
      </c>
      <c r="H120" s="5">
        <v>1</v>
      </c>
      <c r="I120" s="5">
        <v>1</v>
      </c>
      <c r="J120" s="5">
        <f t="shared" si="3"/>
        <v>1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1</v>
      </c>
      <c r="W120" s="39">
        <f>SUM(I120:I$173,O120:O$173,S120:S$173)/SUM(F120:F$173)</f>
        <v>0.54716981132075471</v>
      </c>
      <c r="X120" s="39">
        <f>SUM(V120:V$173)/SUM(G120:G$173)</f>
        <v>0.67515923566878977</v>
      </c>
      <c r="Y120" s="41">
        <f t="shared" si="2"/>
        <v>1.2223290469895445</v>
      </c>
    </row>
    <row r="121" spans="1:25" ht="15.95" customHeight="1" x14ac:dyDescent="0.25">
      <c r="A121" s="184"/>
      <c r="B121" s="4">
        <v>41478</v>
      </c>
      <c r="C121" s="5" t="s">
        <v>50</v>
      </c>
      <c r="D121" s="39">
        <f>SUM(I121:I$173)/SUM(G121:G$173)</f>
        <v>0.49032258064516127</v>
      </c>
      <c r="E121" s="5">
        <v>1</v>
      </c>
      <c r="F121" s="5">
        <v>3</v>
      </c>
      <c r="G121" s="5">
        <v>3</v>
      </c>
      <c r="H121" s="5">
        <v>1</v>
      </c>
      <c r="I121" s="5">
        <v>1</v>
      </c>
      <c r="J121" s="5">
        <f t="shared" si="3"/>
        <v>1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1</v>
      </c>
      <c r="T121" s="5">
        <v>0</v>
      </c>
      <c r="U121" s="5">
        <v>0</v>
      </c>
      <c r="V121" s="5">
        <v>1</v>
      </c>
      <c r="W121" s="39">
        <f>SUM(I121:I$173,O121:O$173,S121:S$173)/SUM(F121:F$173)</f>
        <v>0.54777070063694266</v>
      </c>
      <c r="X121" s="39">
        <f>SUM(V121:V$173)/SUM(G121:G$173)</f>
        <v>0.67741935483870963</v>
      </c>
      <c r="Y121" s="41">
        <f t="shared" si="2"/>
        <v>1.2251900554756523</v>
      </c>
    </row>
    <row r="122" spans="1:25" ht="15.95" customHeight="1" x14ac:dyDescent="0.25">
      <c r="A122" s="184"/>
      <c r="B122" s="4">
        <v>41478</v>
      </c>
      <c r="C122" s="5" t="s">
        <v>50</v>
      </c>
      <c r="D122" s="39">
        <f>SUM(I122:I$173)/SUM(G122:G$173)</f>
        <v>0.49342105263157893</v>
      </c>
      <c r="E122" s="5">
        <v>1</v>
      </c>
      <c r="F122" s="5">
        <v>2</v>
      </c>
      <c r="G122" s="5">
        <v>2</v>
      </c>
      <c r="H122" s="5">
        <v>0</v>
      </c>
      <c r="I122" s="5">
        <v>1</v>
      </c>
      <c r="J122" s="5">
        <f t="shared" si="3"/>
        <v>1</v>
      </c>
      <c r="K122" s="5">
        <v>0</v>
      </c>
      <c r="L122" s="5">
        <v>0</v>
      </c>
      <c r="M122" s="5">
        <v>0</v>
      </c>
      <c r="N122" s="5">
        <v>1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1</v>
      </c>
      <c r="W122" s="39">
        <f>SUM(I122:I$173,O122:O$173,S122:S$173)/SUM(F122:F$173)</f>
        <v>0.54545454545454541</v>
      </c>
      <c r="X122" s="39">
        <f>SUM(V122:V$173)/SUM(G122:G$173)</f>
        <v>0.68421052631578949</v>
      </c>
      <c r="Y122" s="41">
        <f t="shared" si="2"/>
        <v>1.2296650717703348</v>
      </c>
    </row>
    <row r="123" spans="1:25" ht="15.95" customHeight="1" x14ac:dyDescent="0.25">
      <c r="A123" s="184"/>
      <c r="B123" s="4">
        <v>41464</v>
      </c>
      <c r="C123" s="5" t="s">
        <v>69</v>
      </c>
      <c r="D123" s="39">
        <f>SUM(I123:I$173)/SUM(G123:G$173)</f>
        <v>0.49333333333333335</v>
      </c>
      <c r="E123" s="5">
        <v>1</v>
      </c>
      <c r="F123" s="5">
        <v>3</v>
      </c>
      <c r="G123" s="5">
        <v>3</v>
      </c>
      <c r="H123" s="5">
        <v>1</v>
      </c>
      <c r="I123" s="5">
        <v>0</v>
      </c>
      <c r="J123" s="5">
        <f t="shared" si="3"/>
        <v>0</v>
      </c>
      <c r="K123" s="5">
        <v>0</v>
      </c>
      <c r="L123" s="5">
        <v>0</v>
      </c>
      <c r="M123" s="5">
        <v>0</v>
      </c>
      <c r="N123" s="5">
        <v>1</v>
      </c>
      <c r="O123" s="5">
        <v>0</v>
      </c>
      <c r="P123" s="5">
        <v>0</v>
      </c>
      <c r="Q123" s="5">
        <v>0</v>
      </c>
      <c r="R123" s="5">
        <v>0</v>
      </c>
      <c r="S123" s="5">
        <v>1</v>
      </c>
      <c r="T123" s="5">
        <v>0</v>
      </c>
      <c r="U123" s="5">
        <v>0</v>
      </c>
      <c r="V123" s="5">
        <v>0</v>
      </c>
      <c r="W123" s="39">
        <f>SUM(I123:I$173,O123:O$173,S123:S$173)/SUM(F123:F$173)</f>
        <v>0.54605263157894735</v>
      </c>
      <c r="X123" s="39">
        <f>SUM(V123:V$173)/SUM(G123:G$173)</f>
        <v>0.68666666666666665</v>
      </c>
      <c r="Y123" s="41">
        <f t="shared" si="2"/>
        <v>1.2327192982456139</v>
      </c>
    </row>
    <row r="124" spans="1:25" ht="15.95" customHeight="1" x14ac:dyDescent="0.25">
      <c r="A124" s="184"/>
      <c r="B124" s="4">
        <v>41464</v>
      </c>
      <c r="C124" s="5" t="s">
        <v>69</v>
      </c>
      <c r="D124" s="39">
        <f>SUM(I124:I$173)/SUM(G124:G$173)</f>
        <v>0.50340136054421769</v>
      </c>
      <c r="E124" s="5">
        <v>1</v>
      </c>
      <c r="F124" s="5">
        <v>3</v>
      </c>
      <c r="G124" s="5">
        <v>3</v>
      </c>
      <c r="H124" s="5">
        <v>1</v>
      </c>
      <c r="I124" s="5">
        <v>1</v>
      </c>
      <c r="J124" s="5">
        <f t="shared" si="3"/>
        <v>0</v>
      </c>
      <c r="K124" s="5">
        <v>1</v>
      </c>
      <c r="L124" s="5">
        <v>0</v>
      </c>
      <c r="M124" s="5">
        <v>0</v>
      </c>
      <c r="N124" s="5">
        <v>1</v>
      </c>
      <c r="O124" s="5">
        <v>0</v>
      </c>
      <c r="P124" s="5">
        <v>0</v>
      </c>
      <c r="Q124" s="5">
        <v>0</v>
      </c>
      <c r="R124" s="5">
        <v>0</v>
      </c>
      <c r="S124" s="5">
        <v>1</v>
      </c>
      <c r="T124" s="5">
        <v>0</v>
      </c>
      <c r="U124" s="5">
        <v>1</v>
      </c>
      <c r="V124" s="5">
        <v>2</v>
      </c>
      <c r="W124" s="39">
        <f>SUM(I124:I$173,O124:O$173,S124:S$173)/SUM(F124:F$173)</f>
        <v>0.55033557046979864</v>
      </c>
      <c r="X124" s="39">
        <f>SUM(V124:V$173)/SUM(G124:G$173)</f>
        <v>0.70068027210884354</v>
      </c>
      <c r="Y124" s="41">
        <f t="shared" si="2"/>
        <v>1.2510158425786422</v>
      </c>
    </row>
    <row r="125" spans="1:25" ht="15.95" customHeight="1" x14ac:dyDescent="0.25">
      <c r="A125" s="184"/>
      <c r="B125" s="4">
        <v>41457</v>
      </c>
      <c r="C125" s="5" t="s">
        <v>45</v>
      </c>
      <c r="D125" s="39">
        <f>SUM(I125:I$173)/SUM(G125:G$173)</f>
        <v>0.50694444444444442</v>
      </c>
      <c r="E125" s="5">
        <v>1</v>
      </c>
      <c r="F125" s="5">
        <v>2</v>
      </c>
      <c r="G125" s="5">
        <v>2</v>
      </c>
      <c r="H125" s="5">
        <v>0</v>
      </c>
      <c r="I125" s="5">
        <v>0</v>
      </c>
      <c r="J125" s="5">
        <f t="shared" si="3"/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39">
        <f>SUM(I125:I$173,O125:O$173,S125:S$173)/SUM(F125:F$173)</f>
        <v>0.54794520547945202</v>
      </c>
      <c r="X125" s="39">
        <f>SUM(V125:V$173)/SUM(G125:G$173)</f>
        <v>0.70138888888888884</v>
      </c>
      <c r="Y125" s="41">
        <f t="shared" si="2"/>
        <v>1.2493340943683409</v>
      </c>
    </row>
    <row r="126" spans="1:25" ht="15.95" customHeight="1" x14ac:dyDescent="0.25">
      <c r="A126" s="184"/>
      <c r="B126" s="4">
        <v>41457</v>
      </c>
      <c r="C126" s="5" t="s">
        <v>45</v>
      </c>
      <c r="D126" s="39">
        <f>SUM(I126:I$173)/SUM(G126:G$173)</f>
        <v>0.5140845070422535</v>
      </c>
      <c r="E126" s="5">
        <v>1</v>
      </c>
      <c r="F126" s="5">
        <v>2</v>
      </c>
      <c r="G126" s="5">
        <v>2</v>
      </c>
      <c r="H126" s="5">
        <v>0</v>
      </c>
      <c r="I126" s="5">
        <v>1</v>
      </c>
      <c r="J126" s="5">
        <f t="shared" si="3"/>
        <v>1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1</v>
      </c>
      <c r="W126" s="39">
        <f>SUM(I126:I$173,O126:O$173,S126:S$173)/SUM(F126:F$173)</f>
        <v>0.55555555555555558</v>
      </c>
      <c r="X126" s="39">
        <f>SUM(V126:V$173)/SUM(G126:G$173)</f>
        <v>0.71126760563380287</v>
      </c>
      <c r="Y126" s="41">
        <f t="shared" si="2"/>
        <v>1.2668231611893583</v>
      </c>
    </row>
    <row r="127" spans="1:25" ht="15.95" customHeight="1" x14ac:dyDescent="0.25">
      <c r="A127" s="184"/>
      <c r="B127" s="4">
        <v>41443</v>
      </c>
      <c r="C127" s="5" t="s">
        <v>50</v>
      </c>
      <c r="D127" s="39">
        <f>SUM(I127:I$173)/SUM(G127:G$173)</f>
        <v>0.51428571428571423</v>
      </c>
      <c r="E127" s="5">
        <v>1</v>
      </c>
      <c r="F127" s="5">
        <v>4</v>
      </c>
      <c r="G127" s="5">
        <v>4</v>
      </c>
      <c r="H127" s="5">
        <v>0</v>
      </c>
      <c r="I127" s="5">
        <v>1</v>
      </c>
      <c r="J127" s="5">
        <f t="shared" si="3"/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3</v>
      </c>
      <c r="V127" s="5">
        <v>1</v>
      </c>
      <c r="W127" s="39">
        <f>SUM(I127:I$173,O127:O$173,S127:S$173)/SUM(F127:F$173)</f>
        <v>0.55633802816901412</v>
      </c>
      <c r="X127" s="39">
        <f>SUM(V127:V$173)/SUM(G127:G$173)</f>
        <v>0.7142857142857143</v>
      </c>
      <c r="Y127" s="41">
        <f t="shared" si="2"/>
        <v>1.2706237424547284</v>
      </c>
    </row>
    <row r="128" spans="1:25" ht="15.95" customHeight="1" x14ac:dyDescent="0.25">
      <c r="A128" s="184"/>
      <c r="B128" s="4">
        <v>41443</v>
      </c>
      <c r="C128" s="5" t="s">
        <v>50</v>
      </c>
      <c r="D128" s="39">
        <f>SUM(I128:I$173)/SUM(G128:G$173)</f>
        <v>0.5220588235294118</v>
      </c>
      <c r="E128" s="5">
        <v>1</v>
      </c>
      <c r="F128" s="5">
        <v>2</v>
      </c>
      <c r="G128" s="5">
        <v>2</v>
      </c>
      <c r="H128" s="5">
        <v>1</v>
      </c>
      <c r="I128" s="5">
        <v>1</v>
      </c>
      <c r="J128" s="5">
        <f t="shared" si="3"/>
        <v>1</v>
      </c>
      <c r="K128" s="5">
        <v>0</v>
      </c>
      <c r="L128" s="5">
        <v>0</v>
      </c>
      <c r="M128" s="5">
        <v>0</v>
      </c>
      <c r="N128" s="5">
        <v>2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1</v>
      </c>
      <c r="W128" s="39">
        <f>SUM(I128:I$173,O128:O$173,S128:S$173)/SUM(F128:F$173)</f>
        <v>0.56521739130434778</v>
      </c>
      <c r="X128" s="39">
        <f>SUM(V128:V$173)/SUM(G128:G$173)</f>
        <v>0.7279411764705882</v>
      </c>
      <c r="Y128" s="41">
        <f t="shared" si="2"/>
        <v>1.293158567774936</v>
      </c>
    </row>
    <row r="129" spans="1:25" ht="15.95" customHeight="1" x14ac:dyDescent="0.25">
      <c r="A129" s="184"/>
      <c r="B129" s="4">
        <v>41436</v>
      </c>
      <c r="C129" s="5" t="s">
        <v>68</v>
      </c>
      <c r="D129" s="39">
        <f>SUM(I129:I$173)/SUM(G129:G$173)</f>
        <v>0.52238805970149249</v>
      </c>
      <c r="E129" s="5">
        <v>1</v>
      </c>
      <c r="F129" s="5">
        <v>4</v>
      </c>
      <c r="G129" s="5">
        <v>4</v>
      </c>
      <c r="H129" s="5">
        <v>3</v>
      </c>
      <c r="I129" s="5">
        <v>4</v>
      </c>
      <c r="J129" s="5">
        <f t="shared" si="3"/>
        <v>3</v>
      </c>
      <c r="K129" s="5">
        <v>1</v>
      </c>
      <c r="L129" s="5">
        <v>0</v>
      </c>
      <c r="M129" s="5">
        <v>0</v>
      </c>
      <c r="N129" s="5">
        <v>3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5</v>
      </c>
      <c r="W129" s="39">
        <f>SUM(I129:I$173,O129:O$173,S129:S$173)/SUM(F129:F$173)</f>
        <v>0.56617647058823528</v>
      </c>
      <c r="X129" s="39">
        <f>SUM(V129:V$173)/SUM(G129:G$173)</f>
        <v>0.73134328358208955</v>
      </c>
      <c r="Y129" s="41">
        <f t="shared" si="2"/>
        <v>1.2975197541703247</v>
      </c>
    </row>
    <row r="130" spans="1:25" ht="15.95" customHeight="1" x14ac:dyDescent="0.25">
      <c r="A130" s="184"/>
      <c r="B130" s="4">
        <v>41436</v>
      </c>
      <c r="C130" s="5" t="s">
        <v>68</v>
      </c>
      <c r="D130" s="39">
        <f>SUM(I130:I$173)/SUM(G130:G$173)</f>
        <v>0.50769230769230766</v>
      </c>
      <c r="E130" s="5">
        <v>1</v>
      </c>
      <c r="F130" s="5">
        <v>3</v>
      </c>
      <c r="G130" s="5">
        <v>3</v>
      </c>
      <c r="H130" s="5">
        <v>1</v>
      </c>
      <c r="I130" s="5">
        <v>1</v>
      </c>
      <c r="J130" s="5">
        <f t="shared" si="3"/>
        <v>1</v>
      </c>
      <c r="K130" s="5">
        <v>0</v>
      </c>
      <c r="L130" s="5">
        <v>0</v>
      </c>
      <c r="M130" s="5">
        <v>0</v>
      </c>
      <c r="N130" s="5">
        <v>1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1</v>
      </c>
      <c r="W130" s="39">
        <f>SUM(I130:I$173,O130:O$173,S130:S$173)/SUM(F130:F$173)</f>
        <v>0.55303030303030298</v>
      </c>
      <c r="X130" s="39">
        <f>SUM(V130:V$173)/SUM(G130:G$173)</f>
        <v>0.7153846153846154</v>
      </c>
      <c r="Y130" s="41">
        <f t="shared" ref="Y130:Y172" si="4">SUM(X130+W130)</f>
        <v>1.2684149184149183</v>
      </c>
    </row>
    <row r="131" spans="1:25" ht="15.95" customHeight="1" x14ac:dyDescent="0.25">
      <c r="A131" s="184"/>
      <c r="B131" s="4">
        <v>41429</v>
      </c>
      <c r="C131" s="5" t="s">
        <v>43</v>
      </c>
      <c r="D131" s="39">
        <f>SUM(I131:I$173)/SUM(G131:G$173)</f>
        <v>0.51181102362204722</v>
      </c>
      <c r="E131" s="5">
        <v>1</v>
      </c>
      <c r="F131" s="5">
        <v>3</v>
      </c>
      <c r="G131" s="5">
        <v>3</v>
      </c>
      <c r="H131" s="5">
        <v>0</v>
      </c>
      <c r="I131" s="5">
        <v>0</v>
      </c>
      <c r="J131" s="5">
        <f t="shared" ref="J131:J173" si="5">SUM(I131)-SUM(K131:M131)</f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39">
        <f>SUM(I131:I$173,O131:O$173,S131:S$173)/SUM(F131:F$173)</f>
        <v>0.55813953488372092</v>
      </c>
      <c r="X131" s="39">
        <f>SUM(V131:V$173)/SUM(G131:G$173)</f>
        <v>0.72440944881889768</v>
      </c>
      <c r="Y131" s="41">
        <f t="shared" si="4"/>
        <v>1.2825489837026187</v>
      </c>
    </row>
    <row r="132" spans="1:25" ht="15.95" customHeight="1" x14ac:dyDescent="0.25">
      <c r="A132" s="184"/>
      <c r="B132" s="4">
        <v>41429</v>
      </c>
      <c r="C132" s="5" t="s">
        <v>43</v>
      </c>
      <c r="D132" s="39">
        <f>SUM(I132:I$173)/SUM(G132:G$173)</f>
        <v>0.52419354838709675</v>
      </c>
      <c r="E132" s="5">
        <v>1</v>
      </c>
      <c r="F132" s="5">
        <v>3</v>
      </c>
      <c r="G132" s="5">
        <v>3</v>
      </c>
      <c r="H132" s="5">
        <v>3</v>
      </c>
      <c r="I132" s="5">
        <v>2</v>
      </c>
      <c r="J132" s="5">
        <f t="shared" si="5"/>
        <v>1</v>
      </c>
      <c r="K132" s="5">
        <v>1</v>
      </c>
      <c r="L132" s="5">
        <v>0</v>
      </c>
      <c r="M132" s="5">
        <v>0</v>
      </c>
      <c r="N132" s="5">
        <v>1</v>
      </c>
      <c r="O132" s="5">
        <v>0</v>
      </c>
      <c r="P132" s="5">
        <v>0</v>
      </c>
      <c r="Q132" s="5">
        <v>0</v>
      </c>
      <c r="R132" s="5">
        <v>0</v>
      </c>
      <c r="S132" s="5">
        <v>1</v>
      </c>
      <c r="T132" s="5">
        <v>0</v>
      </c>
      <c r="U132" s="5">
        <v>0</v>
      </c>
      <c r="V132" s="5">
        <v>3</v>
      </c>
      <c r="W132" s="39">
        <f>SUM(I132:I$173,O132:O$173,S132:S$173)/SUM(F132:F$173)</f>
        <v>0.5714285714285714</v>
      </c>
      <c r="X132" s="39">
        <f>SUM(V132:V$173)/SUM(G132:G$173)</f>
        <v>0.74193548387096775</v>
      </c>
      <c r="Y132" s="41">
        <f t="shared" si="4"/>
        <v>1.3133640552995391</v>
      </c>
    </row>
    <row r="133" spans="1:25" ht="15.95" customHeight="1" x14ac:dyDescent="0.25">
      <c r="A133" s="184"/>
      <c r="B133" s="4">
        <v>41422</v>
      </c>
      <c r="C133" s="5" t="s">
        <v>44</v>
      </c>
      <c r="D133" s="39">
        <f>SUM(I133:I$173)/SUM(G133:G$173)</f>
        <v>0.52066115702479343</v>
      </c>
      <c r="E133" s="5">
        <v>1</v>
      </c>
      <c r="F133" s="5">
        <v>2</v>
      </c>
      <c r="G133" s="5">
        <v>2</v>
      </c>
      <c r="H133" s="5">
        <v>1</v>
      </c>
      <c r="I133" s="5">
        <v>2</v>
      </c>
      <c r="J133" s="5">
        <f t="shared" si="5"/>
        <v>1</v>
      </c>
      <c r="K133" s="5">
        <v>1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3</v>
      </c>
      <c r="W133" s="39">
        <f>SUM(I133:I$173,O133:O$173,S133:S$173)/SUM(F133:F$173)</f>
        <v>0.56097560975609762</v>
      </c>
      <c r="X133" s="39">
        <f>SUM(V133:V$173)/SUM(G133:G$173)</f>
        <v>0.73553719008264462</v>
      </c>
      <c r="Y133" s="41">
        <f t="shared" si="4"/>
        <v>1.2965127998387422</v>
      </c>
    </row>
    <row r="134" spans="1:25" ht="15.95" customHeight="1" x14ac:dyDescent="0.25">
      <c r="A134" s="184"/>
      <c r="B134" s="4">
        <v>41422</v>
      </c>
      <c r="C134" s="5" t="s">
        <v>44</v>
      </c>
      <c r="D134" s="39">
        <f>SUM(I134:I$173)/SUM(G134:G$173)</f>
        <v>0.51260504201680668</v>
      </c>
      <c r="E134" s="5">
        <v>1</v>
      </c>
      <c r="F134" s="5">
        <v>3</v>
      </c>
      <c r="G134" s="5">
        <v>3</v>
      </c>
      <c r="H134" s="5">
        <v>2</v>
      </c>
      <c r="I134" s="5">
        <v>2</v>
      </c>
      <c r="J134" s="5">
        <f t="shared" si="5"/>
        <v>1</v>
      </c>
      <c r="K134" s="5">
        <v>1</v>
      </c>
      <c r="L134" s="5">
        <v>0</v>
      </c>
      <c r="M134" s="5">
        <v>0</v>
      </c>
      <c r="N134" s="5">
        <v>1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3</v>
      </c>
      <c r="W134" s="39">
        <f>SUM(I134:I$173,O134:O$173,S134:S$173)/SUM(F134:F$173)</f>
        <v>0.55371900826446285</v>
      </c>
      <c r="X134" s="39">
        <f>SUM(V134:V$173)/SUM(G134:G$173)</f>
        <v>0.72268907563025209</v>
      </c>
      <c r="Y134" s="41">
        <f t="shared" si="4"/>
        <v>1.2764080838947149</v>
      </c>
    </row>
    <row r="135" spans="1:25" ht="15.95" customHeight="1" x14ac:dyDescent="0.25">
      <c r="A135" s="184"/>
      <c r="B135" s="4">
        <v>41415</v>
      </c>
      <c r="C135" s="5" t="s">
        <v>69</v>
      </c>
      <c r="D135" s="39">
        <f>SUM(I135:I$173)/SUM(G135:G$173)</f>
        <v>0.50862068965517238</v>
      </c>
      <c r="E135" s="5">
        <v>1</v>
      </c>
      <c r="F135" s="5">
        <v>3</v>
      </c>
      <c r="G135" s="5">
        <v>3</v>
      </c>
      <c r="H135" s="5">
        <v>2</v>
      </c>
      <c r="I135" s="5">
        <v>2</v>
      </c>
      <c r="J135" s="5">
        <f t="shared" si="5"/>
        <v>0</v>
      </c>
      <c r="K135" s="5">
        <v>0</v>
      </c>
      <c r="L135" s="5">
        <v>2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6</v>
      </c>
      <c r="W135" s="39">
        <f>SUM(I135:I$173,O135:O$173,S135:S$173)/SUM(F135:F$173)</f>
        <v>0.55084745762711862</v>
      </c>
      <c r="X135" s="39">
        <f>SUM(V135:V$173)/SUM(G135:G$173)</f>
        <v>0.71551724137931039</v>
      </c>
      <c r="Y135" s="41">
        <f t="shared" si="4"/>
        <v>1.266364699006429</v>
      </c>
    </row>
    <row r="136" spans="1:25" ht="15.95" customHeight="1" x14ac:dyDescent="0.25">
      <c r="A136" s="184"/>
      <c r="B136" s="4">
        <v>41415</v>
      </c>
      <c r="C136" s="5" t="s">
        <v>69</v>
      </c>
      <c r="D136" s="39">
        <f>SUM(I136:I$173)/SUM(G136:G$173)</f>
        <v>0.50442477876106195</v>
      </c>
      <c r="E136" s="5">
        <v>1</v>
      </c>
      <c r="F136" s="5">
        <v>4</v>
      </c>
      <c r="G136" s="5">
        <v>4</v>
      </c>
      <c r="H136" s="5">
        <v>2</v>
      </c>
      <c r="I136" s="5">
        <v>2</v>
      </c>
      <c r="J136" s="5">
        <f t="shared" si="5"/>
        <v>2</v>
      </c>
      <c r="K136" s="5">
        <v>0</v>
      </c>
      <c r="L136" s="5">
        <v>0</v>
      </c>
      <c r="M136" s="5">
        <v>0</v>
      </c>
      <c r="N136" s="5">
        <v>1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2</v>
      </c>
      <c r="V136" s="5">
        <v>2</v>
      </c>
      <c r="W136" s="39">
        <f>SUM(I136:I$173,O136:O$173,S136:S$173)/SUM(F136:F$173)</f>
        <v>0.54782608695652169</v>
      </c>
      <c r="X136" s="39">
        <f>SUM(V136:V$173)/SUM(G136:G$173)</f>
        <v>0.68141592920353977</v>
      </c>
      <c r="Y136" s="41">
        <f t="shared" si="4"/>
        <v>1.2292420161600615</v>
      </c>
    </row>
    <row r="137" spans="1:25" ht="15.95" customHeight="1" x14ac:dyDescent="0.25">
      <c r="A137" s="184"/>
      <c r="B137" s="4">
        <v>41408</v>
      </c>
      <c r="C137" s="5" t="s">
        <v>45</v>
      </c>
      <c r="D137" s="39">
        <f>SUM(I137:I$173)/SUM(G137:G$173)</f>
        <v>0.50458715596330272</v>
      </c>
      <c r="E137" s="5">
        <v>1</v>
      </c>
      <c r="F137" s="5">
        <v>2</v>
      </c>
      <c r="G137" s="5">
        <v>2</v>
      </c>
      <c r="H137" s="5">
        <v>1</v>
      </c>
      <c r="I137" s="5">
        <v>0</v>
      </c>
      <c r="J137" s="5">
        <f t="shared" si="5"/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1</v>
      </c>
      <c r="U137" s="5">
        <v>1</v>
      </c>
      <c r="V137" s="5">
        <v>0</v>
      </c>
      <c r="W137" s="39">
        <f>SUM(I137:I$173,O137:O$173,S137:S$173)/SUM(F137:F$173)</f>
        <v>0.5495495495495496</v>
      </c>
      <c r="X137" s="39">
        <f>SUM(V137:V$173)/SUM(G137:G$173)</f>
        <v>0.68807339449541283</v>
      </c>
      <c r="Y137" s="41">
        <f t="shared" si="4"/>
        <v>1.2376229440449624</v>
      </c>
    </row>
    <row r="138" spans="1:25" ht="15.95" customHeight="1" x14ac:dyDescent="0.25">
      <c r="A138" s="184"/>
      <c r="B138" s="4">
        <v>41408</v>
      </c>
      <c r="C138" s="5" t="s">
        <v>45</v>
      </c>
      <c r="D138" s="39">
        <f>SUM(I138:I$173)/SUM(G138:G$173)</f>
        <v>0.51401869158878499</v>
      </c>
      <c r="E138" s="5">
        <v>1</v>
      </c>
      <c r="F138" s="5">
        <v>3</v>
      </c>
      <c r="G138" s="5">
        <v>2</v>
      </c>
      <c r="H138" s="5">
        <v>2</v>
      </c>
      <c r="I138" s="5">
        <v>2</v>
      </c>
      <c r="J138" s="5">
        <f t="shared" si="5"/>
        <v>2</v>
      </c>
      <c r="K138" s="5">
        <v>0</v>
      </c>
      <c r="L138" s="5">
        <v>0</v>
      </c>
      <c r="M138" s="5">
        <v>0</v>
      </c>
      <c r="N138" s="5">
        <v>0</v>
      </c>
      <c r="O138" s="5">
        <v>1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2</v>
      </c>
      <c r="W138" s="39">
        <f>SUM(I138:I$173,O138:O$173,S138:S$173)/SUM(F138:F$173)</f>
        <v>0.55963302752293576</v>
      </c>
      <c r="X138" s="39">
        <f>SUM(V138:V$173)/SUM(G138:G$173)</f>
        <v>0.7009345794392523</v>
      </c>
      <c r="Y138" s="41">
        <f t="shared" si="4"/>
        <v>1.2605676069621881</v>
      </c>
    </row>
    <row r="139" spans="1:25" ht="15.95" customHeight="1" x14ac:dyDescent="0.25">
      <c r="A139" s="184"/>
      <c r="B139" s="4">
        <v>41401</v>
      </c>
      <c r="C139" s="5" t="s">
        <v>46</v>
      </c>
      <c r="D139" s="39">
        <f>SUM(I139:I$173)/SUM(G139:G$173)</f>
        <v>0.50476190476190474</v>
      </c>
      <c r="E139" s="5">
        <v>1</v>
      </c>
      <c r="F139" s="5">
        <v>2</v>
      </c>
      <c r="G139" s="5">
        <v>2</v>
      </c>
      <c r="H139" s="5">
        <v>0</v>
      </c>
      <c r="I139" s="5">
        <v>0</v>
      </c>
      <c r="J139" s="5">
        <f t="shared" si="5"/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0</v>
      </c>
      <c r="V139" s="5">
        <v>0</v>
      </c>
      <c r="W139" s="39">
        <f>SUM(I139:I$173,O139:O$173,S139:S$173)/SUM(F139:F$173)</f>
        <v>0.54716981132075471</v>
      </c>
      <c r="X139" s="39">
        <f>SUM(V139:V$173)/SUM(G139:G$173)</f>
        <v>0.69523809523809521</v>
      </c>
      <c r="Y139" s="41">
        <f t="shared" si="4"/>
        <v>1.2424079065588498</v>
      </c>
    </row>
    <row r="140" spans="1:25" ht="15.95" customHeight="1" thickBot="1" x14ac:dyDescent="0.3">
      <c r="A140" s="188"/>
      <c r="B140" s="11">
        <v>41401</v>
      </c>
      <c r="C140" s="12" t="s">
        <v>46</v>
      </c>
      <c r="D140" s="40">
        <f>SUM(I140:I$173)/SUM(G140:G$173)</f>
        <v>0.5145631067961165</v>
      </c>
      <c r="E140" s="12">
        <v>1</v>
      </c>
      <c r="F140" s="12">
        <v>3</v>
      </c>
      <c r="G140" s="12">
        <v>3</v>
      </c>
      <c r="H140" s="12">
        <v>2</v>
      </c>
      <c r="I140" s="12">
        <v>3</v>
      </c>
      <c r="J140" s="12">
        <f t="shared" si="5"/>
        <v>2</v>
      </c>
      <c r="K140" s="12">
        <v>1</v>
      </c>
      <c r="L140" s="12">
        <v>0</v>
      </c>
      <c r="M140" s="12">
        <v>0</v>
      </c>
      <c r="N140" s="12">
        <v>3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4</v>
      </c>
      <c r="W140" s="40">
        <f>SUM(I140:I$173,O140:O$173,S140:S$173)/SUM(F140:F$173)</f>
        <v>0.55769230769230771</v>
      </c>
      <c r="X140" s="40">
        <f>SUM(V140:V$173)/SUM(G140:G$173)</f>
        <v>0.70873786407766992</v>
      </c>
      <c r="Y140" s="42">
        <f t="shared" si="4"/>
        <v>1.2664301717699775</v>
      </c>
    </row>
    <row r="141" spans="1:25" ht="15.95" customHeight="1" x14ac:dyDescent="0.25">
      <c r="A141" s="178" t="s">
        <v>55</v>
      </c>
      <c r="B141" s="18">
        <v>41172</v>
      </c>
      <c r="C141" s="19" t="s">
        <v>53</v>
      </c>
      <c r="D141" s="43">
        <f>SUM(I141:I$173)/SUM(G141:G$173)</f>
        <v>0.5</v>
      </c>
      <c r="E141" s="19">
        <v>1</v>
      </c>
      <c r="F141" s="19">
        <v>2</v>
      </c>
      <c r="G141" s="19">
        <v>2</v>
      </c>
      <c r="H141" s="19">
        <v>0</v>
      </c>
      <c r="I141" s="19">
        <v>0</v>
      </c>
      <c r="J141" s="19">
        <f t="shared" si="5"/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1</v>
      </c>
      <c r="V141" s="19">
        <v>0</v>
      </c>
      <c r="W141" s="43">
        <f>SUM(I141:I$173,O141:O$173,S141:S$173)/SUM(F141:F$173)</f>
        <v>0.54455445544554459</v>
      </c>
      <c r="X141" s="43">
        <f>SUM(V141:V$173)/SUM(G141:G$173)</f>
        <v>0.69</v>
      </c>
      <c r="Y141" s="44">
        <f t="shared" si="4"/>
        <v>1.2345544554455445</v>
      </c>
    </row>
    <row r="142" spans="1:25" ht="15.95" customHeight="1" x14ac:dyDescent="0.25">
      <c r="A142" s="179"/>
      <c r="B142" s="14">
        <v>41172</v>
      </c>
      <c r="C142" s="15" t="s">
        <v>53</v>
      </c>
      <c r="D142" s="45">
        <f>SUM(I142:I$173)/SUM(G142:G$173)</f>
        <v>0.51020408163265307</v>
      </c>
      <c r="E142" s="15">
        <v>1</v>
      </c>
      <c r="F142" s="15">
        <v>2</v>
      </c>
      <c r="G142" s="15">
        <v>2</v>
      </c>
      <c r="H142" s="15">
        <v>1</v>
      </c>
      <c r="I142" s="15">
        <v>1</v>
      </c>
      <c r="J142" s="15">
        <f t="shared" si="5"/>
        <v>1</v>
      </c>
      <c r="K142" s="15">
        <v>0</v>
      </c>
      <c r="L142" s="15">
        <v>0</v>
      </c>
      <c r="M142" s="15">
        <v>0</v>
      </c>
      <c r="N142" s="15">
        <v>1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1</v>
      </c>
      <c r="W142" s="45">
        <f>SUM(I142:I$173,O142:O$173,S142:S$173)/SUM(F142:F$173)</f>
        <v>0.55555555555555558</v>
      </c>
      <c r="X142" s="45">
        <f>SUM(V142:V$173)/SUM(G142:G$173)</f>
        <v>0.70408163265306123</v>
      </c>
      <c r="Y142" s="46">
        <f t="shared" si="4"/>
        <v>1.2596371882086168</v>
      </c>
    </row>
    <row r="143" spans="1:25" ht="15.95" customHeight="1" x14ac:dyDescent="0.25">
      <c r="A143" s="179"/>
      <c r="B143" s="14">
        <v>41165</v>
      </c>
      <c r="C143" s="15" t="s">
        <v>53</v>
      </c>
      <c r="D143" s="45">
        <f>SUM(I143:I$173)/SUM(G143:G$173)</f>
        <v>0.51041666666666663</v>
      </c>
      <c r="E143" s="15">
        <v>1</v>
      </c>
      <c r="F143" s="15">
        <v>2</v>
      </c>
      <c r="G143" s="15">
        <v>2</v>
      </c>
      <c r="H143" s="15">
        <v>0</v>
      </c>
      <c r="I143" s="15">
        <v>0</v>
      </c>
      <c r="J143" s="15">
        <f t="shared" si="5"/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45">
        <f>SUM(I143:I$173,O143:O$173,S143:S$173)/SUM(F143:F$173)</f>
        <v>0.55670103092783507</v>
      </c>
      <c r="X143" s="45">
        <f>SUM(V143:V$173)/SUM(G143:G$173)</f>
        <v>0.70833333333333337</v>
      </c>
      <c r="Y143" s="46">
        <f t="shared" si="4"/>
        <v>1.2650343642611683</v>
      </c>
    </row>
    <row r="144" spans="1:25" ht="15.95" customHeight="1" x14ac:dyDescent="0.25">
      <c r="A144" s="179"/>
      <c r="B144" s="14">
        <v>41165</v>
      </c>
      <c r="C144" s="15" t="s">
        <v>53</v>
      </c>
      <c r="D144" s="45">
        <f>SUM(I144:I$173)/SUM(G144:G$173)</f>
        <v>0.52127659574468088</v>
      </c>
      <c r="E144" s="15">
        <v>1</v>
      </c>
      <c r="F144" s="15">
        <v>2</v>
      </c>
      <c r="G144" s="15">
        <v>2</v>
      </c>
      <c r="H144" s="15">
        <v>0</v>
      </c>
      <c r="I144" s="15">
        <v>1</v>
      </c>
      <c r="J144" s="15">
        <f t="shared" si="5"/>
        <v>1</v>
      </c>
      <c r="K144" s="15">
        <v>0</v>
      </c>
      <c r="L144" s="15">
        <v>0</v>
      </c>
      <c r="M144" s="15">
        <v>0</v>
      </c>
      <c r="N144" s="15">
        <v>2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1</v>
      </c>
      <c r="W144" s="45">
        <f>SUM(I144:I$173,O144:O$173,S144:S$173)/SUM(F144:F$173)</f>
        <v>0.56842105263157894</v>
      </c>
      <c r="X144" s="45">
        <f>SUM(V144:V$173)/SUM(G144:G$173)</f>
        <v>0.72340425531914898</v>
      </c>
      <c r="Y144" s="46">
        <f t="shared" si="4"/>
        <v>1.2918253079507278</v>
      </c>
    </row>
    <row r="145" spans="1:25" ht="15.95" customHeight="1" x14ac:dyDescent="0.25">
      <c r="A145" s="179"/>
      <c r="B145" s="14">
        <v>41158</v>
      </c>
      <c r="C145" s="15" t="s">
        <v>54</v>
      </c>
      <c r="D145" s="45">
        <f>SUM(I145:I$173)/SUM(G145:G$173)</f>
        <v>0.52173913043478259</v>
      </c>
      <c r="E145" s="15">
        <v>1</v>
      </c>
      <c r="F145" s="15">
        <v>4</v>
      </c>
      <c r="G145" s="15">
        <v>4</v>
      </c>
      <c r="H145" s="15">
        <v>1</v>
      </c>
      <c r="I145" s="15">
        <v>2</v>
      </c>
      <c r="J145" s="15">
        <f t="shared" si="5"/>
        <v>2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2</v>
      </c>
      <c r="W145" s="45">
        <f>SUM(I145:I$173,O145:O$173,S145:S$173)/SUM(F145:F$173)</f>
        <v>0.56989247311827962</v>
      </c>
      <c r="X145" s="45">
        <f>SUM(V145:V$173)/SUM(G145:G$173)</f>
        <v>0.72826086956521741</v>
      </c>
      <c r="Y145" s="46">
        <f t="shared" si="4"/>
        <v>1.298153342683497</v>
      </c>
    </row>
    <row r="146" spans="1:25" ht="15.95" customHeight="1" x14ac:dyDescent="0.25">
      <c r="A146" s="179"/>
      <c r="B146" s="14">
        <v>41151</v>
      </c>
      <c r="C146" s="15" t="s">
        <v>54</v>
      </c>
      <c r="D146" s="45">
        <f>SUM(I146:I$173)/SUM(G146:G$173)</f>
        <v>0.52272727272727271</v>
      </c>
      <c r="E146" s="15">
        <v>1</v>
      </c>
      <c r="F146" s="15">
        <v>4</v>
      </c>
      <c r="G146" s="15">
        <v>4</v>
      </c>
      <c r="H146" s="15">
        <v>1</v>
      </c>
      <c r="I146" s="15">
        <v>1</v>
      </c>
      <c r="J146" s="15">
        <f t="shared" si="5"/>
        <v>1</v>
      </c>
      <c r="K146" s="15">
        <v>0</v>
      </c>
      <c r="L146" s="15">
        <v>0</v>
      </c>
      <c r="M146" s="15">
        <v>0</v>
      </c>
      <c r="N146" s="15">
        <v>1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5</v>
      </c>
      <c r="V146" s="15">
        <v>1</v>
      </c>
      <c r="W146" s="45">
        <f>SUM(I146:I$173,O146:O$173,S146:S$173)/SUM(F146:F$173)</f>
        <v>0.5730337078651685</v>
      </c>
      <c r="X146" s="45">
        <f>SUM(V146:V$173)/SUM(G146:G$173)</f>
        <v>0.73863636363636365</v>
      </c>
      <c r="Y146" s="46">
        <f t="shared" si="4"/>
        <v>1.3116700715015321</v>
      </c>
    </row>
    <row r="147" spans="1:25" ht="15.95" customHeight="1" x14ac:dyDescent="0.25">
      <c r="A147" s="179"/>
      <c r="B147" s="14">
        <v>41151</v>
      </c>
      <c r="C147" s="15" t="s">
        <v>54</v>
      </c>
      <c r="D147" s="45">
        <f>SUM(I147:I$173)/SUM(G147:G$173)</f>
        <v>0.5357142857142857</v>
      </c>
      <c r="E147" s="15">
        <v>1</v>
      </c>
      <c r="F147" s="15">
        <v>4</v>
      </c>
      <c r="G147" s="15">
        <v>4</v>
      </c>
      <c r="H147" s="15">
        <v>1</v>
      </c>
      <c r="I147" s="15">
        <v>1</v>
      </c>
      <c r="J147" s="15">
        <f t="shared" si="5"/>
        <v>1</v>
      </c>
      <c r="K147" s="15">
        <v>0</v>
      </c>
      <c r="L147" s="15">
        <v>0</v>
      </c>
      <c r="M147" s="15">
        <v>0</v>
      </c>
      <c r="N147" s="15">
        <v>2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2</v>
      </c>
      <c r="U147" s="15">
        <v>2</v>
      </c>
      <c r="V147" s="15">
        <v>1</v>
      </c>
      <c r="W147" s="45">
        <f>SUM(I147:I$173,O147:O$173,S147:S$173)/SUM(F147:F$173)</f>
        <v>0.58823529411764708</v>
      </c>
      <c r="X147" s="45">
        <f>SUM(V147:V$173)/SUM(G147:G$173)</f>
        <v>0.76190476190476186</v>
      </c>
      <c r="Y147" s="46">
        <f t="shared" si="4"/>
        <v>1.3501400560224091</v>
      </c>
    </row>
    <row r="148" spans="1:25" ht="15.95" customHeight="1" thickBot="1" x14ac:dyDescent="0.3">
      <c r="A148" s="180"/>
      <c r="B148" s="86">
        <v>41144</v>
      </c>
      <c r="C148" s="87" t="s">
        <v>54</v>
      </c>
      <c r="D148" s="89">
        <f>SUM(I148:I$173)/SUM(G148:G$173)</f>
        <v>0.55000000000000004</v>
      </c>
      <c r="E148" s="87">
        <v>1</v>
      </c>
      <c r="F148" s="87">
        <v>4</v>
      </c>
      <c r="G148" s="87">
        <v>4</v>
      </c>
      <c r="H148" s="87">
        <v>3</v>
      </c>
      <c r="I148" s="87">
        <v>1</v>
      </c>
      <c r="J148" s="87">
        <f t="shared" si="5"/>
        <v>0</v>
      </c>
      <c r="K148" s="87">
        <v>1</v>
      </c>
      <c r="L148" s="87">
        <v>0</v>
      </c>
      <c r="M148" s="87">
        <v>0</v>
      </c>
      <c r="N148" s="87">
        <v>3</v>
      </c>
      <c r="O148" s="87">
        <v>0</v>
      </c>
      <c r="P148" s="87">
        <v>0</v>
      </c>
      <c r="Q148" s="87">
        <v>0</v>
      </c>
      <c r="R148" s="87">
        <v>0</v>
      </c>
      <c r="S148" s="87">
        <v>2</v>
      </c>
      <c r="T148" s="87">
        <v>0</v>
      </c>
      <c r="U148" s="87">
        <v>0</v>
      </c>
      <c r="V148" s="87">
        <v>2</v>
      </c>
      <c r="W148" s="89">
        <f>SUM(I148:I$173,O148:O$173,S148:S$173)/SUM(F148:F$173)</f>
        <v>0.60493827160493829</v>
      </c>
      <c r="X148" s="89">
        <f>SUM(V148:V$173)/SUM(G148:G$173)</f>
        <v>0.78749999999999998</v>
      </c>
      <c r="Y148" s="90">
        <f t="shared" si="4"/>
        <v>1.3924382716049384</v>
      </c>
    </row>
    <row r="149" spans="1:25" ht="15.95" customHeight="1" x14ac:dyDescent="0.25">
      <c r="A149" s="183" t="s">
        <v>59</v>
      </c>
      <c r="B149" s="9">
        <v>41137</v>
      </c>
      <c r="C149" s="10" t="s">
        <v>54</v>
      </c>
      <c r="D149" s="1">
        <f>SUM(I149:I$173)/SUM(G149:G$173)</f>
        <v>0.56578947368421051</v>
      </c>
      <c r="E149" s="10">
        <v>1</v>
      </c>
      <c r="F149" s="10">
        <v>4</v>
      </c>
      <c r="G149" s="10">
        <v>4</v>
      </c>
      <c r="H149" s="10">
        <v>0</v>
      </c>
      <c r="I149" s="10">
        <v>2</v>
      </c>
      <c r="J149" s="10">
        <f t="shared" si="5"/>
        <v>2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3</v>
      </c>
      <c r="V149" s="10">
        <v>2</v>
      </c>
      <c r="W149" s="1">
        <f>SUM(I149:I$173,O149:O$173,S149:S$173)/SUM(F149:F$173)</f>
        <v>0.59740259740259738</v>
      </c>
      <c r="X149" s="1">
        <f>SUM(V149:V$173)/SUM(G149:G$173)</f>
        <v>0.80263157894736847</v>
      </c>
      <c r="Y149" s="2">
        <f t="shared" si="4"/>
        <v>1.400034176349966</v>
      </c>
    </row>
    <row r="150" spans="1:25" ht="15.95" customHeight="1" x14ac:dyDescent="0.25">
      <c r="A150" s="184"/>
      <c r="B150" s="4">
        <v>41137</v>
      </c>
      <c r="C150" s="5" t="s">
        <v>54</v>
      </c>
      <c r="D150" s="39">
        <f>SUM(I150:I$173)/SUM(G150:G$173)</f>
        <v>0.56944444444444442</v>
      </c>
      <c r="E150" s="5">
        <v>1</v>
      </c>
      <c r="F150" s="5">
        <v>3</v>
      </c>
      <c r="G150" s="5">
        <v>3</v>
      </c>
      <c r="H150" s="5">
        <v>0</v>
      </c>
      <c r="I150" s="5">
        <v>0</v>
      </c>
      <c r="J150" s="5">
        <f t="shared" si="5"/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1</v>
      </c>
      <c r="U150" s="5">
        <v>1</v>
      </c>
      <c r="V150" s="5">
        <v>0</v>
      </c>
      <c r="W150" s="39">
        <f>SUM(I150:I$173,O150:O$173,S150:S$173)/SUM(F150:F$173)</f>
        <v>0.60273972602739723</v>
      </c>
      <c r="X150" s="39">
        <f>SUM(V150:V$173)/SUM(G150:G$173)</f>
        <v>0.81944444444444442</v>
      </c>
      <c r="Y150" s="41">
        <f t="shared" si="4"/>
        <v>1.4221841704718416</v>
      </c>
    </row>
    <row r="151" spans="1:25" ht="15.95" customHeight="1" x14ac:dyDescent="0.25">
      <c r="A151" s="184"/>
      <c r="B151" s="4">
        <v>41130</v>
      </c>
      <c r="C151" s="5" t="s">
        <v>56</v>
      </c>
      <c r="D151" s="39">
        <f>SUM(I151:I$173)/SUM(G151:G$173)</f>
        <v>0.59420289855072461</v>
      </c>
      <c r="E151" s="5">
        <v>1</v>
      </c>
      <c r="F151" s="5">
        <v>4</v>
      </c>
      <c r="G151" s="5">
        <v>4</v>
      </c>
      <c r="H151" s="5">
        <v>1</v>
      </c>
      <c r="I151" s="5">
        <v>4</v>
      </c>
      <c r="J151" s="5">
        <f t="shared" si="5"/>
        <v>3</v>
      </c>
      <c r="K151" s="5">
        <v>1</v>
      </c>
      <c r="L151" s="5">
        <v>0</v>
      </c>
      <c r="M151" s="5">
        <v>0</v>
      </c>
      <c r="N151" s="5">
        <v>1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5</v>
      </c>
      <c r="W151" s="39">
        <f>SUM(I151:I$173,O151:O$173,S151:S$173)/SUM(F151:F$173)</f>
        <v>0.62857142857142856</v>
      </c>
      <c r="X151" s="39">
        <f>SUM(V151:V$173)/SUM(G151:G$173)</f>
        <v>0.85507246376811596</v>
      </c>
      <c r="Y151" s="41">
        <f t="shared" si="4"/>
        <v>1.4836438923395445</v>
      </c>
    </row>
    <row r="152" spans="1:25" ht="15.95" customHeight="1" x14ac:dyDescent="0.25">
      <c r="A152" s="184"/>
      <c r="B152" s="4">
        <v>41130</v>
      </c>
      <c r="C152" s="5" t="s">
        <v>56</v>
      </c>
      <c r="D152" s="39">
        <f>SUM(I152:I$173)/SUM(G152:G$173)</f>
        <v>0.56923076923076921</v>
      </c>
      <c r="E152" s="5">
        <v>1</v>
      </c>
      <c r="F152" s="5">
        <v>3</v>
      </c>
      <c r="G152" s="5">
        <v>3</v>
      </c>
      <c r="H152" s="5">
        <v>1</v>
      </c>
      <c r="I152" s="5">
        <v>3</v>
      </c>
      <c r="J152" s="5">
        <f t="shared" si="5"/>
        <v>2</v>
      </c>
      <c r="K152" s="5">
        <v>0</v>
      </c>
      <c r="L152" s="5">
        <v>0</v>
      </c>
      <c r="M152" s="5">
        <v>1</v>
      </c>
      <c r="N152" s="5">
        <v>2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6</v>
      </c>
      <c r="W152" s="39">
        <f>SUM(I152:I$173,O152:O$173,S152:S$173)/SUM(F152:F$173)</f>
        <v>0.60606060606060608</v>
      </c>
      <c r="X152" s="39">
        <f>SUM(V152:V$173)/SUM(G152:G$173)</f>
        <v>0.83076923076923082</v>
      </c>
      <c r="Y152" s="41">
        <f t="shared" si="4"/>
        <v>1.4368298368298369</v>
      </c>
    </row>
    <row r="153" spans="1:25" ht="15.95" customHeight="1" x14ac:dyDescent="0.25">
      <c r="A153" s="184"/>
      <c r="B153" s="4">
        <v>41123</v>
      </c>
      <c r="C153" s="5" t="s">
        <v>57</v>
      </c>
      <c r="D153" s="39">
        <f>SUM(I153:I$173)/SUM(G153:G$173)</f>
        <v>0.54838709677419351</v>
      </c>
      <c r="E153" s="5">
        <v>1</v>
      </c>
      <c r="F153" s="5">
        <v>3</v>
      </c>
      <c r="G153" s="5">
        <v>3</v>
      </c>
      <c r="H153" s="5">
        <v>2</v>
      </c>
      <c r="I153" s="5">
        <v>3</v>
      </c>
      <c r="J153" s="5">
        <f t="shared" si="5"/>
        <v>2</v>
      </c>
      <c r="K153" s="5">
        <v>1</v>
      </c>
      <c r="L153" s="5">
        <v>0</v>
      </c>
      <c r="M153" s="5">
        <v>0</v>
      </c>
      <c r="N153" s="5">
        <v>1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4</v>
      </c>
      <c r="W153" s="39">
        <f>SUM(I153:I$173,O153:O$173,S153:S$173)/SUM(F153:F$173)</f>
        <v>0.58730158730158732</v>
      </c>
      <c r="X153" s="39">
        <f>SUM(V153:V$173)/SUM(G153:G$173)</f>
        <v>0.77419354838709675</v>
      </c>
      <c r="Y153" s="41">
        <f t="shared" si="4"/>
        <v>1.361495135688684</v>
      </c>
    </row>
    <row r="154" spans="1:25" ht="15.95" customHeight="1" x14ac:dyDescent="0.25">
      <c r="A154" s="184"/>
      <c r="B154" s="4">
        <v>41123</v>
      </c>
      <c r="C154" s="5" t="s">
        <v>57</v>
      </c>
      <c r="D154" s="39">
        <f>SUM(I154:I$173)/SUM(G154:G$173)</f>
        <v>0.52542372881355937</v>
      </c>
      <c r="E154" s="5">
        <v>1</v>
      </c>
      <c r="F154" s="5">
        <v>4</v>
      </c>
      <c r="G154" s="5">
        <v>4</v>
      </c>
      <c r="H154" s="5">
        <v>3</v>
      </c>
      <c r="I154" s="5">
        <v>3</v>
      </c>
      <c r="J154" s="5">
        <f t="shared" si="5"/>
        <v>3</v>
      </c>
      <c r="K154" s="5">
        <v>0</v>
      </c>
      <c r="L154" s="5">
        <v>0</v>
      </c>
      <c r="M154" s="5">
        <v>0</v>
      </c>
      <c r="N154" s="5">
        <v>2</v>
      </c>
      <c r="O154" s="5">
        <v>0</v>
      </c>
      <c r="P154" s="5">
        <v>0</v>
      </c>
      <c r="Q154" s="5">
        <v>0</v>
      </c>
      <c r="R154" s="5">
        <v>0</v>
      </c>
      <c r="S154" s="5">
        <v>1</v>
      </c>
      <c r="T154" s="5">
        <v>0</v>
      </c>
      <c r="U154" s="5">
        <v>0</v>
      </c>
      <c r="V154" s="5">
        <v>3</v>
      </c>
      <c r="W154" s="39">
        <f>SUM(I154:I$173,O154:O$173,S154:S$173)/SUM(F154:F$173)</f>
        <v>0.56666666666666665</v>
      </c>
      <c r="X154" s="39">
        <f>SUM(V154:V$173)/SUM(G154:G$173)</f>
        <v>0.74576271186440679</v>
      </c>
      <c r="Y154" s="41">
        <f t="shared" si="4"/>
        <v>1.3124293785310734</v>
      </c>
    </row>
    <row r="155" spans="1:25" ht="15.95" customHeight="1" x14ac:dyDescent="0.25">
      <c r="A155" s="184"/>
      <c r="B155" s="4">
        <v>41109</v>
      </c>
      <c r="C155" s="5" t="s">
        <v>58</v>
      </c>
      <c r="D155" s="39">
        <f>SUM(I155:I$173)/SUM(G155:G$173)</f>
        <v>0.50909090909090904</v>
      </c>
      <c r="E155" s="5">
        <v>1</v>
      </c>
      <c r="F155" s="5">
        <v>2</v>
      </c>
      <c r="G155" s="5">
        <v>2</v>
      </c>
      <c r="H155" s="5">
        <v>2</v>
      </c>
      <c r="I155" s="5">
        <v>2</v>
      </c>
      <c r="J155" s="5">
        <f t="shared" si="5"/>
        <v>1</v>
      </c>
      <c r="K155" s="5">
        <v>1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3</v>
      </c>
      <c r="W155" s="39">
        <f>SUM(I155:I$173,O155:O$173,S155:S$173)/SUM(F155:F$173)</f>
        <v>0.5357142857142857</v>
      </c>
      <c r="X155" s="39">
        <f>SUM(V155:V$173)/SUM(G155:G$173)</f>
        <v>0.74545454545454548</v>
      </c>
      <c r="Y155" s="41">
        <f t="shared" si="4"/>
        <v>1.2811688311688312</v>
      </c>
    </row>
    <row r="156" spans="1:25" ht="15.95" customHeight="1" x14ac:dyDescent="0.25">
      <c r="A156" s="184"/>
      <c r="B156" s="4">
        <v>41109</v>
      </c>
      <c r="C156" s="5" t="s">
        <v>58</v>
      </c>
      <c r="D156" s="39">
        <f>SUM(I156:I$173)/SUM(G156:G$173)</f>
        <v>0.49056603773584906</v>
      </c>
      <c r="E156" s="5">
        <v>1</v>
      </c>
      <c r="F156" s="5">
        <v>3</v>
      </c>
      <c r="G156" s="5">
        <v>3</v>
      </c>
      <c r="H156" s="5">
        <v>3</v>
      </c>
      <c r="I156" s="5">
        <v>3</v>
      </c>
      <c r="J156" s="5">
        <f t="shared" si="5"/>
        <v>1</v>
      </c>
      <c r="K156" s="5">
        <v>1</v>
      </c>
      <c r="L156" s="5">
        <v>0</v>
      </c>
      <c r="M156" s="5">
        <v>1</v>
      </c>
      <c r="N156" s="5">
        <v>1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7</v>
      </c>
      <c r="W156" s="39">
        <f>SUM(I156:I$173,O156:O$173,S156:S$173)/SUM(F156:F$173)</f>
        <v>0.51851851851851849</v>
      </c>
      <c r="X156" s="39">
        <f>SUM(V156:V$173)/SUM(G156:G$173)</f>
        <v>0.71698113207547165</v>
      </c>
      <c r="Y156" s="41">
        <f t="shared" si="4"/>
        <v>1.2354996505939901</v>
      </c>
    </row>
    <row r="157" spans="1:25" ht="15.95" customHeight="1" x14ac:dyDescent="0.25">
      <c r="A157" s="184"/>
      <c r="B157" s="4">
        <v>41102</v>
      </c>
      <c r="C157" s="5" t="s">
        <v>56</v>
      </c>
      <c r="D157" s="39">
        <f>SUM(I157:I$173)/SUM(G157:G$173)</f>
        <v>0.46</v>
      </c>
      <c r="E157" s="5">
        <v>1</v>
      </c>
      <c r="F157" s="5">
        <v>2</v>
      </c>
      <c r="G157" s="5">
        <v>2</v>
      </c>
      <c r="H157" s="5">
        <v>0</v>
      </c>
      <c r="I157" s="5">
        <v>2</v>
      </c>
      <c r="J157" s="5">
        <f t="shared" si="5"/>
        <v>2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2</v>
      </c>
      <c r="W157" s="39">
        <f>SUM(I157:I$173,O157:O$173,S157:S$173)/SUM(F157:F$173)</f>
        <v>0.49019607843137253</v>
      </c>
      <c r="X157" s="39">
        <f>SUM(V157:V$173)/SUM(G157:G$173)</f>
        <v>0.62</v>
      </c>
      <c r="Y157" s="41">
        <f t="shared" si="4"/>
        <v>1.1101960784313725</v>
      </c>
    </row>
    <row r="158" spans="1:25" ht="15.95" customHeight="1" x14ac:dyDescent="0.25">
      <c r="A158" s="184"/>
      <c r="B158" s="4">
        <v>41102</v>
      </c>
      <c r="C158" s="5" t="s">
        <v>56</v>
      </c>
      <c r="D158" s="39">
        <f>SUM(I158:I$173)/SUM(G158:G$173)</f>
        <v>0.4375</v>
      </c>
      <c r="E158" s="5">
        <v>1</v>
      </c>
      <c r="F158" s="5">
        <v>4</v>
      </c>
      <c r="G158" s="5">
        <v>4</v>
      </c>
      <c r="H158" s="5">
        <v>0</v>
      </c>
      <c r="I158" s="5">
        <v>0</v>
      </c>
      <c r="J158" s="5">
        <f t="shared" si="5"/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1</v>
      </c>
      <c r="U158" s="5">
        <v>0</v>
      </c>
      <c r="V158" s="5">
        <v>0</v>
      </c>
      <c r="W158" s="39">
        <f>SUM(I158:I$173,O158:O$173,S158:S$173)/SUM(F158:F$173)</f>
        <v>0.46938775510204084</v>
      </c>
      <c r="X158" s="39">
        <f>SUM(V158:V$173)/SUM(G158:G$173)</f>
        <v>0.60416666666666663</v>
      </c>
      <c r="Y158" s="41">
        <f t="shared" si="4"/>
        <v>1.0735544217687074</v>
      </c>
    </row>
    <row r="159" spans="1:25" ht="15.95" customHeight="1" x14ac:dyDescent="0.25">
      <c r="A159" s="184"/>
      <c r="B159" s="4">
        <v>41088</v>
      </c>
      <c r="C159" s="5" t="s">
        <v>54</v>
      </c>
      <c r="D159" s="39">
        <f>SUM(I159:I$173)/SUM(G159:G$173)</f>
        <v>0.47727272727272729</v>
      </c>
      <c r="E159" s="5">
        <v>1</v>
      </c>
      <c r="F159" s="5">
        <v>3</v>
      </c>
      <c r="G159" s="5">
        <v>3</v>
      </c>
      <c r="H159" s="5">
        <v>2</v>
      </c>
      <c r="I159" s="5">
        <v>3</v>
      </c>
      <c r="J159" s="5">
        <f t="shared" si="5"/>
        <v>2</v>
      </c>
      <c r="K159" s="5">
        <v>1</v>
      </c>
      <c r="L159" s="5">
        <v>0</v>
      </c>
      <c r="M159" s="5">
        <v>0</v>
      </c>
      <c r="N159" s="5">
        <v>2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4</v>
      </c>
      <c r="W159" s="39">
        <f>SUM(I159:I$173,O159:O$173,S159:S$173)/SUM(F159:F$173)</f>
        <v>0.51111111111111107</v>
      </c>
      <c r="X159" s="39">
        <f>SUM(V159:V$173)/SUM(G159:G$173)</f>
        <v>0.65909090909090906</v>
      </c>
      <c r="Y159" s="41">
        <f t="shared" si="4"/>
        <v>1.1702020202020202</v>
      </c>
    </row>
    <row r="160" spans="1:25" ht="15.95" customHeight="1" x14ac:dyDescent="0.25">
      <c r="A160" s="184"/>
      <c r="B160" s="4">
        <v>41088</v>
      </c>
      <c r="C160" s="5" t="s">
        <v>54</v>
      </c>
      <c r="D160" s="39">
        <f>SUM(I160:I$173)/SUM(G160:G$173)</f>
        <v>0.43902439024390244</v>
      </c>
      <c r="E160" s="5">
        <v>1</v>
      </c>
      <c r="F160" s="5">
        <v>3</v>
      </c>
      <c r="G160" s="5">
        <v>2</v>
      </c>
      <c r="H160" s="5">
        <v>1</v>
      </c>
      <c r="I160" s="5">
        <v>1</v>
      </c>
      <c r="J160" s="5">
        <f t="shared" si="5"/>
        <v>1</v>
      </c>
      <c r="K160" s="5">
        <v>0</v>
      </c>
      <c r="L160" s="5">
        <v>0</v>
      </c>
      <c r="M160" s="5">
        <v>0</v>
      </c>
      <c r="N160" s="5">
        <v>1</v>
      </c>
      <c r="O160" s="5">
        <v>0</v>
      </c>
      <c r="P160" s="5">
        <v>0</v>
      </c>
      <c r="Q160" s="5">
        <v>1</v>
      </c>
      <c r="R160" s="5">
        <v>0</v>
      </c>
      <c r="S160" s="5">
        <v>0</v>
      </c>
      <c r="T160" s="5">
        <v>1</v>
      </c>
      <c r="U160" s="5">
        <v>0</v>
      </c>
      <c r="V160" s="5">
        <v>1</v>
      </c>
      <c r="W160" s="39">
        <f>SUM(I160:I$173,O160:O$173,S160:S$173)/SUM(F160:F$173)</f>
        <v>0.47619047619047616</v>
      </c>
      <c r="X160" s="39">
        <f>SUM(V160:V$173)/SUM(G160:G$173)</f>
        <v>0.6097560975609756</v>
      </c>
      <c r="Y160" s="41">
        <f t="shared" si="4"/>
        <v>1.0859465737514518</v>
      </c>
    </row>
    <row r="161" spans="1:25" ht="15.95" customHeight="1" x14ac:dyDescent="0.25">
      <c r="A161" s="184"/>
      <c r="B161" s="4">
        <v>41081</v>
      </c>
      <c r="C161" s="5" t="s">
        <v>53</v>
      </c>
      <c r="D161" s="39">
        <f>SUM(I161:I$173)/SUM(G161:G$173)</f>
        <v>0.4358974358974359</v>
      </c>
      <c r="E161" s="5">
        <v>1</v>
      </c>
      <c r="F161" s="5">
        <v>3</v>
      </c>
      <c r="G161" s="5">
        <v>3</v>
      </c>
      <c r="H161" s="5">
        <v>2</v>
      </c>
      <c r="I161" s="5">
        <v>2</v>
      </c>
      <c r="J161" s="5">
        <f t="shared" si="5"/>
        <v>1</v>
      </c>
      <c r="K161" s="5">
        <v>1</v>
      </c>
      <c r="L161" s="5">
        <v>0</v>
      </c>
      <c r="M161" s="5">
        <v>0</v>
      </c>
      <c r="N161" s="5">
        <v>3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3</v>
      </c>
      <c r="W161" s="39">
        <f>SUM(I161:I$173,O161:O$173,S161:S$173)/SUM(F161:F$173)</f>
        <v>0.48717948717948717</v>
      </c>
      <c r="X161" s="39">
        <f>SUM(V161:V$173)/SUM(G161:G$173)</f>
        <v>0.61538461538461542</v>
      </c>
      <c r="Y161" s="41">
        <f t="shared" si="4"/>
        <v>1.1025641025641026</v>
      </c>
    </row>
    <row r="162" spans="1:25" ht="15.95" customHeight="1" x14ac:dyDescent="0.25">
      <c r="A162" s="184"/>
      <c r="B162" s="4">
        <v>41081</v>
      </c>
      <c r="C162" s="5" t="s">
        <v>53</v>
      </c>
      <c r="D162" s="39">
        <f>SUM(I162:I$173)/SUM(G162:G$173)</f>
        <v>0.41666666666666669</v>
      </c>
      <c r="E162" s="5">
        <v>1</v>
      </c>
      <c r="F162" s="5">
        <v>3</v>
      </c>
      <c r="G162" s="5">
        <v>3</v>
      </c>
      <c r="H162" s="5">
        <v>2</v>
      </c>
      <c r="I162" s="5">
        <v>3</v>
      </c>
      <c r="J162" s="5">
        <f t="shared" si="5"/>
        <v>2</v>
      </c>
      <c r="K162" s="5">
        <v>1</v>
      </c>
      <c r="L162" s="5">
        <v>0</v>
      </c>
      <c r="M162" s="5">
        <v>0</v>
      </c>
      <c r="N162" s="5">
        <v>2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4</v>
      </c>
      <c r="W162" s="39">
        <f>SUM(I162:I$173,O162:O$173,S162:S$173)/SUM(F162:F$173)</f>
        <v>0.47222222222222221</v>
      </c>
      <c r="X162" s="39">
        <f>SUM(V162:V$173)/SUM(G162:G$173)</f>
        <v>0.58333333333333337</v>
      </c>
      <c r="Y162" s="41">
        <f t="shared" si="4"/>
        <v>1.0555555555555556</v>
      </c>
    </row>
    <row r="163" spans="1:25" ht="15.95" customHeight="1" x14ac:dyDescent="0.25">
      <c r="A163" s="184"/>
      <c r="B163" s="4">
        <v>41074</v>
      </c>
      <c r="C163" s="5" t="s">
        <v>58</v>
      </c>
      <c r="D163" s="39">
        <f>SUM(I163:I$173)/SUM(G163:G$173)</f>
        <v>0.36363636363636365</v>
      </c>
      <c r="E163" s="5">
        <v>1</v>
      </c>
      <c r="F163" s="5">
        <v>3</v>
      </c>
      <c r="G163" s="5">
        <v>3</v>
      </c>
      <c r="H163" s="5">
        <v>2</v>
      </c>
      <c r="I163" s="5">
        <v>2</v>
      </c>
      <c r="J163" s="5">
        <f t="shared" si="5"/>
        <v>1</v>
      </c>
      <c r="K163" s="5">
        <v>0</v>
      </c>
      <c r="L163" s="5">
        <v>1</v>
      </c>
      <c r="M163" s="5">
        <v>0</v>
      </c>
      <c r="N163" s="5">
        <v>1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</v>
      </c>
      <c r="V163" s="5">
        <v>4</v>
      </c>
      <c r="W163" s="39">
        <f>SUM(I163:I$173,O163:O$173,S163:S$173)/SUM(F163:F$173)</f>
        <v>0.42424242424242425</v>
      </c>
      <c r="X163" s="39">
        <f>SUM(V163:V$173)/SUM(G163:G$173)</f>
        <v>0.51515151515151514</v>
      </c>
      <c r="Y163" s="41">
        <f t="shared" si="4"/>
        <v>0.93939393939393945</v>
      </c>
    </row>
    <row r="164" spans="1:25" ht="15.95" customHeight="1" x14ac:dyDescent="0.25">
      <c r="A164" s="184"/>
      <c r="B164" s="4">
        <v>41074</v>
      </c>
      <c r="C164" s="5" t="s">
        <v>58</v>
      </c>
      <c r="D164" s="39">
        <f>SUM(I164:I$173)/SUM(G164:G$173)</f>
        <v>0.33333333333333331</v>
      </c>
      <c r="E164" s="5">
        <v>1</v>
      </c>
      <c r="F164" s="5">
        <v>4</v>
      </c>
      <c r="G164" s="5">
        <v>4</v>
      </c>
      <c r="H164" s="5">
        <v>1</v>
      </c>
      <c r="I164" s="5">
        <v>2</v>
      </c>
      <c r="J164" s="5">
        <f t="shared" si="5"/>
        <v>1</v>
      </c>
      <c r="K164" s="5">
        <v>1</v>
      </c>
      <c r="L164" s="5">
        <v>0</v>
      </c>
      <c r="M164" s="5">
        <v>0</v>
      </c>
      <c r="N164" s="5">
        <v>1</v>
      </c>
      <c r="O164" s="5">
        <v>0</v>
      </c>
      <c r="P164" s="5">
        <v>0</v>
      </c>
      <c r="Q164" s="5">
        <v>0</v>
      </c>
      <c r="R164" s="5">
        <v>1</v>
      </c>
      <c r="S164" s="5">
        <v>0</v>
      </c>
      <c r="T164" s="5">
        <v>1</v>
      </c>
      <c r="U164" s="5">
        <v>1</v>
      </c>
      <c r="V164" s="5">
        <v>3</v>
      </c>
      <c r="W164" s="39">
        <f>SUM(I164:I$173,O164:O$173,S164:S$173)/SUM(F164:F$173)</f>
        <v>0.4</v>
      </c>
      <c r="X164" s="39">
        <f>SUM(V164:V$173)/SUM(G164:G$173)</f>
        <v>0.43333333333333335</v>
      </c>
      <c r="Y164" s="41">
        <f t="shared" si="4"/>
        <v>0.83333333333333337</v>
      </c>
    </row>
    <row r="165" spans="1:25" ht="15.95" customHeight="1" x14ac:dyDescent="0.25">
      <c r="A165" s="184"/>
      <c r="B165" s="4">
        <v>41067</v>
      </c>
      <c r="C165" s="5" t="s">
        <v>56</v>
      </c>
      <c r="D165" s="39">
        <f>SUM(I165:I$173)/SUM(G165:G$173)</f>
        <v>0.30769230769230771</v>
      </c>
      <c r="E165" s="5">
        <v>1</v>
      </c>
      <c r="F165" s="5">
        <v>5</v>
      </c>
      <c r="G165" s="5">
        <v>5</v>
      </c>
      <c r="H165" s="5">
        <v>1</v>
      </c>
      <c r="I165" s="5">
        <v>2</v>
      </c>
      <c r="J165" s="5">
        <f t="shared" si="5"/>
        <v>1</v>
      </c>
      <c r="K165" s="5">
        <v>1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3</v>
      </c>
      <c r="W165" s="39">
        <f>SUM(I165:I$173,O165:O$173,S165:S$173)/SUM(F165:F$173)</f>
        <v>0.38461538461538464</v>
      </c>
      <c r="X165" s="39">
        <f>SUM(V165:V$173)/SUM(G165:G$173)</f>
        <v>0.38461538461538464</v>
      </c>
      <c r="Y165" s="41">
        <f t="shared" si="4"/>
        <v>0.76923076923076927</v>
      </c>
    </row>
    <row r="166" spans="1:25" ht="15.95" customHeight="1" x14ac:dyDescent="0.25">
      <c r="A166" s="184"/>
      <c r="B166" s="4">
        <v>41060</v>
      </c>
      <c r="C166" s="5" t="s">
        <v>54</v>
      </c>
      <c r="D166" s="39">
        <f>SUM(I166:I$173)/SUM(G166:G$173)</f>
        <v>0.2857142857142857</v>
      </c>
      <c r="E166" s="5">
        <v>1</v>
      </c>
      <c r="F166" s="5">
        <v>4</v>
      </c>
      <c r="G166" s="5">
        <v>4</v>
      </c>
      <c r="H166" s="5">
        <v>0</v>
      </c>
      <c r="I166" s="5">
        <v>0</v>
      </c>
      <c r="J166" s="5">
        <f t="shared" si="5"/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2</v>
      </c>
      <c r="T166" s="5">
        <v>0</v>
      </c>
      <c r="U166" s="5">
        <v>4</v>
      </c>
      <c r="V166" s="5">
        <v>0</v>
      </c>
      <c r="W166" s="39">
        <f>SUM(I166:I$173,O166:O$173,S166:S$173)/SUM(F166:F$173)</f>
        <v>0.38095238095238093</v>
      </c>
      <c r="X166" s="39">
        <f>SUM(V166:V$173)/SUM(G166:G$173)</f>
        <v>0.33333333333333331</v>
      </c>
      <c r="Y166" s="41">
        <f t="shared" si="4"/>
        <v>0.71428571428571419</v>
      </c>
    </row>
    <row r="167" spans="1:25" ht="15.95" customHeight="1" x14ac:dyDescent="0.25">
      <c r="A167" s="184"/>
      <c r="B167" s="4">
        <v>41060</v>
      </c>
      <c r="C167" s="5" t="s">
        <v>54</v>
      </c>
      <c r="D167" s="39">
        <f>SUM(I167:I$173)/SUM(G167:G$173)</f>
        <v>0.35294117647058826</v>
      </c>
      <c r="E167" s="5">
        <v>1</v>
      </c>
      <c r="F167" s="5">
        <v>3</v>
      </c>
      <c r="G167" s="5">
        <v>3</v>
      </c>
      <c r="H167" s="5">
        <v>0</v>
      </c>
      <c r="I167" s="5">
        <v>0</v>
      </c>
      <c r="J167" s="5">
        <f t="shared" si="5"/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5</v>
      </c>
      <c r="V167" s="5">
        <v>0</v>
      </c>
      <c r="W167" s="39">
        <f>SUM(I167:I$173,O167:O$173,S167:S$173)/SUM(F167:F$173)</f>
        <v>0.35294117647058826</v>
      </c>
      <c r="X167" s="39">
        <f>SUM(V167:V$173)/SUM(G167:G$173)</f>
        <v>0.41176470588235292</v>
      </c>
      <c r="Y167" s="41">
        <f t="shared" si="4"/>
        <v>0.76470588235294112</v>
      </c>
    </row>
    <row r="168" spans="1:25" ht="15.95" customHeight="1" x14ac:dyDescent="0.25">
      <c r="A168" s="184"/>
      <c r="B168" s="4">
        <v>41053</v>
      </c>
      <c r="C168" s="5" t="s">
        <v>57</v>
      </c>
      <c r="D168" s="39">
        <f>SUM(I168:I$173)/SUM(G168:G$173)</f>
        <v>0.42857142857142855</v>
      </c>
      <c r="E168" s="5">
        <v>1</v>
      </c>
      <c r="F168" s="5">
        <v>3</v>
      </c>
      <c r="G168" s="5">
        <v>3</v>
      </c>
      <c r="H168" s="5">
        <v>0</v>
      </c>
      <c r="I168" s="5">
        <v>1</v>
      </c>
      <c r="J168" s="5">
        <f t="shared" si="5"/>
        <v>1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4</v>
      </c>
      <c r="V168" s="5">
        <v>1</v>
      </c>
      <c r="W168" s="39">
        <f>SUM(I168:I$173,O168:O$173,S168:S$173)/SUM(F168:F$173)</f>
        <v>0.42857142857142855</v>
      </c>
      <c r="X168" s="39">
        <f>SUM(V168:V$173)/SUM(G168:G$173)</f>
        <v>0.5</v>
      </c>
      <c r="Y168" s="41">
        <f t="shared" si="4"/>
        <v>0.9285714285714286</v>
      </c>
    </row>
    <row r="169" spans="1:25" ht="15.95" customHeight="1" x14ac:dyDescent="0.25">
      <c r="A169" s="184"/>
      <c r="B169" s="4">
        <v>41053</v>
      </c>
      <c r="C169" s="5" t="s">
        <v>57</v>
      </c>
      <c r="D169" s="39">
        <f>SUM(I169:I$173)/SUM(G169:G$173)</f>
        <v>0.45454545454545453</v>
      </c>
      <c r="E169" s="5">
        <v>1</v>
      </c>
      <c r="F169" s="5">
        <v>2</v>
      </c>
      <c r="G169" s="5">
        <v>2</v>
      </c>
      <c r="H169" s="5">
        <v>0</v>
      </c>
      <c r="I169" s="5">
        <v>1</v>
      </c>
      <c r="J169" s="5">
        <f t="shared" si="5"/>
        <v>1</v>
      </c>
      <c r="K169" s="5">
        <v>0</v>
      </c>
      <c r="L169" s="5">
        <v>0</v>
      </c>
      <c r="M169" s="5">
        <v>0</v>
      </c>
      <c r="N169" s="5">
        <v>1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1</v>
      </c>
      <c r="W169" s="39">
        <f>SUM(I169:I$173,O169:O$173,S169:S$173)/SUM(F169:F$173)</f>
        <v>0.45454545454545453</v>
      </c>
      <c r="X169" s="39">
        <f>SUM(V169:V$173)/SUM(G169:G$173)</f>
        <v>0.54545454545454541</v>
      </c>
      <c r="Y169" s="41">
        <f t="shared" si="4"/>
        <v>1</v>
      </c>
    </row>
    <row r="170" spans="1:25" ht="15.95" customHeight="1" x14ac:dyDescent="0.25">
      <c r="A170" s="184"/>
      <c r="B170" s="4">
        <v>41046</v>
      </c>
      <c r="C170" s="5" t="s">
        <v>58</v>
      </c>
      <c r="D170" s="39">
        <f>SUM(I170:I$173)/SUM(G170:G$173)</f>
        <v>0.44444444444444442</v>
      </c>
      <c r="E170" s="5">
        <v>1</v>
      </c>
      <c r="F170" s="5">
        <v>3</v>
      </c>
      <c r="G170" s="5">
        <v>3</v>
      </c>
      <c r="H170" s="5">
        <v>1</v>
      </c>
      <c r="I170" s="5">
        <v>2</v>
      </c>
      <c r="J170" s="5">
        <f t="shared" si="5"/>
        <v>2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2</v>
      </c>
      <c r="W170" s="39">
        <f>SUM(I170:I$173,O170:O$173,S170:S$173)/SUM(F170:F$173)</f>
        <v>0.44444444444444442</v>
      </c>
      <c r="X170" s="39">
        <f>SUM(V170:V$173)/SUM(G170:G$173)</f>
        <v>0.55555555555555558</v>
      </c>
      <c r="Y170" s="41">
        <f t="shared" si="4"/>
        <v>1</v>
      </c>
    </row>
    <row r="171" spans="1:25" ht="15.95" customHeight="1" x14ac:dyDescent="0.25">
      <c r="A171" s="184"/>
      <c r="B171" s="4">
        <v>41046</v>
      </c>
      <c r="C171" s="5" t="s">
        <v>58</v>
      </c>
      <c r="D171" s="39">
        <f>SUM(I171:I$173)/SUM(G171:G$173)</f>
        <v>0.33333333333333331</v>
      </c>
      <c r="E171" s="5">
        <v>1</v>
      </c>
      <c r="F171" s="5">
        <v>2</v>
      </c>
      <c r="G171" s="5">
        <v>2</v>
      </c>
      <c r="H171" s="5">
        <v>0</v>
      </c>
      <c r="I171" s="5">
        <v>1</v>
      </c>
      <c r="J171" s="5">
        <f t="shared" si="5"/>
        <v>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2</v>
      </c>
      <c r="V171" s="5">
        <v>1</v>
      </c>
      <c r="W171" s="39">
        <f>SUM(I171:I$173,O171:O$173,S171:S$173)/SUM(F171:F$173)</f>
        <v>0.33333333333333331</v>
      </c>
      <c r="X171" s="39">
        <f>SUM(V171:V$173)/SUM(G171:G$173)</f>
        <v>0.5</v>
      </c>
      <c r="Y171" s="41">
        <f t="shared" si="4"/>
        <v>0.83333333333333326</v>
      </c>
    </row>
    <row r="172" spans="1:25" ht="15.95" customHeight="1" x14ac:dyDescent="0.25">
      <c r="A172" s="184"/>
      <c r="B172" s="4">
        <v>41039</v>
      </c>
      <c r="C172" s="5" t="s">
        <v>53</v>
      </c>
      <c r="D172" s="39">
        <f>SUM(I172:I$173)/SUM(G172:G$173)</f>
        <v>0.25</v>
      </c>
      <c r="E172" s="5">
        <v>1</v>
      </c>
      <c r="F172" s="5">
        <v>1</v>
      </c>
      <c r="G172" s="5">
        <v>1</v>
      </c>
      <c r="H172" s="5">
        <v>0</v>
      </c>
      <c r="I172" s="5">
        <v>0</v>
      </c>
      <c r="J172" s="5">
        <f t="shared" si="5"/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39">
        <f>SUM(I172:I$173,O172:O$173,S172:S$173)/SUM(F172:F$173)</f>
        <v>0.25</v>
      </c>
      <c r="X172" s="39">
        <f>SUM(V172:V$173)/SUM(G172:G$173)</f>
        <v>0.5</v>
      </c>
      <c r="Y172" s="41">
        <f t="shared" si="4"/>
        <v>0.75</v>
      </c>
    </row>
    <row r="173" spans="1:25" ht="15.95" customHeight="1" thickBot="1" x14ac:dyDescent="0.3">
      <c r="A173" s="188"/>
      <c r="B173" s="11">
        <v>41039</v>
      </c>
      <c r="C173" s="12" t="s">
        <v>53</v>
      </c>
      <c r="D173" s="40">
        <f>SUM(I173:I$173)/SUM(G173:G$173)</f>
        <v>0.33333333333333331</v>
      </c>
      <c r="E173" s="12">
        <v>1</v>
      </c>
      <c r="F173" s="12">
        <v>3</v>
      </c>
      <c r="G173" s="12">
        <v>3</v>
      </c>
      <c r="H173" s="12">
        <v>1</v>
      </c>
      <c r="I173" s="12">
        <v>1</v>
      </c>
      <c r="J173" s="12">
        <f t="shared" si="5"/>
        <v>0</v>
      </c>
      <c r="K173" s="12">
        <v>1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4</v>
      </c>
      <c r="V173" s="12">
        <v>2</v>
      </c>
      <c r="W173" s="40">
        <f>SUM(I173:I$173,O173:O$173,S173:S$173)/SUM(F173:F$173)</f>
        <v>0.33333333333333331</v>
      </c>
      <c r="X173" s="40">
        <f>SUM(V173:V$173)/SUM(G173:G$173)</f>
        <v>0.66666666666666663</v>
      </c>
      <c r="Y173" s="42">
        <f>SUM(X173+W173)</f>
        <v>1</v>
      </c>
    </row>
    <row r="174" spans="1:25" s="25" customFormat="1" ht="36.75" customHeight="1" thickBot="1" x14ac:dyDescent="0.3">
      <c r="A174" s="31" t="s">
        <v>120</v>
      </c>
      <c r="B174" s="32" t="s">
        <v>61</v>
      </c>
      <c r="C174" s="33" t="s">
        <v>60</v>
      </c>
      <c r="D174" s="34">
        <f>SUM(I174/G174)</f>
        <v>0.45815899581589958</v>
      </c>
      <c r="E174" s="33">
        <f>SUM(E2:E173)</f>
        <v>172</v>
      </c>
      <c r="F174" s="33">
        <f t="shared" ref="F174:V174" si="6">SUM(F2:F173)</f>
        <v>505</v>
      </c>
      <c r="G174" s="33">
        <f t="shared" si="6"/>
        <v>478</v>
      </c>
      <c r="H174" s="33">
        <f t="shared" si="6"/>
        <v>145</v>
      </c>
      <c r="I174" s="33">
        <f t="shared" si="6"/>
        <v>219</v>
      </c>
      <c r="J174" s="33">
        <f t="shared" si="6"/>
        <v>167</v>
      </c>
      <c r="K174" s="33">
        <f t="shared" si="6"/>
        <v>39</v>
      </c>
      <c r="L174" s="33">
        <f t="shared" si="6"/>
        <v>5</v>
      </c>
      <c r="M174" s="33">
        <f t="shared" si="6"/>
        <v>8</v>
      </c>
      <c r="N174" s="33">
        <f t="shared" si="6"/>
        <v>121</v>
      </c>
      <c r="O174" s="33">
        <f t="shared" si="6"/>
        <v>18</v>
      </c>
      <c r="P174" s="33">
        <f t="shared" si="6"/>
        <v>3</v>
      </c>
      <c r="Q174" s="33">
        <f t="shared" si="6"/>
        <v>9</v>
      </c>
      <c r="R174" s="33">
        <f t="shared" si="6"/>
        <v>3</v>
      </c>
      <c r="S174" s="33">
        <f t="shared" si="6"/>
        <v>21</v>
      </c>
      <c r="T174" s="33">
        <f t="shared" si="6"/>
        <v>36</v>
      </c>
      <c r="U174" s="33">
        <f t="shared" si="6"/>
        <v>116</v>
      </c>
      <c r="V174" s="33">
        <f t="shared" si="6"/>
        <v>292</v>
      </c>
      <c r="W174" s="34">
        <f>SUM(I174+O174+S174)/F174</f>
        <v>0.5108910891089109</v>
      </c>
      <c r="X174" s="34">
        <f>SUM(V174/G174)</f>
        <v>0.61087866108786615</v>
      </c>
      <c r="Y174" s="35">
        <f>SUM(X174+W174)</f>
        <v>1.1217697501967772</v>
      </c>
    </row>
    <row r="175" spans="1:25" s="88" customFormat="1" ht="18.75" thickBot="1" x14ac:dyDescent="0.3">
      <c r="A175" s="85"/>
      <c r="B175" s="81" t="s">
        <v>0</v>
      </c>
      <c r="C175" s="82" t="s">
        <v>1</v>
      </c>
      <c r="D175" s="83" t="s">
        <v>2</v>
      </c>
      <c r="E175" s="82" t="s">
        <v>3</v>
      </c>
      <c r="F175" s="82" t="s">
        <v>4</v>
      </c>
      <c r="G175" s="82" t="s">
        <v>5</v>
      </c>
      <c r="H175" s="82" t="s">
        <v>6</v>
      </c>
      <c r="I175" s="82" t="s">
        <v>7</v>
      </c>
      <c r="J175" s="82" t="s">
        <v>67</v>
      </c>
      <c r="K175" s="82" t="s">
        <v>8</v>
      </c>
      <c r="L175" s="82" t="s">
        <v>9</v>
      </c>
      <c r="M175" s="82" t="s">
        <v>10</v>
      </c>
      <c r="N175" s="82" t="s">
        <v>11</v>
      </c>
      <c r="O175" s="82" t="s">
        <v>12</v>
      </c>
      <c r="P175" s="82" t="s">
        <v>13</v>
      </c>
      <c r="Q175" s="82" t="s">
        <v>14</v>
      </c>
      <c r="R175" s="82" t="s">
        <v>15</v>
      </c>
      <c r="S175" s="82" t="s">
        <v>16</v>
      </c>
      <c r="T175" s="82" t="s">
        <v>17</v>
      </c>
      <c r="U175" s="82" t="s">
        <v>18</v>
      </c>
      <c r="V175" s="82" t="s">
        <v>19</v>
      </c>
      <c r="W175" s="83" t="s">
        <v>20</v>
      </c>
      <c r="X175" s="83" t="s">
        <v>21</v>
      </c>
      <c r="Y175" s="84" t="s">
        <v>22</v>
      </c>
    </row>
    <row r="176" spans="1:25" ht="15.95" customHeight="1" x14ac:dyDescent="0.25">
      <c r="A176" s="200" t="s">
        <v>63</v>
      </c>
      <c r="B176" s="156" t="s">
        <v>64</v>
      </c>
      <c r="C176" s="96" t="s">
        <v>47</v>
      </c>
      <c r="D176" s="97">
        <f t="shared" ref="D176:D200" si="7">SUM(I176/G176)</f>
        <v>0.7142857142857143</v>
      </c>
      <c r="E176" s="96">
        <f>SUM(E93+E87+E86)</f>
        <v>3</v>
      </c>
      <c r="F176" s="96">
        <f t="shared" ref="F176:V176" si="8">SUM(F93+F87+F86)</f>
        <v>7</v>
      </c>
      <c r="G176" s="96">
        <f t="shared" si="8"/>
        <v>7</v>
      </c>
      <c r="H176" s="96">
        <f t="shared" si="8"/>
        <v>1</v>
      </c>
      <c r="I176" s="96">
        <f t="shared" si="8"/>
        <v>5</v>
      </c>
      <c r="J176" s="96">
        <f t="shared" si="8"/>
        <v>3</v>
      </c>
      <c r="K176" s="96">
        <f t="shared" si="8"/>
        <v>2</v>
      </c>
      <c r="L176" s="96">
        <f t="shared" si="8"/>
        <v>0</v>
      </c>
      <c r="M176" s="96">
        <f t="shared" si="8"/>
        <v>0</v>
      </c>
      <c r="N176" s="96">
        <f t="shared" si="8"/>
        <v>3</v>
      </c>
      <c r="O176" s="96">
        <f t="shared" si="8"/>
        <v>0</v>
      </c>
      <c r="P176" s="96">
        <f t="shared" si="8"/>
        <v>1</v>
      </c>
      <c r="Q176" s="96">
        <f t="shared" si="8"/>
        <v>0</v>
      </c>
      <c r="R176" s="96">
        <f t="shared" si="8"/>
        <v>0</v>
      </c>
      <c r="S176" s="96">
        <f t="shared" si="8"/>
        <v>0</v>
      </c>
      <c r="T176" s="96">
        <f t="shared" si="8"/>
        <v>0</v>
      </c>
      <c r="U176" s="96">
        <f t="shared" si="8"/>
        <v>1</v>
      </c>
      <c r="V176" s="96">
        <f t="shared" si="8"/>
        <v>7</v>
      </c>
      <c r="W176" s="97">
        <f t="shared" ref="W176:W200" si="9">SUM(I176+O176+S176)/F176</f>
        <v>0.7142857142857143</v>
      </c>
      <c r="X176" s="97">
        <f t="shared" ref="X176:X200" si="10">SUM(V176/G176)</f>
        <v>1</v>
      </c>
      <c r="Y176" s="98">
        <f t="shared" ref="Y176:Y200" si="11">SUM(X176+W176)</f>
        <v>1.7142857142857144</v>
      </c>
    </row>
    <row r="177" spans="1:25" ht="15.95" customHeight="1" x14ac:dyDescent="0.25">
      <c r="A177" s="181"/>
      <c r="B177" s="157" t="s">
        <v>64</v>
      </c>
      <c r="C177" s="100" t="s">
        <v>50</v>
      </c>
      <c r="D177" s="101">
        <f t="shared" si="7"/>
        <v>0.47619047619047616</v>
      </c>
      <c r="E177" s="100">
        <f>SUM(E128+E127+E122+E121+E106+E105+E99+E98)</f>
        <v>8</v>
      </c>
      <c r="F177" s="100">
        <f t="shared" ref="F177:V177" si="12">SUM(F128+F127+F122+F121+F106+F105+F99+F98)</f>
        <v>21</v>
      </c>
      <c r="G177" s="100">
        <f t="shared" si="12"/>
        <v>21</v>
      </c>
      <c r="H177" s="100">
        <f t="shared" si="12"/>
        <v>4</v>
      </c>
      <c r="I177" s="100">
        <f t="shared" si="12"/>
        <v>10</v>
      </c>
      <c r="J177" s="100">
        <f t="shared" si="12"/>
        <v>9</v>
      </c>
      <c r="K177" s="100">
        <f t="shared" si="12"/>
        <v>0</v>
      </c>
      <c r="L177" s="100">
        <f t="shared" si="12"/>
        <v>0</v>
      </c>
      <c r="M177" s="100">
        <f t="shared" si="12"/>
        <v>1</v>
      </c>
      <c r="N177" s="100">
        <f t="shared" si="12"/>
        <v>5</v>
      </c>
      <c r="O177" s="100">
        <f t="shared" si="12"/>
        <v>0</v>
      </c>
      <c r="P177" s="100">
        <f t="shared" si="12"/>
        <v>0</v>
      </c>
      <c r="Q177" s="100">
        <f t="shared" si="12"/>
        <v>0</v>
      </c>
      <c r="R177" s="100">
        <f t="shared" si="12"/>
        <v>0</v>
      </c>
      <c r="S177" s="100">
        <f t="shared" si="12"/>
        <v>1</v>
      </c>
      <c r="T177" s="100">
        <f t="shared" si="12"/>
        <v>0</v>
      </c>
      <c r="U177" s="100">
        <f t="shared" si="12"/>
        <v>9</v>
      </c>
      <c r="V177" s="100">
        <f t="shared" si="12"/>
        <v>13</v>
      </c>
      <c r="W177" s="101">
        <f t="shared" si="9"/>
        <v>0.52380952380952384</v>
      </c>
      <c r="X177" s="101">
        <f t="shared" si="10"/>
        <v>0.61904761904761907</v>
      </c>
      <c r="Y177" s="102">
        <f t="shared" si="11"/>
        <v>1.1428571428571428</v>
      </c>
    </row>
    <row r="178" spans="1:25" ht="15.95" customHeight="1" x14ac:dyDescent="0.25">
      <c r="A178" s="181"/>
      <c r="B178" s="157" t="s">
        <v>64</v>
      </c>
      <c r="C178" s="100" t="s">
        <v>68</v>
      </c>
      <c r="D178" s="101">
        <f t="shared" si="7"/>
        <v>0.7142857142857143</v>
      </c>
      <c r="E178" s="100">
        <f>SUM(E130+E129)</f>
        <v>2</v>
      </c>
      <c r="F178" s="100">
        <f t="shared" ref="F178:V178" si="13">SUM(F130+F129)</f>
        <v>7</v>
      </c>
      <c r="G178" s="100">
        <f t="shared" si="13"/>
        <v>7</v>
      </c>
      <c r="H178" s="100">
        <f t="shared" si="13"/>
        <v>4</v>
      </c>
      <c r="I178" s="100">
        <f t="shared" si="13"/>
        <v>5</v>
      </c>
      <c r="J178" s="100">
        <f t="shared" si="13"/>
        <v>4</v>
      </c>
      <c r="K178" s="100">
        <f t="shared" si="13"/>
        <v>1</v>
      </c>
      <c r="L178" s="100">
        <f t="shared" si="13"/>
        <v>0</v>
      </c>
      <c r="M178" s="100">
        <f t="shared" si="13"/>
        <v>0</v>
      </c>
      <c r="N178" s="100">
        <f t="shared" si="13"/>
        <v>4</v>
      </c>
      <c r="O178" s="100">
        <f t="shared" si="13"/>
        <v>0</v>
      </c>
      <c r="P178" s="100">
        <f t="shared" si="13"/>
        <v>0</v>
      </c>
      <c r="Q178" s="100">
        <f t="shared" si="13"/>
        <v>0</v>
      </c>
      <c r="R178" s="100">
        <f t="shared" si="13"/>
        <v>0</v>
      </c>
      <c r="S178" s="100">
        <f t="shared" si="13"/>
        <v>0</v>
      </c>
      <c r="T178" s="100">
        <f t="shared" si="13"/>
        <v>0</v>
      </c>
      <c r="U178" s="100">
        <f t="shared" si="13"/>
        <v>0</v>
      </c>
      <c r="V178" s="100">
        <f t="shared" si="13"/>
        <v>6</v>
      </c>
      <c r="W178" s="101">
        <f t="shared" si="9"/>
        <v>0.7142857142857143</v>
      </c>
      <c r="X178" s="101">
        <f t="shared" si="10"/>
        <v>0.8571428571428571</v>
      </c>
      <c r="Y178" s="102">
        <f t="shared" si="11"/>
        <v>1.5714285714285714</v>
      </c>
    </row>
    <row r="179" spans="1:25" ht="15.95" customHeight="1" x14ac:dyDescent="0.25">
      <c r="A179" s="181"/>
      <c r="B179" s="157" t="s">
        <v>64</v>
      </c>
      <c r="C179" s="100" t="s">
        <v>38</v>
      </c>
      <c r="D179" s="101">
        <f t="shared" si="7"/>
        <v>0.5714285714285714</v>
      </c>
      <c r="E179" s="100">
        <f>SUM(E64+E63)</f>
        <v>2</v>
      </c>
      <c r="F179" s="100">
        <f t="shared" ref="F179:V179" si="14">SUM(F64+F63)</f>
        <v>7</v>
      </c>
      <c r="G179" s="100">
        <f t="shared" si="14"/>
        <v>7</v>
      </c>
      <c r="H179" s="100">
        <f t="shared" si="14"/>
        <v>3</v>
      </c>
      <c r="I179" s="100">
        <f t="shared" si="14"/>
        <v>4</v>
      </c>
      <c r="J179" s="100">
        <f t="shared" si="14"/>
        <v>4</v>
      </c>
      <c r="K179" s="100">
        <f t="shared" si="14"/>
        <v>0</v>
      </c>
      <c r="L179" s="100">
        <f t="shared" si="14"/>
        <v>0</v>
      </c>
      <c r="M179" s="100">
        <f t="shared" si="14"/>
        <v>0</v>
      </c>
      <c r="N179" s="100">
        <f t="shared" si="14"/>
        <v>1</v>
      </c>
      <c r="O179" s="100">
        <f t="shared" si="14"/>
        <v>0</v>
      </c>
      <c r="P179" s="100">
        <f t="shared" si="14"/>
        <v>0</v>
      </c>
      <c r="Q179" s="100">
        <f t="shared" si="14"/>
        <v>0</v>
      </c>
      <c r="R179" s="100">
        <f t="shared" si="14"/>
        <v>0</v>
      </c>
      <c r="S179" s="100">
        <f t="shared" si="14"/>
        <v>0</v>
      </c>
      <c r="T179" s="100">
        <f t="shared" si="14"/>
        <v>1</v>
      </c>
      <c r="U179" s="100">
        <f t="shared" si="14"/>
        <v>2</v>
      </c>
      <c r="V179" s="100">
        <f t="shared" si="14"/>
        <v>4</v>
      </c>
      <c r="W179" s="101">
        <f t="shared" si="9"/>
        <v>0.5714285714285714</v>
      </c>
      <c r="X179" s="101">
        <f t="shared" si="10"/>
        <v>0.5714285714285714</v>
      </c>
      <c r="Y179" s="102">
        <f t="shared" si="11"/>
        <v>1.1428571428571428</v>
      </c>
    </row>
    <row r="180" spans="1:25" ht="15.95" customHeight="1" x14ac:dyDescent="0.25">
      <c r="A180" s="181"/>
      <c r="B180" s="157" t="s">
        <v>64</v>
      </c>
      <c r="C180" s="100" t="s">
        <v>58</v>
      </c>
      <c r="D180" s="101">
        <f t="shared" si="7"/>
        <v>0.70588235294117652</v>
      </c>
      <c r="E180" s="100">
        <f>SUM(E171+E170+E164+E163+E156+E155)</f>
        <v>6</v>
      </c>
      <c r="F180" s="100">
        <f t="shared" ref="F180:V180" si="15">SUM(F171+F170+F164+F163+F156+F155)</f>
        <v>17</v>
      </c>
      <c r="G180" s="100">
        <f t="shared" si="15"/>
        <v>17</v>
      </c>
      <c r="H180" s="100">
        <f t="shared" si="15"/>
        <v>9</v>
      </c>
      <c r="I180" s="100">
        <f t="shared" si="15"/>
        <v>12</v>
      </c>
      <c r="J180" s="100">
        <f t="shared" si="15"/>
        <v>7</v>
      </c>
      <c r="K180" s="100">
        <f t="shared" si="15"/>
        <v>3</v>
      </c>
      <c r="L180" s="100">
        <f t="shared" si="15"/>
        <v>1</v>
      </c>
      <c r="M180" s="100">
        <f t="shared" si="15"/>
        <v>1</v>
      </c>
      <c r="N180" s="100">
        <f t="shared" si="15"/>
        <v>3</v>
      </c>
      <c r="O180" s="100">
        <f t="shared" si="15"/>
        <v>0</v>
      </c>
      <c r="P180" s="100">
        <f t="shared" si="15"/>
        <v>0</v>
      </c>
      <c r="Q180" s="100">
        <f t="shared" si="15"/>
        <v>0</v>
      </c>
      <c r="R180" s="100">
        <f t="shared" si="15"/>
        <v>1</v>
      </c>
      <c r="S180" s="100">
        <f t="shared" si="15"/>
        <v>0</v>
      </c>
      <c r="T180" s="100">
        <f t="shared" si="15"/>
        <v>1</v>
      </c>
      <c r="U180" s="100">
        <f t="shared" si="15"/>
        <v>4</v>
      </c>
      <c r="V180" s="100">
        <f t="shared" si="15"/>
        <v>20</v>
      </c>
      <c r="W180" s="101">
        <f t="shared" si="9"/>
        <v>0.70588235294117652</v>
      </c>
      <c r="X180" s="101">
        <f t="shared" si="10"/>
        <v>1.1764705882352942</v>
      </c>
      <c r="Y180" s="102">
        <f t="shared" si="11"/>
        <v>1.8823529411764706</v>
      </c>
    </row>
    <row r="181" spans="1:25" ht="15.95" customHeight="1" x14ac:dyDescent="0.25">
      <c r="A181" s="181"/>
      <c r="B181" s="157" t="s">
        <v>64</v>
      </c>
      <c r="C181" s="100" t="s">
        <v>37</v>
      </c>
      <c r="D181" s="101">
        <f t="shared" si="7"/>
        <v>0.66666666666666663</v>
      </c>
      <c r="E181" s="100">
        <f>SUM(E68+E67+E58+E57)</f>
        <v>4</v>
      </c>
      <c r="F181" s="100">
        <f t="shared" ref="F181:V181" si="16">SUM(F68+F67+F58+F57)</f>
        <v>10</v>
      </c>
      <c r="G181" s="100">
        <f t="shared" si="16"/>
        <v>9</v>
      </c>
      <c r="H181" s="100">
        <f t="shared" si="16"/>
        <v>4</v>
      </c>
      <c r="I181" s="100">
        <f t="shared" si="16"/>
        <v>6</v>
      </c>
      <c r="J181" s="100">
        <f t="shared" si="16"/>
        <v>5</v>
      </c>
      <c r="K181" s="100">
        <f t="shared" si="16"/>
        <v>1</v>
      </c>
      <c r="L181" s="100">
        <f t="shared" si="16"/>
        <v>0</v>
      </c>
      <c r="M181" s="100">
        <f t="shared" si="16"/>
        <v>0</v>
      </c>
      <c r="N181" s="100">
        <f t="shared" si="16"/>
        <v>3</v>
      </c>
      <c r="O181" s="100">
        <f t="shared" si="16"/>
        <v>1</v>
      </c>
      <c r="P181" s="100">
        <f t="shared" si="16"/>
        <v>0</v>
      </c>
      <c r="Q181" s="100">
        <f t="shared" si="16"/>
        <v>0</v>
      </c>
      <c r="R181" s="100">
        <f t="shared" si="16"/>
        <v>0</v>
      </c>
      <c r="S181" s="100">
        <f t="shared" si="16"/>
        <v>0</v>
      </c>
      <c r="T181" s="100">
        <f t="shared" si="16"/>
        <v>0</v>
      </c>
      <c r="U181" s="100">
        <f t="shared" si="16"/>
        <v>3</v>
      </c>
      <c r="V181" s="100">
        <f t="shared" si="16"/>
        <v>7</v>
      </c>
      <c r="W181" s="101">
        <f t="shared" si="9"/>
        <v>0.7</v>
      </c>
      <c r="X181" s="101">
        <f t="shared" si="10"/>
        <v>0.77777777777777779</v>
      </c>
      <c r="Y181" s="102">
        <f t="shared" si="11"/>
        <v>1.4777777777777779</v>
      </c>
    </row>
    <row r="182" spans="1:25" ht="15.95" customHeight="1" x14ac:dyDescent="0.25">
      <c r="A182" s="181"/>
      <c r="B182" s="157" t="s">
        <v>64</v>
      </c>
      <c r="C182" s="100" t="s">
        <v>69</v>
      </c>
      <c r="D182" s="101">
        <f t="shared" si="7"/>
        <v>0.38461538461538464</v>
      </c>
      <c r="E182" s="100">
        <f>SUM(E136+E135+E124+E123)</f>
        <v>4</v>
      </c>
      <c r="F182" s="100">
        <f t="shared" ref="F182:V182" si="17">SUM(F136+F135+F124+F123)</f>
        <v>13</v>
      </c>
      <c r="G182" s="100">
        <f t="shared" si="17"/>
        <v>13</v>
      </c>
      <c r="H182" s="100">
        <f t="shared" si="17"/>
        <v>6</v>
      </c>
      <c r="I182" s="100">
        <f t="shared" si="17"/>
        <v>5</v>
      </c>
      <c r="J182" s="100">
        <f t="shared" si="17"/>
        <v>2</v>
      </c>
      <c r="K182" s="100">
        <f t="shared" si="17"/>
        <v>1</v>
      </c>
      <c r="L182" s="100">
        <f t="shared" si="17"/>
        <v>2</v>
      </c>
      <c r="M182" s="100">
        <f t="shared" si="17"/>
        <v>0</v>
      </c>
      <c r="N182" s="100">
        <f t="shared" si="17"/>
        <v>3</v>
      </c>
      <c r="O182" s="100">
        <f t="shared" si="17"/>
        <v>0</v>
      </c>
      <c r="P182" s="100">
        <f t="shared" si="17"/>
        <v>0</v>
      </c>
      <c r="Q182" s="100">
        <f t="shared" si="17"/>
        <v>0</v>
      </c>
      <c r="R182" s="100">
        <f t="shared" si="17"/>
        <v>0</v>
      </c>
      <c r="S182" s="100">
        <f t="shared" si="17"/>
        <v>2</v>
      </c>
      <c r="T182" s="100">
        <f t="shared" si="17"/>
        <v>0</v>
      </c>
      <c r="U182" s="100">
        <f t="shared" si="17"/>
        <v>3</v>
      </c>
      <c r="V182" s="100">
        <f t="shared" si="17"/>
        <v>10</v>
      </c>
      <c r="W182" s="101">
        <f t="shared" si="9"/>
        <v>0.53846153846153844</v>
      </c>
      <c r="X182" s="101">
        <f t="shared" si="10"/>
        <v>0.76923076923076927</v>
      </c>
      <c r="Y182" s="102">
        <f t="shared" si="11"/>
        <v>1.3076923076923077</v>
      </c>
    </row>
    <row r="183" spans="1:25" ht="15.95" customHeight="1" x14ac:dyDescent="0.25">
      <c r="A183" s="181"/>
      <c r="B183" s="157" t="s">
        <v>64</v>
      </c>
      <c r="C183" s="100" t="s">
        <v>56</v>
      </c>
      <c r="D183" s="101">
        <f t="shared" si="7"/>
        <v>0.61111111111111116</v>
      </c>
      <c r="E183" s="100">
        <f>SUM(E165+E158+E157+E152+E151)</f>
        <v>5</v>
      </c>
      <c r="F183" s="100">
        <f t="shared" ref="F183:V183" si="18">SUM(F165+F158+F157+F152+F151)</f>
        <v>18</v>
      </c>
      <c r="G183" s="100">
        <f t="shared" si="18"/>
        <v>18</v>
      </c>
      <c r="H183" s="100">
        <f t="shared" si="18"/>
        <v>3</v>
      </c>
      <c r="I183" s="100">
        <f t="shared" si="18"/>
        <v>11</v>
      </c>
      <c r="J183" s="100">
        <f t="shared" si="18"/>
        <v>8</v>
      </c>
      <c r="K183" s="100">
        <f t="shared" si="18"/>
        <v>2</v>
      </c>
      <c r="L183" s="100">
        <f t="shared" si="18"/>
        <v>0</v>
      </c>
      <c r="M183" s="100">
        <f t="shared" si="18"/>
        <v>1</v>
      </c>
      <c r="N183" s="100">
        <f t="shared" si="18"/>
        <v>3</v>
      </c>
      <c r="O183" s="100">
        <f t="shared" si="18"/>
        <v>0</v>
      </c>
      <c r="P183" s="100">
        <f t="shared" si="18"/>
        <v>0</v>
      </c>
      <c r="Q183" s="100">
        <f t="shared" si="18"/>
        <v>0</v>
      </c>
      <c r="R183" s="100">
        <f t="shared" si="18"/>
        <v>0</v>
      </c>
      <c r="S183" s="100">
        <f t="shared" si="18"/>
        <v>0</v>
      </c>
      <c r="T183" s="100">
        <f t="shared" si="18"/>
        <v>1</v>
      </c>
      <c r="U183" s="100">
        <f t="shared" si="18"/>
        <v>0</v>
      </c>
      <c r="V183" s="100">
        <f t="shared" si="18"/>
        <v>16</v>
      </c>
      <c r="W183" s="101">
        <f t="shared" si="9"/>
        <v>0.61111111111111116</v>
      </c>
      <c r="X183" s="101">
        <f t="shared" si="10"/>
        <v>0.88888888888888884</v>
      </c>
      <c r="Y183" s="102">
        <f t="shared" si="11"/>
        <v>1.5</v>
      </c>
    </row>
    <row r="184" spans="1:25" ht="15.95" customHeight="1" x14ac:dyDescent="0.25">
      <c r="A184" s="181"/>
      <c r="B184" s="157" t="s">
        <v>64</v>
      </c>
      <c r="C184" s="100" t="s">
        <v>29</v>
      </c>
      <c r="D184" s="101">
        <f t="shared" si="7"/>
        <v>0.66666666666666663</v>
      </c>
      <c r="E184" s="100">
        <f>SUM(E37+E36)</f>
        <v>2</v>
      </c>
      <c r="F184" s="100">
        <f t="shared" ref="F184:V184" si="19">SUM(F37+F36)</f>
        <v>5</v>
      </c>
      <c r="G184" s="100">
        <f t="shared" si="19"/>
        <v>3</v>
      </c>
      <c r="H184" s="100">
        <f t="shared" si="19"/>
        <v>3</v>
      </c>
      <c r="I184" s="100">
        <f t="shared" si="19"/>
        <v>2</v>
      </c>
      <c r="J184" s="100">
        <f t="shared" si="19"/>
        <v>2</v>
      </c>
      <c r="K184" s="100">
        <f t="shared" si="19"/>
        <v>0</v>
      </c>
      <c r="L184" s="100">
        <f t="shared" si="19"/>
        <v>0</v>
      </c>
      <c r="M184" s="100">
        <f t="shared" si="19"/>
        <v>0</v>
      </c>
      <c r="N184" s="100">
        <f t="shared" si="19"/>
        <v>1</v>
      </c>
      <c r="O184" s="100">
        <f t="shared" si="19"/>
        <v>2</v>
      </c>
      <c r="P184" s="100">
        <f t="shared" si="19"/>
        <v>0</v>
      </c>
      <c r="Q184" s="100">
        <f t="shared" si="19"/>
        <v>0</v>
      </c>
      <c r="R184" s="100">
        <f t="shared" si="19"/>
        <v>0</v>
      </c>
      <c r="S184" s="100">
        <f t="shared" si="19"/>
        <v>0</v>
      </c>
      <c r="T184" s="100">
        <f t="shared" si="19"/>
        <v>0</v>
      </c>
      <c r="U184" s="100">
        <f t="shared" si="19"/>
        <v>0</v>
      </c>
      <c r="V184" s="100">
        <f t="shared" si="19"/>
        <v>2</v>
      </c>
      <c r="W184" s="101">
        <f t="shared" si="9"/>
        <v>0.8</v>
      </c>
      <c r="X184" s="101">
        <f t="shared" si="10"/>
        <v>0.66666666666666663</v>
      </c>
      <c r="Y184" s="102">
        <f t="shared" si="11"/>
        <v>1.4666666666666668</v>
      </c>
    </row>
    <row r="185" spans="1:25" ht="15.95" customHeight="1" x14ac:dyDescent="0.25">
      <c r="A185" s="181"/>
      <c r="B185" s="157" t="s">
        <v>64</v>
      </c>
      <c r="C185" s="100" t="s">
        <v>43</v>
      </c>
      <c r="D185" s="101">
        <f t="shared" si="7"/>
        <v>0.58620689655172409</v>
      </c>
      <c r="E185" s="100">
        <f>SUM(E132+E131+E118+E117+E110+E109+E95+E94+E79+E78)</f>
        <v>10</v>
      </c>
      <c r="F185" s="100">
        <f t="shared" ref="F185:V185" si="20">SUM(F132+F131+F118+F117+F110+F109+F95+F94+F79+F78)</f>
        <v>30</v>
      </c>
      <c r="G185" s="100">
        <f t="shared" si="20"/>
        <v>29</v>
      </c>
      <c r="H185" s="100">
        <f t="shared" si="20"/>
        <v>15</v>
      </c>
      <c r="I185" s="100">
        <f t="shared" si="20"/>
        <v>17</v>
      </c>
      <c r="J185" s="100">
        <f t="shared" si="20"/>
        <v>13</v>
      </c>
      <c r="K185" s="100">
        <f t="shared" si="20"/>
        <v>3</v>
      </c>
      <c r="L185" s="100">
        <f t="shared" si="20"/>
        <v>0</v>
      </c>
      <c r="M185" s="100">
        <f t="shared" si="20"/>
        <v>1</v>
      </c>
      <c r="N185" s="100">
        <f t="shared" si="20"/>
        <v>13</v>
      </c>
      <c r="O185" s="100">
        <f t="shared" si="20"/>
        <v>0</v>
      </c>
      <c r="P185" s="100">
        <f t="shared" si="20"/>
        <v>0</v>
      </c>
      <c r="Q185" s="100">
        <f t="shared" si="20"/>
        <v>1</v>
      </c>
      <c r="R185" s="100">
        <f t="shared" si="20"/>
        <v>0</v>
      </c>
      <c r="S185" s="100">
        <f t="shared" si="20"/>
        <v>2</v>
      </c>
      <c r="T185" s="100">
        <f t="shared" si="20"/>
        <v>1</v>
      </c>
      <c r="U185" s="100">
        <f t="shared" si="20"/>
        <v>3</v>
      </c>
      <c r="V185" s="100">
        <f t="shared" si="20"/>
        <v>23</v>
      </c>
      <c r="W185" s="101">
        <f t="shared" si="9"/>
        <v>0.6333333333333333</v>
      </c>
      <c r="X185" s="101">
        <f t="shared" si="10"/>
        <v>0.7931034482758621</v>
      </c>
      <c r="Y185" s="102">
        <f t="shared" si="11"/>
        <v>1.4264367816091954</v>
      </c>
    </row>
    <row r="186" spans="1:25" ht="15.95" customHeight="1" x14ac:dyDescent="0.25">
      <c r="A186" s="181"/>
      <c r="B186" s="157" t="s">
        <v>64</v>
      </c>
      <c r="C186" s="100" t="s">
        <v>54</v>
      </c>
      <c r="D186" s="101">
        <f t="shared" si="7"/>
        <v>0.31428571428571428</v>
      </c>
      <c r="E186" s="100">
        <f>SUM(E167+E166+E160+E159+E150+E149+E148+E147+E146+E145)</f>
        <v>10</v>
      </c>
      <c r="F186" s="100">
        <f t="shared" ref="F186:V186" si="21">SUM(F167+F166+F160+F159+F150+F149+F148+F147+F146+F145)</f>
        <v>36</v>
      </c>
      <c r="G186" s="100">
        <f t="shared" si="21"/>
        <v>35</v>
      </c>
      <c r="H186" s="100">
        <f t="shared" si="21"/>
        <v>9</v>
      </c>
      <c r="I186" s="100">
        <f t="shared" si="21"/>
        <v>11</v>
      </c>
      <c r="J186" s="100">
        <f t="shared" si="21"/>
        <v>9</v>
      </c>
      <c r="K186" s="100">
        <f t="shared" si="21"/>
        <v>2</v>
      </c>
      <c r="L186" s="100">
        <f t="shared" si="21"/>
        <v>0</v>
      </c>
      <c r="M186" s="100">
        <f t="shared" si="21"/>
        <v>0</v>
      </c>
      <c r="N186" s="100">
        <f t="shared" si="21"/>
        <v>10</v>
      </c>
      <c r="O186" s="100">
        <f t="shared" si="21"/>
        <v>0</v>
      </c>
      <c r="P186" s="100">
        <f t="shared" si="21"/>
        <v>0</v>
      </c>
      <c r="Q186" s="100">
        <f t="shared" si="21"/>
        <v>1</v>
      </c>
      <c r="R186" s="100">
        <f t="shared" si="21"/>
        <v>0</v>
      </c>
      <c r="S186" s="100">
        <f t="shared" si="21"/>
        <v>4</v>
      </c>
      <c r="T186" s="100">
        <f t="shared" si="21"/>
        <v>4</v>
      </c>
      <c r="U186" s="100">
        <f t="shared" si="21"/>
        <v>20</v>
      </c>
      <c r="V186" s="100">
        <f t="shared" si="21"/>
        <v>13</v>
      </c>
      <c r="W186" s="101">
        <f t="shared" si="9"/>
        <v>0.41666666666666669</v>
      </c>
      <c r="X186" s="101">
        <f t="shared" si="10"/>
        <v>0.37142857142857144</v>
      </c>
      <c r="Y186" s="102">
        <f t="shared" si="11"/>
        <v>0.78809523809523818</v>
      </c>
    </row>
    <row r="187" spans="1:25" ht="15.95" customHeight="1" x14ac:dyDescent="0.25">
      <c r="A187" s="181"/>
      <c r="B187" s="157" t="s">
        <v>64</v>
      </c>
      <c r="C187" s="100" t="s">
        <v>45</v>
      </c>
      <c r="D187" s="101">
        <f t="shared" si="7"/>
        <v>0.38461538461538464</v>
      </c>
      <c r="E187" s="100">
        <f>SUM(E138+E137+E126+E125+E114+E113)</f>
        <v>6</v>
      </c>
      <c r="F187" s="100">
        <f t="shared" ref="F187:V187" si="22">SUM(F138+F137+F126+F125+F114+F113)</f>
        <v>14</v>
      </c>
      <c r="G187" s="100">
        <f t="shared" si="22"/>
        <v>13</v>
      </c>
      <c r="H187" s="100">
        <f t="shared" si="22"/>
        <v>5</v>
      </c>
      <c r="I187" s="100">
        <f t="shared" si="22"/>
        <v>5</v>
      </c>
      <c r="J187" s="100">
        <f t="shared" si="22"/>
        <v>4</v>
      </c>
      <c r="K187" s="100">
        <f t="shared" si="22"/>
        <v>0</v>
      </c>
      <c r="L187" s="100">
        <f t="shared" si="22"/>
        <v>1</v>
      </c>
      <c r="M187" s="100">
        <f t="shared" si="22"/>
        <v>0</v>
      </c>
      <c r="N187" s="100">
        <f t="shared" si="22"/>
        <v>1</v>
      </c>
      <c r="O187" s="100">
        <f t="shared" si="22"/>
        <v>1</v>
      </c>
      <c r="P187" s="100">
        <f t="shared" si="22"/>
        <v>0</v>
      </c>
      <c r="Q187" s="100">
        <f t="shared" si="22"/>
        <v>0</v>
      </c>
      <c r="R187" s="100">
        <f t="shared" si="22"/>
        <v>0</v>
      </c>
      <c r="S187" s="100">
        <f t="shared" si="22"/>
        <v>0</v>
      </c>
      <c r="T187" s="100">
        <f t="shared" si="22"/>
        <v>1</v>
      </c>
      <c r="U187" s="100">
        <f t="shared" si="22"/>
        <v>6</v>
      </c>
      <c r="V187" s="100">
        <f t="shared" si="22"/>
        <v>7</v>
      </c>
      <c r="W187" s="101">
        <f t="shared" si="9"/>
        <v>0.42857142857142855</v>
      </c>
      <c r="X187" s="101">
        <f t="shared" si="10"/>
        <v>0.53846153846153844</v>
      </c>
      <c r="Y187" s="102">
        <f t="shared" si="11"/>
        <v>0.96703296703296693</v>
      </c>
    </row>
    <row r="188" spans="1:25" ht="15.95" customHeight="1" x14ac:dyDescent="0.25">
      <c r="A188" s="181"/>
      <c r="B188" s="157" t="s">
        <v>64</v>
      </c>
      <c r="C188" s="100" t="s">
        <v>57</v>
      </c>
      <c r="D188" s="101">
        <f t="shared" si="7"/>
        <v>0.66666666666666663</v>
      </c>
      <c r="E188" s="100">
        <f>SUM(E169+E168+E154+E153)</f>
        <v>4</v>
      </c>
      <c r="F188" s="100">
        <f t="shared" ref="F188:V188" si="23">SUM(F169+F168+F154+F153)</f>
        <v>12</v>
      </c>
      <c r="G188" s="100">
        <f t="shared" si="23"/>
        <v>12</v>
      </c>
      <c r="H188" s="100">
        <f t="shared" si="23"/>
        <v>5</v>
      </c>
      <c r="I188" s="100">
        <f t="shared" si="23"/>
        <v>8</v>
      </c>
      <c r="J188" s="100">
        <f t="shared" si="23"/>
        <v>7</v>
      </c>
      <c r="K188" s="100">
        <f t="shared" si="23"/>
        <v>1</v>
      </c>
      <c r="L188" s="100">
        <f t="shared" si="23"/>
        <v>0</v>
      </c>
      <c r="M188" s="100">
        <f t="shared" si="23"/>
        <v>0</v>
      </c>
      <c r="N188" s="100">
        <f t="shared" si="23"/>
        <v>4</v>
      </c>
      <c r="O188" s="100">
        <f t="shared" si="23"/>
        <v>0</v>
      </c>
      <c r="P188" s="100">
        <f t="shared" si="23"/>
        <v>0</v>
      </c>
      <c r="Q188" s="100">
        <f t="shared" si="23"/>
        <v>0</v>
      </c>
      <c r="R188" s="100">
        <f t="shared" si="23"/>
        <v>0</v>
      </c>
      <c r="S188" s="100">
        <f t="shared" si="23"/>
        <v>1</v>
      </c>
      <c r="T188" s="100">
        <f t="shared" si="23"/>
        <v>0</v>
      </c>
      <c r="U188" s="100">
        <f t="shared" si="23"/>
        <v>4</v>
      </c>
      <c r="V188" s="100">
        <f t="shared" si="23"/>
        <v>9</v>
      </c>
      <c r="W188" s="101">
        <f t="shared" si="9"/>
        <v>0.75</v>
      </c>
      <c r="X188" s="101">
        <f t="shared" si="10"/>
        <v>0.75</v>
      </c>
      <c r="Y188" s="102">
        <f t="shared" si="11"/>
        <v>1.5</v>
      </c>
    </row>
    <row r="189" spans="1:25" ht="15.95" customHeight="1" x14ac:dyDescent="0.25">
      <c r="A189" s="181"/>
      <c r="B189" s="157" t="s">
        <v>64</v>
      </c>
      <c r="C189" s="100" t="s">
        <v>23</v>
      </c>
      <c r="D189" s="101">
        <f t="shared" si="7"/>
        <v>0.34</v>
      </c>
      <c r="E189" s="100">
        <f>SUM(E72+E71+E62+E61+E51+E50+E42+E33+E32+E31+E30+E25+E14+E13+E5+E4+E3+E2)</f>
        <v>18</v>
      </c>
      <c r="F189" s="100">
        <f t="shared" ref="F189:V189" si="24">SUM(F72+F71+F62+F61+F51+F50+F42+F33+F32+F31+F30+F25+F14+F13+F5+F4+F3+F2)</f>
        <v>55</v>
      </c>
      <c r="G189" s="100">
        <f t="shared" si="24"/>
        <v>50</v>
      </c>
      <c r="H189" s="100">
        <f t="shared" si="24"/>
        <v>4</v>
      </c>
      <c r="I189" s="100">
        <f t="shared" si="24"/>
        <v>17</v>
      </c>
      <c r="J189" s="100">
        <f t="shared" si="24"/>
        <v>16</v>
      </c>
      <c r="K189" s="100">
        <f t="shared" si="24"/>
        <v>1</v>
      </c>
      <c r="L189" s="100">
        <f t="shared" si="24"/>
        <v>0</v>
      </c>
      <c r="M189" s="100">
        <f t="shared" si="24"/>
        <v>0</v>
      </c>
      <c r="N189" s="100">
        <f t="shared" si="24"/>
        <v>6</v>
      </c>
      <c r="O189" s="100">
        <f t="shared" si="24"/>
        <v>3</v>
      </c>
      <c r="P189" s="100">
        <f t="shared" si="24"/>
        <v>0</v>
      </c>
      <c r="Q189" s="100">
        <f t="shared" si="24"/>
        <v>2</v>
      </c>
      <c r="R189" s="100">
        <f t="shared" si="24"/>
        <v>0</v>
      </c>
      <c r="S189" s="100">
        <f t="shared" si="24"/>
        <v>1</v>
      </c>
      <c r="T189" s="100">
        <f t="shared" si="24"/>
        <v>5</v>
      </c>
      <c r="U189" s="100">
        <f t="shared" si="24"/>
        <v>10</v>
      </c>
      <c r="V189" s="100">
        <f t="shared" si="24"/>
        <v>18</v>
      </c>
      <c r="W189" s="101">
        <f t="shared" si="9"/>
        <v>0.38181818181818183</v>
      </c>
      <c r="X189" s="101">
        <f t="shared" si="10"/>
        <v>0.36</v>
      </c>
      <c r="Y189" s="102">
        <f t="shared" si="11"/>
        <v>0.74181818181818182</v>
      </c>
    </row>
    <row r="190" spans="1:25" ht="15.95" customHeight="1" x14ac:dyDescent="0.25">
      <c r="A190" s="181"/>
      <c r="B190" s="157" t="s">
        <v>64</v>
      </c>
      <c r="C190" s="100" t="s">
        <v>30</v>
      </c>
      <c r="D190" s="101">
        <f t="shared" si="7"/>
        <v>0.14285714285714285</v>
      </c>
      <c r="E190" s="100">
        <f>SUM(E47+E41+E40)</f>
        <v>3</v>
      </c>
      <c r="F190" s="100">
        <f t="shared" ref="F190:V190" si="25">SUM(F47+F41+F40)</f>
        <v>8</v>
      </c>
      <c r="G190" s="100">
        <f t="shared" si="25"/>
        <v>7</v>
      </c>
      <c r="H190" s="100">
        <f t="shared" si="25"/>
        <v>0</v>
      </c>
      <c r="I190" s="100">
        <f t="shared" si="25"/>
        <v>1</v>
      </c>
      <c r="J190" s="100">
        <f t="shared" si="25"/>
        <v>0</v>
      </c>
      <c r="K190" s="100">
        <f t="shared" si="25"/>
        <v>1</v>
      </c>
      <c r="L190" s="100">
        <f t="shared" si="25"/>
        <v>0</v>
      </c>
      <c r="M190" s="100">
        <f t="shared" si="25"/>
        <v>0</v>
      </c>
      <c r="N190" s="100">
        <f t="shared" si="25"/>
        <v>1</v>
      </c>
      <c r="O190" s="100">
        <f t="shared" si="25"/>
        <v>1</v>
      </c>
      <c r="P190" s="100">
        <f t="shared" si="25"/>
        <v>0</v>
      </c>
      <c r="Q190" s="100">
        <f t="shared" si="25"/>
        <v>0</v>
      </c>
      <c r="R190" s="100">
        <f t="shared" si="25"/>
        <v>0</v>
      </c>
      <c r="S190" s="100">
        <f t="shared" si="25"/>
        <v>1</v>
      </c>
      <c r="T190" s="100">
        <f t="shared" si="25"/>
        <v>0</v>
      </c>
      <c r="U190" s="100">
        <f t="shared" si="25"/>
        <v>2</v>
      </c>
      <c r="V190" s="100">
        <f t="shared" si="25"/>
        <v>2</v>
      </c>
      <c r="W190" s="101">
        <f t="shared" si="9"/>
        <v>0.375</v>
      </c>
      <c r="X190" s="101">
        <f t="shared" si="10"/>
        <v>0.2857142857142857</v>
      </c>
      <c r="Y190" s="102">
        <f t="shared" si="11"/>
        <v>0.6607142857142857</v>
      </c>
    </row>
    <row r="191" spans="1:25" ht="15.95" customHeight="1" x14ac:dyDescent="0.25">
      <c r="A191" s="181"/>
      <c r="B191" s="157" t="s">
        <v>64</v>
      </c>
      <c r="C191" s="100" t="s">
        <v>34</v>
      </c>
      <c r="D191" s="101">
        <f t="shared" si="7"/>
        <v>0.5</v>
      </c>
      <c r="E191" s="100">
        <f>SUM(E66+E65)</f>
        <v>2</v>
      </c>
      <c r="F191" s="100">
        <f t="shared" ref="F191:V191" si="26">SUM(F66+F65)</f>
        <v>4</v>
      </c>
      <c r="G191" s="100">
        <f t="shared" si="26"/>
        <v>4</v>
      </c>
      <c r="H191" s="100">
        <f t="shared" si="26"/>
        <v>1</v>
      </c>
      <c r="I191" s="100">
        <f t="shared" si="26"/>
        <v>2</v>
      </c>
      <c r="J191" s="100">
        <f t="shared" si="26"/>
        <v>2</v>
      </c>
      <c r="K191" s="100">
        <f t="shared" si="26"/>
        <v>0</v>
      </c>
      <c r="L191" s="100">
        <f t="shared" si="26"/>
        <v>0</v>
      </c>
      <c r="M191" s="100">
        <f t="shared" si="26"/>
        <v>0</v>
      </c>
      <c r="N191" s="100">
        <f t="shared" si="26"/>
        <v>0</v>
      </c>
      <c r="O191" s="100">
        <f t="shared" si="26"/>
        <v>0</v>
      </c>
      <c r="P191" s="100">
        <f t="shared" si="26"/>
        <v>0</v>
      </c>
      <c r="Q191" s="100">
        <f t="shared" si="26"/>
        <v>0</v>
      </c>
      <c r="R191" s="100">
        <f t="shared" si="26"/>
        <v>0</v>
      </c>
      <c r="S191" s="100">
        <f t="shared" si="26"/>
        <v>0</v>
      </c>
      <c r="T191" s="100">
        <f t="shared" si="26"/>
        <v>0</v>
      </c>
      <c r="U191" s="100">
        <f t="shared" si="26"/>
        <v>0</v>
      </c>
      <c r="V191" s="100">
        <f t="shared" si="26"/>
        <v>2</v>
      </c>
      <c r="W191" s="101">
        <f t="shared" si="9"/>
        <v>0.5</v>
      </c>
      <c r="X191" s="101">
        <f t="shared" si="10"/>
        <v>0.5</v>
      </c>
      <c r="Y191" s="102">
        <f t="shared" si="11"/>
        <v>1</v>
      </c>
    </row>
    <row r="192" spans="1:25" ht="15.95" customHeight="1" x14ac:dyDescent="0.25">
      <c r="A192" s="181"/>
      <c r="B192" s="157" t="s">
        <v>64</v>
      </c>
      <c r="C192" s="100" t="s">
        <v>46</v>
      </c>
      <c r="D192" s="101">
        <f t="shared" si="7"/>
        <v>0.52631578947368418</v>
      </c>
      <c r="E192" s="100">
        <f>SUM(E140+E139+E116+E115+E104+E92+E85+E84)</f>
        <v>8</v>
      </c>
      <c r="F192" s="100">
        <f t="shared" ref="F192:V192" si="27">SUM(F140+F139+F116+F115+F104+F92+F85+F84)</f>
        <v>20</v>
      </c>
      <c r="G192" s="100">
        <f t="shared" si="27"/>
        <v>19</v>
      </c>
      <c r="H192" s="100">
        <f t="shared" si="27"/>
        <v>6</v>
      </c>
      <c r="I192" s="100">
        <f t="shared" si="27"/>
        <v>10</v>
      </c>
      <c r="J192" s="100">
        <f t="shared" si="27"/>
        <v>6</v>
      </c>
      <c r="K192" s="100">
        <f t="shared" si="27"/>
        <v>2</v>
      </c>
      <c r="L192" s="100">
        <f t="shared" si="27"/>
        <v>0</v>
      </c>
      <c r="M192" s="100">
        <f t="shared" si="27"/>
        <v>2</v>
      </c>
      <c r="N192" s="100">
        <f t="shared" si="27"/>
        <v>9</v>
      </c>
      <c r="O192" s="100">
        <f t="shared" si="27"/>
        <v>0</v>
      </c>
      <c r="P192" s="100">
        <f t="shared" si="27"/>
        <v>1</v>
      </c>
      <c r="Q192" s="100">
        <f t="shared" si="27"/>
        <v>1</v>
      </c>
      <c r="R192" s="100">
        <f t="shared" si="27"/>
        <v>1</v>
      </c>
      <c r="S192" s="100">
        <f t="shared" si="27"/>
        <v>0</v>
      </c>
      <c r="T192" s="100">
        <f t="shared" si="27"/>
        <v>2</v>
      </c>
      <c r="U192" s="100">
        <f t="shared" si="27"/>
        <v>2</v>
      </c>
      <c r="V192" s="100">
        <f t="shared" si="27"/>
        <v>18</v>
      </c>
      <c r="W192" s="101">
        <f t="shared" si="9"/>
        <v>0.5</v>
      </c>
      <c r="X192" s="101">
        <f t="shared" si="10"/>
        <v>0.94736842105263153</v>
      </c>
      <c r="Y192" s="102">
        <f t="shared" si="11"/>
        <v>1.4473684210526314</v>
      </c>
    </row>
    <row r="193" spans="1:25" ht="15.95" customHeight="1" x14ac:dyDescent="0.25">
      <c r="A193" s="181"/>
      <c r="B193" s="157" t="s">
        <v>64</v>
      </c>
      <c r="C193" s="100" t="s">
        <v>51</v>
      </c>
      <c r="D193" s="101">
        <f t="shared" si="7"/>
        <v>0.61538461538461542</v>
      </c>
      <c r="E193" s="100">
        <f>SUM(E108+E107+E101+E100)</f>
        <v>4</v>
      </c>
      <c r="F193" s="100">
        <f t="shared" ref="F193:V193" si="28">SUM(F108+F107+F101+F100)</f>
        <v>13</v>
      </c>
      <c r="G193" s="100">
        <f t="shared" si="28"/>
        <v>13</v>
      </c>
      <c r="H193" s="100">
        <f t="shared" si="28"/>
        <v>4</v>
      </c>
      <c r="I193" s="100">
        <f t="shared" si="28"/>
        <v>8</v>
      </c>
      <c r="J193" s="100">
        <f t="shared" si="28"/>
        <v>5</v>
      </c>
      <c r="K193" s="100">
        <f t="shared" si="28"/>
        <v>2</v>
      </c>
      <c r="L193" s="100">
        <f t="shared" si="28"/>
        <v>0</v>
      </c>
      <c r="M193" s="100">
        <f t="shared" si="28"/>
        <v>1</v>
      </c>
      <c r="N193" s="100">
        <f t="shared" si="28"/>
        <v>6</v>
      </c>
      <c r="O193" s="100">
        <f t="shared" si="28"/>
        <v>0</v>
      </c>
      <c r="P193" s="100">
        <f t="shared" si="28"/>
        <v>0</v>
      </c>
      <c r="Q193" s="100">
        <f t="shared" si="28"/>
        <v>0</v>
      </c>
      <c r="R193" s="100">
        <f t="shared" si="28"/>
        <v>0</v>
      </c>
      <c r="S193" s="100">
        <f t="shared" si="28"/>
        <v>0</v>
      </c>
      <c r="T193" s="100">
        <f t="shared" si="28"/>
        <v>0</v>
      </c>
      <c r="U193" s="100">
        <f t="shared" si="28"/>
        <v>1</v>
      </c>
      <c r="V193" s="100">
        <f t="shared" si="28"/>
        <v>13</v>
      </c>
      <c r="W193" s="101">
        <f t="shared" si="9"/>
        <v>0.61538461538461542</v>
      </c>
      <c r="X193" s="101">
        <f t="shared" si="10"/>
        <v>1</v>
      </c>
      <c r="Y193" s="102">
        <f t="shared" si="11"/>
        <v>1.6153846153846154</v>
      </c>
    </row>
    <row r="194" spans="1:25" ht="15.95" customHeight="1" x14ac:dyDescent="0.25">
      <c r="A194" s="181"/>
      <c r="B194" s="157" t="s">
        <v>64</v>
      </c>
      <c r="C194" s="100" t="s">
        <v>31</v>
      </c>
      <c r="D194" s="101">
        <f t="shared" si="7"/>
        <v>0</v>
      </c>
      <c r="E194" s="100">
        <f>SUM(E49+E48)</f>
        <v>2</v>
      </c>
      <c r="F194" s="100">
        <f t="shared" ref="F194:V194" si="29">SUM(F49+F48)</f>
        <v>5</v>
      </c>
      <c r="G194" s="100">
        <f t="shared" si="29"/>
        <v>2</v>
      </c>
      <c r="H194" s="100">
        <f t="shared" si="29"/>
        <v>3</v>
      </c>
      <c r="I194" s="100">
        <f t="shared" si="29"/>
        <v>0</v>
      </c>
      <c r="J194" s="100">
        <f t="shared" si="29"/>
        <v>0</v>
      </c>
      <c r="K194" s="100">
        <f t="shared" si="29"/>
        <v>0</v>
      </c>
      <c r="L194" s="100">
        <f t="shared" si="29"/>
        <v>0</v>
      </c>
      <c r="M194" s="100">
        <f t="shared" si="29"/>
        <v>0</v>
      </c>
      <c r="N194" s="100">
        <f t="shared" si="29"/>
        <v>0</v>
      </c>
      <c r="O194" s="100">
        <f t="shared" si="29"/>
        <v>3</v>
      </c>
      <c r="P194" s="100">
        <f t="shared" si="29"/>
        <v>0</v>
      </c>
      <c r="Q194" s="100">
        <f t="shared" si="29"/>
        <v>0</v>
      </c>
      <c r="R194" s="100">
        <f t="shared" si="29"/>
        <v>0</v>
      </c>
      <c r="S194" s="100">
        <f t="shared" si="29"/>
        <v>1</v>
      </c>
      <c r="T194" s="100">
        <f t="shared" si="29"/>
        <v>0</v>
      </c>
      <c r="U194" s="100">
        <f t="shared" si="29"/>
        <v>1</v>
      </c>
      <c r="V194" s="100">
        <f t="shared" si="29"/>
        <v>0</v>
      </c>
      <c r="W194" s="101">
        <f t="shared" si="9"/>
        <v>0.8</v>
      </c>
      <c r="X194" s="101">
        <f t="shared" si="10"/>
        <v>0</v>
      </c>
      <c r="Y194" s="102">
        <f t="shared" si="11"/>
        <v>0.8</v>
      </c>
    </row>
    <row r="195" spans="1:25" ht="15.95" customHeight="1" x14ac:dyDescent="0.25">
      <c r="A195" s="181"/>
      <c r="B195" s="157" t="s">
        <v>64</v>
      </c>
      <c r="C195" s="100" t="s">
        <v>32</v>
      </c>
      <c r="D195" s="101">
        <f t="shared" si="7"/>
        <v>0.66666666666666663</v>
      </c>
      <c r="E195" s="100">
        <f>SUM(E44+E43)</f>
        <v>2</v>
      </c>
      <c r="F195" s="100">
        <f t="shared" ref="F195:V195" si="30">SUM(F44+F43)</f>
        <v>4</v>
      </c>
      <c r="G195" s="100">
        <f t="shared" si="30"/>
        <v>3</v>
      </c>
      <c r="H195" s="100">
        <f t="shared" si="30"/>
        <v>2</v>
      </c>
      <c r="I195" s="100">
        <f t="shared" si="30"/>
        <v>2</v>
      </c>
      <c r="J195" s="100">
        <f t="shared" si="30"/>
        <v>2</v>
      </c>
      <c r="K195" s="100">
        <f t="shared" si="30"/>
        <v>0</v>
      </c>
      <c r="L195" s="100">
        <f t="shared" si="30"/>
        <v>0</v>
      </c>
      <c r="M195" s="100">
        <f t="shared" si="30"/>
        <v>0</v>
      </c>
      <c r="N195" s="100">
        <f t="shared" si="30"/>
        <v>0</v>
      </c>
      <c r="O195" s="100">
        <f t="shared" si="30"/>
        <v>1</v>
      </c>
      <c r="P195" s="100">
        <f t="shared" si="30"/>
        <v>0</v>
      </c>
      <c r="Q195" s="100">
        <f t="shared" si="30"/>
        <v>0</v>
      </c>
      <c r="R195" s="100">
        <f t="shared" si="30"/>
        <v>0</v>
      </c>
      <c r="S195" s="100">
        <f t="shared" si="30"/>
        <v>0</v>
      </c>
      <c r="T195" s="100">
        <f t="shared" si="30"/>
        <v>0</v>
      </c>
      <c r="U195" s="100">
        <f t="shared" si="30"/>
        <v>0</v>
      </c>
      <c r="V195" s="100">
        <f t="shared" si="30"/>
        <v>2</v>
      </c>
      <c r="W195" s="101">
        <f t="shared" si="9"/>
        <v>0.75</v>
      </c>
      <c r="X195" s="101">
        <f t="shared" si="10"/>
        <v>0.66666666666666663</v>
      </c>
      <c r="Y195" s="102">
        <f t="shared" si="11"/>
        <v>1.4166666666666665</v>
      </c>
    </row>
    <row r="196" spans="1:25" ht="15.95" customHeight="1" x14ac:dyDescent="0.25">
      <c r="A196" s="181"/>
      <c r="B196" s="157" t="s">
        <v>64</v>
      </c>
      <c r="C196" s="100" t="s">
        <v>53</v>
      </c>
      <c r="D196" s="101">
        <f t="shared" si="7"/>
        <v>0.44444444444444442</v>
      </c>
      <c r="E196" s="100">
        <f>SUM(E173+E172+E162+E161+E144+E143+E142+E141)</f>
        <v>8</v>
      </c>
      <c r="F196" s="100">
        <f t="shared" ref="F196:V196" si="31">SUM(F173+F172+F162+F161+F144+F143+F142+F141)</f>
        <v>18</v>
      </c>
      <c r="G196" s="100">
        <f t="shared" si="31"/>
        <v>18</v>
      </c>
      <c r="H196" s="100">
        <f t="shared" si="31"/>
        <v>6</v>
      </c>
      <c r="I196" s="100">
        <f t="shared" si="31"/>
        <v>8</v>
      </c>
      <c r="J196" s="100">
        <f t="shared" si="31"/>
        <v>5</v>
      </c>
      <c r="K196" s="100">
        <f t="shared" si="31"/>
        <v>3</v>
      </c>
      <c r="L196" s="100">
        <f t="shared" si="31"/>
        <v>0</v>
      </c>
      <c r="M196" s="100">
        <f t="shared" si="31"/>
        <v>0</v>
      </c>
      <c r="N196" s="100">
        <f t="shared" si="31"/>
        <v>8</v>
      </c>
      <c r="O196" s="100">
        <f t="shared" si="31"/>
        <v>0</v>
      </c>
      <c r="P196" s="100">
        <f t="shared" si="31"/>
        <v>0</v>
      </c>
      <c r="Q196" s="100">
        <f t="shared" si="31"/>
        <v>0</v>
      </c>
      <c r="R196" s="100">
        <f t="shared" si="31"/>
        <v>0</v>
      </c>
      <c r="S196" s="100">
        <f t="shared" si="31"/>
        <v>0</v>
      </c>
      <c r="T196" s="100">
        <f t="shared" si="31"/>
        <v>0</v>
      </c>
      <c r="U196" s="100">
        <f t="shared" si="31"/>
        <v>6</v>
      </c>
      <c r="V196" s="100">
        <f t="shared" si="31"/>
        <v>11</v>
      </c>
      <c r="W196" s="101">
        <f t="shared" si="9"/>
        <v>0.44444444444444442</v>
      </c>
      <c r="X196" s="101">
        <f t="shared" si="10"/>
        <v>0.61111111111111116</v>
      </c>
      <c r="Y196" s="102">
        <f t="shared" si="11"/>
        <v>1.0555555555555556</v>
      </c>
    </row>
    <row r="197" spans="1:25" ht="15.95" customHeight="1" x14ac:dyDescent="0.25">
      <c r="A197" s="181"/>
      <c r="B197" s="157" t="s">
        <v>64</v>
      </c>
      <c r="C197" s="100" t="s">
        <v>25</v>
      </c>
      <c r="D197" s="101">
        <f t="shared" si="7"/>
        <v>0.34615384615384615</v>
      </c>
      <c r="E197" s="100">
        <f>SUM(E70+E69+E60+E59+E56+E55+E54+E53+E52+E39+E38+E29+E28+E24+E23+E18+E17)</f>
        <v>17</v>
      </c>
      <c r="F197" s="100">
        <f t="shared" ref="F197:V197" si="32">SUM(F70+F69+F60+F59+F56+F55+F54+F53+F52+F39+F38+F29+F28+F24+F23+F18+F17)</f>
        <v>56</v>
      </c>
      <c r="G197" s="100">
        <f t="shared" si="32"/>
        <v>52</v>
      </c>
      <c r="H197" s="100">
        <f t="shared" si="32"/>
        <v>19</v>
      </c>
      <c r="I197" s="100">
        <f t="shared" si="32"/>
        <v>18</v>
      </c>
      <c r="J197" s="100">
        <f t="shared" si="32"/>
        <v>16</v>
      </c>
      <c r="K197" s="100">
        <f t="shared" si="32"/>
        <v>2</v>
      </c>
      <c r="L197" s="100">
        <f t="shared" si="32"/>
        <v>0</v>
      </c>
      <c r="M197" s="100">
        <f t="shared" si="32"/>
        <v>0</v>
      </c>
      <c r="N197" s="100">
        <f t="shared" si="32"/>
        <v>4</v>
      </c>
      <c r="O197" s="100">
        <f t="shared" si="32"/>
        <v>2</v>
      </c>
      <c r="P197" s="100">
        <f t="shared" si="32"/>
        <v>1</v>
      </c>
      <c r="Q197" s="100">
        <f t="shared" si="32"/>
        <v>2</v>
      </c>
      <c r="R197" s="100">
        <f t="shared" si="32"/>
        <v>1</v>
      </c>
      <c r="S197" s="100">
        <f t="shared" si="32"/>
        <v>3</v>
      </c>
      <c r="T197" s="100">
        <f t="shared" si="32"/>
        <v>12</v>
      </c>
      <c r="U197" s="100">
        <f t="shared" si="32"/>
        <v>17</v>
      </c>
      <c r="V197" s="100">
        <f t="shared" si="32"/>
        <v>20</v>
      </c>
      <c r="W197" s="101">
        <f t="shared" si="9"/>
        <v>0.4107142857142857</v>
      </c>
      <c r="X197" s="101">
        <f t="shared" si="10"/>
        <v>0.38461538461538464</v>
      </c>
      <c r="Y197" s="102">
        <f t="shared" si="11"/>
        <v>0.79532967032967039</v>
      </c>
    </row>
    <row r="198" spans="1:25" ht="15.95" customHeight="1" x14ac:dyDescent="0.25">
      <c r="A198" s="181"/>
      <c r="B198" s="157" t="s">
        <v>64</v>
      </c>
      <c r="C198" s="100" t="s">
        <v>24</v>
      </c>
      <c r="D198" s="101">
        <f t="shared" si="7"/>
        <v>0.34482758620689657</v>
      </c>
      <c r="E198" s="100">
        <f>SUM(E46+E45+E35+E34+E27+E26+E22+E21+E20+E19+E16+E15+E12+E11+E10+E9+E8+E7+E6)</f>
        <v>19</v>
      </c>
      <c r="F198" s="100">
        <f t="shared" ref="F198:V198" si="33">SUM(F46+F45+F35+F34+F27+F26+F22+F21+F20+F19+F16+F15+F12+F11+F10+F9+F8+F7+F6)</f>
        <v>62</v>
      </c>
      <c r="G198" s="100">
        <f t="shared" si="33"/>
        <v>58</v>
      </c>
      <c r="H198" s="100">
        <f t="shared" si="33"/>
        <v>11</v>
      </c>
      <c r="I198" s="100">
        <f t="shared" si="33"/>
        <v>20</v>
      </c>
      <c r="J198" s="100">
        <f t="shared" si="33"/>
        <v>17</v>
      </c>
      <c r="K198" s="100">
        <f t="shared" si="33"/>
        <v>3</v>
      </c>
      <c r="L198" s="100">
        <f t="shared" si="33"/>
        <v>0</v>
      </c>
      <c r="M198" s="100">
        <f t="shared" si="33"/>
        <v>0</v>
      </c>
      <c r="N198" s="100">
        <f t="shared" si="33"/>
        <v>12</v>
      </c>
      <c r="O198" s="100">
        <f t="shared" si="33"/>
        <v>2</v>
      </c>
      <c r="P198" s="100">
        <f t="shared" si="33"/>
        <v>0</v>
      </c>
      <c r="Q198" s="100">
        <f t="shared" si="33"/>
        <v>2</v>
      </c>
      <c r="R198" s="100">
        <f t="shared" si="33"/>
        <v>0</v>
      </c>
      <c r="S198" s="100">
        <f t="shared" si="33"/>
        <v>0</v>
      </c>
      <c r="T198" s="100">
        <f t="shared" si="33"/>
        <v>6</v>
      </c>
      <c r="U198" s="100">
        <f t="shared" si="33"/>
        <v>12</v>
      </c>
      <c r="V198" s="100">
        <f t="shared" si="33"/>
        <v>23</v>
      </c>
      <c r="W198" s="101">
        <f t="shared" si="9"/>
        <v>0.35483870967741937</v>
      </c>
      <c r="X198" s="101">
        <f t="shared" si="10"/>
        <v>0.39655172413793105</v>
      </c>
      <c r="Y198" s="102">
        <f t="shared" si="11"/>
        <v>0.75139043381535042</v>
      </c>
    </row>
    <row r="199" spans="1:25" ht="15.95" customHeight="1" x14ac:dyDescent="0.25">
      <c r="A199" s="181"/>
      <c r="B199" s="157" t="s">
        <v>64</v>
      </c>
      <c r="C199" s="100" t="s">
        <v>41</v>
      </c>
      <c r="D199" s="101">
        <f t="shared" si="7"/>
        <v>0.61290322580645162</v>
      </c>
      <c r="E199" s="100">
        <f>SUM(E103+E102+E89+E88+E83+E82+E77+E76+E75+E74+E73)</f>
        <v>11</v>
      </c>
      <c r="F199" s="100">
        <f t="shared" ref="F199:V199" si="34">SUM(F103+F102+F89+F88+F83+F82+F77+F76+F75+F74+F73)</f>
        <v>31</v>
      </c>
      <c r="G199" s="100">
        <f t="shared" si="34"/>
        <v>31</v>
      </c>
      <c r="H199" s="100">
        <f t="shared" si="34"/>
        <v>9</v>
      </c>
      <c r="I199" s="100">
        <f t="shared" si="34"/>
        <v>19</v>
      </c>
      <c r="J199" s="100">
        <f t="shared" si="34"/>
        <v>11</v>
      </c>
      <c r="K199" s="100">
        <f t="shared" si="34"/>
        <v>6</v>
      </c>
      <c r="L199" s="100">
        <f t="shared" si="34"/>
        <v>1</v>
      </c>
      <c r="M199" s="100">
        <f t="shared" si="34"/>
        <v>1</v>
      </c>
      <c r="N199" s="100">
        <f t="shared" si="34"/>
        <v>13</v>
      </c>
      <c r="O199" s="100">
        <f t="shared" si="34"/>
        <v>0</v>
      </c>
      <c r="P199" s="100">
        <f t="shared" si="34"/>
        <v>0</v>
      </c>
      <c r="Q199" s="100">
        <f t="shared" si="34"/>
        <v>0</v>
      </c>
      <c r="R199" s="100">
        <f t="shared" si="34"/>
        <v>0</v>
      </c>
      <c r="S199" s="100">
        <f t="shared" si="34"/>
        <v>2</v>
      </c>
      <c r="T199" s="100">
        <f t="shared" si="34"/>
        <v>1</v>
      </c>
      <c r="U199" s="100">
        <f t="shared" si="34"/>
        <v>5</v>
      </c>
      <c r="V199" s="100">
        <f t="shared" si="34"/>
        <v>30</v>
      </c>
      <c r="W199" s="101">
        <f t="shared" si="9"/>
        <v>0.67741935483870963</v>
      </c>
      <c r="X199" s="101">
        <f t="shared" si="10"/>
        <v>0.967741935483871</v>
      </c>
      <c r="Y199" s="102">
        <f t="shared" si="11"/>
        <v>1.6451612903225805</v>
      </c>
    </row>
    <row r="200" spans="1:25" ht="15.95" customHeight="1" thickBot="1" x14ac:dyDescent="0.3">
      <c r="A200" s="182"/>
      <c r="B200" s="158" t="s">
        <v>64</v>
      </c>
      <c r="C200" s="104" t="s">
        <v>44</v>
      </c>
      <c r="D200" s="105">
        <f t="shared" si="7"/>
        <v>0.43333333333333335</v>
      </c>
      <c r="E200" s="104">
        <f>SUM(E134+E133+E120+E119+E112+E111+E97+E96+E91+E90+E81+E80)</f>
        <v>12</v>
      </c>
      <c r="F200" s="104">
        <f t="shared" ref="F200:V200" si="35">SUM(F134+F133+F120+F119+F112+F111+F97+F96+F91+F90+F81+F80)</f>
        <v>32</v>
      </c>
      <c r="G200" s="104">
        <f t="shared" si="35"/>
        <v>30</v>
      </c>
      <c r="H200" s="104">
        <f t="shared" si="35"/>
        <v>9</v>
      </c>
      <c r="I200" s="104">
        <f t="shared" si="35"/>
        <v>13</v>
      </c>
      <c r="J200" s="104">
        <f t="shared" si="35"/>
        <v>10</v>
      </c>
      <c r="K200" s="104">
        <f t="shared" si="35"/>
        <v>3</v>
      </c>
      <c r="L200" s="104">
        <f t="shared" si="35"/>
        <v>0</v>
      </c>
      <c r="M200" s="104">
        <f t="shared" si="35"/>
        <v>0</v>
      </c>
      <c r="N200" s="104">
        <f t="shared" si="35"/>
        <v>8</v>
      </c>
      <c r="O200" s="104">
        <f t="shared" si="35"/>
        <v>2</v>
      </c>
      <c r="P200" s="104">
        <f t="shared" si="35"/>
        <v>0</v>
      </c>
      <c r="Q200" s="104">
        <f t="shared" si="35"/>
        <v>0</v>
      </c>
      <c r="R200" s="104">
        <f t="shared" si="35"/>
        <v>0</v>
      </c>
      <c r="S200" s="104">
        <f t="shared" si="35"/>
        <v>3</v>
      </c>
      <c r="T200" s="104">
        <f t="shared" si="35"/>
        <v>1</v>
      </c>
      <c r="U200" s="104">
        <f t="shared" si="35"/>
        <v>5</v>
      </c>
      <c r="V200" s="104">
        <f t="shared" si="35"/>
        <v>16</v>
      </c>
      <c r="W200" s="105">
        <f t="shared" si="9"/>
        <v>0.5625</v>
      </c>
      <c r="X200" s="105">
        <f t="shared" si="10"/>
        <v>0.53333333333333333</v>
      </c>
      <c r="Y200" s="106">
        <f t="shared" si="11"/>
        <v>1.0958333333333332</v>
      </c>
    </row>
    <row r="201" spans="1:25" ht="18.75" thickBot="1" x14ac:dyDescent="0.3"/>
    <row r="202" spans="1:25" ht="21" thickBot="1" x14ac:dyDescent="0.3">
      <c r="A202" s="66"/>
      <c r="B202" s="51" t="s">
        <v>65</v>
      </c>
      <c r="C202" s="70" t="s">
        <v>66</v>
      </c>
      <c r="D202" s="74" t="s">
        <v>71</v>
      </c>
    </row>
    <row r="203" spans="1:25" ht="20.25" x14ac:dyDescent="0.25">
      <c r="A203" s="67" t="s">
        <v>4</v>
      </c>
      <c r="B203" s="53">
        <v>5</v>
      </c>
      <c r="C203" s="71">
        <v>77</v>
      </c>
      <c r="D203" s="75" t="s">
        <v>72</v>
      </c>
    </row>
    <row r="204" spans="1:25" ht="20.25" x14ac:dyDescent="0.25">
      <c r="A204" s="68" t="s">
        <v>5</v>
      </c>
      <c r="B204" s="55">
        <v>5</v>
      </c>
      <c r="C204" s="72">
        <v>76</v>
      </c>
      <c r="D204" s="75" t="s">
        <v>72</v>
      </c>
    </row>
    <row r="205" spans="1:25" ht="20.25" x14ac:dyDescent="0.25">
      <c r="A205" s="68" t="s">
        <v>6</v>
      </c>
      <c r="B205" s="55">
        <v>3</v>
      </c>
      <c r="C205" s="72">
        <v>26</v>
      </c>
      <c r="D205" s="76">
        <v>8</v>
      </c>
    </row>
    <row r="206" spans="1:25" ht="20.25" x14ac:dyDescent="0.25">
      <c r="A206" s="68" t="s">
        <v>7</v>
      </c>
      <c r="B206" s="55">
        <v>4</v>
      </c>
      <c r="C206" s="72">
        <v>43</v>
      </c>
      <c r="D206" s="76">
        <v>9</v>
      </c>
    </row>
    <row r="207" spans="1:25" ht="20.25" x14ac:dyDescent="0.25">
      <c r="A207" s="68" t="s">
        <v>67</v>
      </c>
      <c r="B207" s="55">
        <v>4</v>
      </c>
      <c r="C207" s="72">
        <v>30</v>
      </c>
      <c r="D207" s="76">
        <v>9</v>
      </c>
    </row>
    <row r="208" spans="1:25" ht="20.25" x14ac:dyDescent="0.25">
      <c r="A208" s="68" t="s">
        <v>8</v>
      </c>
      <c r="B208" s="55">
        <v>2</v>
      </c>
      <c r="C208" s="72">
        <v>10</v>
      </c>
      <c r="D208" s="76">
        <v>3</v>
      </c>
    </row>
    <row r="209" spans="1:5" ht="20.25" x14ac:dyDescent="0.25">
      <c r="A209" s="68" t="s">
        <v>9</v>
      </c>
      <c r="B209" s="55">
        <v>2</v>
      </c>
      <c r="C209" s="72">
        <v>2</v>
      </c>
      <c r="D209" s="76">
        <v>1</v>
      </c>
    </row>
    <row r="210" spans="1:5" ht="20.25" x14ac:dyDescent="0.25">
      <c r="A210" s="68" t="s">
        <v>10</v>
      </c>
      <c r="B210" s="55">
        <v>1</v>
      </c>
      <c r="C210" s="72">
        <v>4</v>
      </c>
      <c r="D210" s="76">
        <v>2</v>
      </c>
    </row>
    <row r="211" spans="1:5" ht="20.25" x14ac:dyDescent="0.25">
      <c r="A211" s="68" t="s">
        <v>11</v>
      </c>
      <c r="B211" s="55">
        <v>4</v>
      </c>
      <c r="C211" s="72">
        <v>33</v>
      </c>
      <c r="D211" s="76">
        <v>7</v>
      </c>
    </row>
    <row r="212" spans="1:5" ht="20.25" x14ac:dyDescent="0.25">
      <c r="A212" s="68" t="s">
        <v>12</v>
      </c>
      <c r="B212" s="55">
        <v>2</v>
      </c>
      <c r="C212" s="72">
        <v>8</v>
      </c>
      <c r="D212" s="76">
        <v>3</v>
      </c>
    </row>
    <row r="213" spans="1:5" ht="20.25" x14ac:dyDescent="0.25">
      <c r="A213" s="68" t="s">
        <v>13</v>
      </c>
      <c r="B213" s="55">
        <v>1</v>
      </c>
      <c r="C213" s="72">
        <v>2</v>
      </c>
      <c r="D213" s="76">
        <v>1</v>
      </c>
    </row>
    <row r="214" spans="1:5" ht="20.25" x14ac:dyDescent="0.25">
      <c r="A214" s="68" t="s">
        <v>14</v>
      </c>
      <c r="B214" s="55">
        <v>1</v>
      </c>
      <c r="C214" s="72">
        <v>1</v>
      </c>
      <c r="D214" s="76">
        <v>1</v>
      </c>
    </row>
    <row r="215" spans="1:5" ht="20.25" x14ac:dyDescent="0.25">
      <c r="A215" s="68" t="s">
        <v>15</v>
      </c>
      <c r="B215" s="55">
        <v>1</v>
      </c>
      <c r="C215" s="72">
        <v>1</v>
      </c>
      <c r="D215" s="76">
        <v>1</v>
      </c>
    </row>
    <row r="216" spans="1:5" ht="20.25" x14ac:dyDescent="0.25">
      <c r="A216" s="68" t="s">
        <v>16</v>
      </c>
      <c r="B216" s="55">
        <v>2</v>
      </c>
      <c r="C216" s="72">
        <v>4</v>
      </c>
      <c r="D216" s="76">
        <v>2</v>
      </c>
    </row>
    <row r="217" spans="1:5" ht="21" thickBot="1" x14ac:dyDescent="0.3">
      <c r="A217" s="68" t="s">
        <v>17</v>
      </c>
      <c r="B217" s="55">
        <v>2</v>
      </c>
      <c r="C217" s="72">
        <v>9</v>
      </c>
      <c r="D217" s="77">
        <v>4</v>
      </c>
    </row>
    <row r="218" spans="1:5" ht="21" thickBot="1" x14ac:dyDescent="0.3">
      <c r="A218" s="68" t="s">
        <v>18</v>
      </c>
      <c r="B218" s="55">
        <v>4</v>
      </c>
      <c r="C218" s="72">
        <v>26</v>
      </c>
      <c r="D218" s="79" t="s">
        <v>130</v>
      </c>
      <c r="E218" s="80" t="s">
        <v>136</v>
      </c>
    </row>
    <row r="219" spans="1:5" ht="21" thickBot="1" x14ac:dyDescent="0.3">
      <c r="A219" s="69" t="s">
        <v>19</v>
      </c>
      <c r="B219" s="57">
        <v>7</v>
      </c>
      <c r="C219" s="73">
        <v>61</v>
      </c>
      <c r="D219" s="78" t="s">
        <v>72</v>
      </c>
    </row>
  </sheetData>
  <autoFilter ref="A1:Y200"/>
  <mergeCells count="13">
    <mergeCell ref="A176:A200"/>
    <mergeCell ref="A73:A77"/>
    <mergeCell ref="A78:A93"/>
    <mergeCell ref="A94:A116"/>
    <mergeCell ref="A117:A140"/>
    <mergeCell ref="A141:A148"/>
    <mergeCell ref="A149:A173"/>
    <mergeCell ref="A57:A72"/>
    <mergeCell ref="A2:A10"/>
    <mergeCell ref="A11:A29"/>
    <mergeCell ref="A30:A33"/>
    <mergeCell ref="A34:A51"/>
    <mergeCell ref="A52:A5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6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9" width="9.42578125" style="6" bestFit="1" customWidth="1"/>
    <col min="10" max="10" width="9.140625" style="6"/>
    <col min="11" max="22" width="9.42578125" style="6" bestFit="1" customWidth="1"/>
    <col min="23" max="25" width="9.42578125" style="26" bestFit="1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ht="15.95" customHeight="1" x14ac:dyDescent="0.25">
      <c r="A2" s="183" t="s">
        <v>111</v>
      </c>
      <c r="B2" s="9">
        <v>43684</v>
      </c>
      <c r="C2" s="10" t="s">
        <v>109</v>
      </c>
      <c r="D2" s="1">
        <f>SUM(I2:I$157)/SUM(G2:G$157)</f>
        <v>0.38790931989924432</v>
      </c>
      <c r="E2" s="10">
        <v>1</v>
      </c>
      <c r="F2" s="10">
        <v>3</v>
      </c>
      <c r="G2" s="10">
        <v>3</v>
      </c>
      <c r="H2" s="10">
        <v>1</v>
      </c>
      <c r="I2" s="10">
        <v>0</v>
      </c>
      <c r="J2" s="10">
        <f>SUM(I2)-SUM(K2:M2)</f>
        <v>0</v>
      </c>
      <c r="K2" s="10">
        <v>0</v>
      </c>
      <c r="L2" s="10">
        <v>0</v>
      </c>
      <c r="M2" s="10">
        <v>0</v>
      </c>
      <c r="N2" s="10">
        <v>1</v>
      </c>
      <c r="O2" s="10">
        <v>0</v>
      </c>
      <c r="P2" s="10">
        <v>0</v>
      </c>
      <c r="Q2" s="10">
        <v>0</v>
      </c>
      <c r="R2" s="10">
        <v>0</v>
      </c>
      <c r="S2" s="10">
        <v>1</v>
      </c>
      <c r="T2" s="10">
        <v>0</v>
      </c>
      <c r="U2" s="10">
        <v>2</v>
      </c>
      <c r="V2" s="10">
        <v>0</v>
      </c>
      <c r="W2" s="1">
        <f>SUM(I2:I$157,O2:O$157,S2:S$157)/SUM(F2:F$157)</f>
        <v>0.48780487804878048</v>
      </c>
      <c r="X2" s="1">
        <f>SUM(V2:V$157)/SUM(G2:G$157)</f>
        <v>0.39798488664987408</v>
      </c>
      <c r="Y2" s="2">
        <f t="shared" ref="Y2:Y65" si="0">SUM(X2+W2)</f>
        <v>0.88578976469865456</v>
      </c>
    </row>
    <row r="3" spans="1:25" ht="15.95" customHeight="1" x14ac:dyDescent="0.25">
      <c r="A3" s="184"/>
      <c r="B3" s="4">
        <v>43684</v>
      </c>
      <c r="C3" s="5" t="s">
        <v>109</v>
      </c>
      <c r="D3" s="39">
        <f>SUM(I3:I$157)/SUM(G3:G$157)</f>
        <v>0.39086294416243655</v>
      </c>
      <c r="E3" s="5">
        <v>1</v>
      </c>
      <c r="F3" s="5">
        <v>3</v>
      </c>
      <c r="G3" s="5">
        <v>3</v>
      </c>
      <c r="H3" s="5">
        <v>1</v>
      </c>
      <c r="I3" s="5">
        <v>1</v>
      </c>
      <c r="J3" s="5">
        <f t="shared" ref="J3:J66" si="1">SUM(I3)-SUM(K3:M3)</f>
        <v>1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</v>
      </c>
      <c r="T3" s="5">
        <v>0</v>
      </c>
      <c r="U3" s="5">
        <v>0</v>
      </c>
      <c r="V3" s="5">
        <v>1</v>
      </c>
      <c r="W3" s="39">
        <f>SUM(I3:I$157,O3:O$157,S3:S$157)/SUM(F3:F$157)</f>
        <v>0.48894348894348894</v>
      </c>
      <c r="X3" s="39">
        <f>SUM(V3:V$157)/SUM(G3:G$157)</f>
        <v>0.40101522842639592</v>
      </c>
      <c r="Y3" s="41">
        <f t="shared" si="0"/>
        <v>0.88995871736988486</v>
      </c>
    </row>
    <row r="4" spans="1:25" ht="15.95" customHeight="1" x14ac:dyDescent="0.25">
      <c r="A4" s="184"/>
      <c r="B4" s="4">
        <v>43677</v>
      </c>
      <c r="C4" s="5" t="s">
        <v>110</v>
      </c>
      <c r="D4" s="39">
        <f>SUM(I4:I$157)/SUM(G4:G$157)</f>
        <v>0.39130434782608697</v>
      </c>
      <c r="E4" s="5">
        <v>1</v>
      </c>
      <c r="F4" s="5">
        <v>2</v>
      </c>
      <c r="G4" s="5">
        <v>2</v>
      </c>
      <c r="H4" s="5">
        <v>0</v>
      </c>
      <c r="I4" s="5">
        <v>0</v>
      </c>
      <c r="J4" s="5">
        <f t="shared" si="1"/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0</v>
      </c>
      <c r="W4" s="39">
        <f>SUM(I4:I$157,O4:O$157,S4:S$157)/SUM(F4:F$157)</f>
        <v>0.48762376237623761</v>
      </c>
      <c r="X4" s="39">
        <f>SUM(V4:V$157)/SUM(G4:G$157)</f>
        <v>0.40153452685421998</v>
      </c>
      <c r="Y4" s="41">
        <f t="shared" si="0"/>
        <v>0.88915828923045759</v>
      </c>
    </row>
    <row r="5" spans="1:25" ht="15.95" customHeight="1" x14ac:dyDescent="0.25">
      <c r="A5" s="184"/>
      <c r="B5" s="4">
        <v>43677</v>
      </c>
      <c r="C5" s="5" t="s">
        <v>110</v>
      </c>
      <c r="D5" s="39">
        <f>SUM(I5:I$157)/SUM(G5:G$157)</f>
        <v>0.39331619537275064</v>
      </c>
      <c r="E5" s="5">
        <v>1</v>
      </c>
      <c r="F5" s="5">
        <v>3</v>
      </c>
      <c r="G5" s="5">
        <v>3</v>
      </c>
      <c r="H5" s="5">
        <v>0</v>
      </c>
      <c r="I5" s="5">
        <v>1</v>
      </c>
      <c r="J5" s="5">
        <f t="shared" si="1"/>
        <v>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1</v>
      </c>
      <c r="W5" s="39">
        <f>SUM(I5:I$157,O5:O$157,S5:S$157)/SUM(F5:F$157)</f>
        <v>0.49004975124378108</v>
      </c>
      <c r="X5" s="39">
        <f>SUM(V5:V$157)/SUM(G5:G$157)</f>
        <v>0.40359897172236503</v>
      </c>
      <c r="Y5" s="41">
        <f t="shared" si="0"/>
        <v>0.89364872296614606</v>
      </c>
    </row>
    <row r="6" spans="1:25" ht="15.95" customHeight="1" x14ac:dyDescent="0.25">
      <c r="A6" s="184"/>
      <c r="B6" s="4">
        <v>43670</v>
      </c>
      <c r="C6" s="5" t="s">
        <v>24</v>
      </c>
      <c r="D6" s="39">
        <f>SUM(I6:I$157)/SUM(G6:G$157)</f>
        <v>0.39378238341968913</v>
      </c>
      <c r="E6" s="5">
        <v>1</v>
      </c>
      <c r="F6" s="5">
        <v>2</v>
      </c>
      <c r="G6" s="5">
        <v>2</v>
      </c>
      <c r="H6" s="5">
        <v>0</v>
      </c>
      <c r="I6" s="5">
        <v>0</v>
      </c>
      <c r="J6" s="5">
        <f t="shared" si="1"/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2</v>
      </c>
      <c r="U6" s="5">
        <v>0</v>
      </c>
      <c r="V6" s="5">
        <v>0</v>
      </c>
      <c r="W6" s="39">
        <f>SUM(I6:I$157,O6:O$157,S6:S$157)/SUM(F6:F$157)</f>
        <v>0.49122807017543857</v>
      </c>
      <c r="X6" s="39">
        <f>SUM(V6:V$157)/SUM(G6:G$157)</f>
        <v>0.40414507772020725</v>
      </c>
      <c r="Y6" s="41">
        <f t="shared" si="0"/>
        <v>0.89537314789564582</v>
      </c>
    </row>
    <row r="7" spans="1:25" ht="15.95" customHeight="1" x14ac:dyDescent="0.25">
      <c r="A7" s="184"/>
      <c r="B7" s="4">
        <v>43670</v>
      </c>
      <c r="C7" s="5" t="s">
        <v>24</v>
      </c>
      <c r="D7" s="39">
        <f>SUM(I7:I$157)/SUM(G7:G$157)</f>
        <v>0.39583333333333331</v>
      </c>
      <c r="E7" s="5">
        <v>1</v>
      </c>
      <c r="F7" s="5">
        <v>3</v>
      </c>
      <c r="G7" s="5">
        <v>3</v>
      </c>
      <c r="H7" s="5">
        <v>0</v>
      </c>
      <c r="I7" s="5">
        <v>0</v>
      </c>
      <c r="J7" s="5">
        <f t="shared" si="1"/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39">
        <f>SUM(I7:I$157,O7:O$157,S7:S$157)/SUM(F7:F$157)</f>
        <v>0.49370277078085645</v>
      </c>
      <c r="X7" s="39">
        <f>SUM(V7:V$157)/SUM(G7:G$157)</f>
        <v>0.40625</v>
      </c>
      <c r="Y7" s="41">
        <f t="shared" si="0"/>
        <v>0.89995277078085645</v>
      </c>
    </row>
    <row r="8" spans="1:25" ht="15.95" customHeight="1" x14ac:dyDescent="0.25">
      <c r="A8" s="184"/>
      <c r="B8" s="4">
        <v>43649</v>
      </c>
      <c r="C8" s="5" t="s">
        <v>23</v>
      </c>
      <c r="D8" s="39">
        <f>SUM(I8:I$157)/SUM(G8:G$157)</f>
        <v>0.39895013123359579</v>
      </c>
      <c r="E8" s="5">
        <v>1</v>
      </c>
      <c r="F8" s="5">
        <v>3</v>
      </c>
      <c r="G8" s="5">
        <v>3</v>
      </c>
      <c r="H8" s="5">
        <v>0</v>
      </c>
      <c r="I8" s="5">
        <v>0</v>
      </c>
      <c r="J8" s="5">
        <f t="shared" si="1"/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0</v>
      </c>
      <c r="V8" s="5">
        <v>0</v>
      </c>
      <c r="W8" s="39">
        <f>SUM(I8:I$157,O8:O$157,S8:S$157)/SUM(F8:F$157)</f>
        <v>0.49746192893401014</v>
      </c>
      <c r="X8" s="39">
        <f>SUM(V8:V$157)/SUM(G8:G$157)</f>
        <v>0.40944881889763779</v>
      </c>
      <c r="Y8" s="41">
        <f t="shared" si="0"/>
        <v>0.90691074783164793</v>
      </c>
    </row>
    <row r="9" spans="1:25" ht="15.95" customHeight="1" x14ac:dyDescent="0.25">
      <c r="A9" s="184"/>
      <c r="B9" s="4">
        <v>43649</v>
      </c>
      <c r="C9" s="5" t="s">
        <v>23</v>
      </c>
      <c r="D9" s="39">
        <f>SUM(I9:I$157)/SUM(G9:G$157)</f>
        <v>0.40211640211640209</v>
      </c>
      <c r="E9" s="5">
        <v>1</v>
      </c>
      <c r="F9" s="5">
        <v>2</v>
      </c>
      <c r="G9" s="5">
        <v>2</v>
      </c>
      <c r="H9" s="5">
        <v>0</v>
      </c>
      <c r="I9" s="5">
        <v>1</v>
      </c>
      <c r="J9" s="5">
        <f t="shared" si="1"/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</v>
      </c>
      <c r="W9" s="39">
        <f>SUM(I9:I$157,O9:O$157,S9:S$157)/SUM(F9:F$157)</f>
        <v>0.50127877237851659</v>
      </c>
      <c r="X9" s="39">
        <f>SUM(V9:V$157)/SUM(G9:G$157)</f>
        <v>0.41269841269841268</v>
      </c>
      <c r="Y9" s="41">
        <f t="shared" si="0"/>
        <v>0.91397718507692927</v>
      </c>
    </row>
    <row r="10" spans="1:25" ht="15.95" customHeight="1" x14ac:dyDescent="0.25">
      <c r="A10" s="184"/>
      <c r="B10" s="4">
        <v>43628</v>
      </c>
      <c r="C10" s="5" t="s">
        <v>110</v>
      </c>
      <c r="D10" s="39">
        <f>SUM(I10:I$157)/SUM(G10:G$157)</f>
        <v>0.40159574468085107</v>
      </c>
      <c r="E10" s="5">
        <v>1</v>
      </c>
      <c r="F10" s="5">
        <v>2</v>
      </c>
      <c r="G10" s="5">
        <v>2</v>
      </c>
      <c r="H10" s="5">
        <v>0</v>
      </c>
      <c r="I10" s="5">
        <v>0</v>
      </c>
      <c r="J10" s="5">
        <f t="shared" si="1"/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39">
        <f>SUM(I10:I$157,O10:O$157,S10:S$157)/SUM(F10:F$157)</f>
        <v>0.50128534704370176</v>
      </c>
      <c r="X10" s="39">
        <f>SUM(V10:V$157)/SUM(G10:G$157)</f>
        <v>0.41223404255319152</v>
      </c>
      <c r="Y10" s="41">
        <f t="shared" si="0"/>
        <v>0.91351938959689327</v>
      </c>
    </row>
    <row r="11" spans="1:25" ht="15.95" customHeight="1" x14ac:dyDescent="0.25">
      <c r="A11" s="184"/>
      <c r="B11" s="4">
        <v>43628</v>
      </c>
      <c r="C11" s="5" t="s">
        <v>110</v>
      </c>
      <c r="D11" s="39">
        <f>SUM(I11:I$157)/SUM(G11:G$157)</f>
        <v>0.40374331550802139</v>
      </c>
      <c r="E11" s="5">
        <v>1</v>
      </c>
      <c r="F11" s="5">
        <v>2</v>
      </c>
      <c r="G11" s="5">
        <v>2</v>
      </c>
      <c r="H11" s="5">
        <v>1</v>
      </c>
      <c r="I11" s="5">
        <v>1</v>
      </c>
      <c r="J11" s="5">
        <f t="shared" si="1"/>
        <v>1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39">
        <f>SUM(I11:I$157,O11:O$157,S11:S$157)/SUM(F11:F$157)</f>
        <v>0.50387596899224807</v>
      </c>
      <c r="X11" s="39">
        <f>SUM(V11:V$157)/SUM(G11:G$157)</f>
        <v>0.41443850267379678</v>
      </c>
      <c r="Y11" s="41">
        <f t="shared" si="0"/>
        <v>0.91831447166604485</v>
      </c>
    </row>
    <row r="12" spans="1:25" ht="15.95" customHeight="1" x14ac:dyDescent="0.25">
      <c r="A12" s="184"/>
      <c r="B12" s="4">
        <v>43621</v>
      </c>
      <c r="C12" s="5" t="s">
        <v>24</v>
      </c>
      <c r="D12" s="39">
        <f>SUM(I12:I$157)/SUM(G12:G$157)</f>
        <v>0.40322580645161288</v>
      </c>
      <c r="E12" s="5">
        <v>1</v>
      </c>
      <c r="F12" s="5">
        <v>3</v>
      </c>
      <c r="G12" s="5">
        <v>3</v>
      </c>
      <c r="H12" s="5">
        <v>1</v>
      </c>
      <c r="I12" s="5">
        <v>2</v>
      </c>
      <c r="J12" s="5">
        <f t="shared" si="1"/>
        <v>2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2</v>
      </c>
      <c r="W12" s="39">
        <f>SUM(I12:I$157,O12:O$157,S12:S$157)/SUM(F12:F$157)</f>
        <v>0.50389610389610384</v>
      </c>
      <c r="X12" s="39">
        <f>SUM(V12:V$157)/SUM(G12:G$157)</f>
        <v>0.41397849462365593</v>
      </c>
      <c r="Y12" s="41">
        <f t="shared" si="0"/>
        <v>0.91787459851975983</v>
      </c>
    </row>
    <row r="13" spans="1:25" ht="15.95" customHeight="1" x14ac:dyDescent="0.25">
      <c r="A13" s="184"/>
      <c r="B13" s="4">
        <v>43621</v>
      </c>
      <c r="C13" s="5" t="s">
        <v>24</v>
      </c>
      <c r="D13" s="39">
        <f>SUM(I13:I$157)/SUM(G13:G$157)</f>
        <v>0.40108401084010842</v>
      </c>
      <c r="E13" s="5">
        <v>1</v>
      </c>
      <c r="F13" s="5">
        <v>3</v>
      </c>
      <c r="G13" s="5">
        <v>3</v>
      </c>
      <c r="H13" s="5">
        <v>1</v>
      </c>
      <c r="I13" s="5">
        <v>2</v>
      </c>
      <c r="J13" s="5">
        <f t="shared" si="1"/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39">
        <f>SUM(I13:I$157,O13:O$157,S13:S$157)/SUM(F13:F$157)</f>
        <v>0.50261780104712039</v>
      </c>
      <c r="X13" s="39">
        <f>SUM(V13:V$157)/SUM(G13:G$157)</f>
        <v>0.41192411924119243</v>
      </c>
      <c r="Y13" s="41">
        <f t="shared" si="0"/>
        <v>0.91454192028831283</v>
      </c>
    </row>
    <row r="14" spans="1:25" ht="15.95" customHeight="1" x14ac:dyDescent="0.25">
      <c r="A14" s="184"/>
      <c r="B14" s="4">
        <v>43614</v>
      </c>
      <c r="C14" s="5" t="s">
        <v>58</v>
      </c>
      <c r="D14" s="39">
        <f>SUM(I14:I$157)/SUM(G14:G$157)</f>
        <v>0.39890710382513661</v>
      </c>
      <c r="E14" s="5">
        <v>1</v>
      </c>
      <c r="F14" s="5">
        <v>2</v>
      </c>
      <c r="G14" s="5">
        <v>2</v>
      </c>
      <c r="H14" s="5">
        <v>1</v>
      </c>
      <c r="I14" s="5">
        <v>1</v>
      </c>
      <c r="J14" s="5">
        <f t="shared" si="1"/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1</v>
      </c>
      <c r="V14" s="5">
        <v>1</v>
      </c>
      <c r="W14" s="39">
        <f>SUM(I14:I$157,O14:O$157,S14:S$157)/SUM(F14:F$157)</f>
        <v>0.50131926121372028</v>
      </c>
      <c r="X14" s="39">
        <f>SUM(V14:V$157)/SUM(G14:G$157)</f>
        <v>0.4098360655737705</v>
      </c>
      <c r="Y14" s="41">
        <f t="shared" si="0"/>
        <v>0.91115532678749078</v>
      </c>
    </row>
    <row r="15" spans="1:25" ht="15.95" customHeight="1" x14ac:dyDescent="0.25">
      <c r="A15" s="184"/>
      <c r="B15" s="4">
        <v>43614</v>
      </c>
      <c r="C15" s="5" t="s">
        <v>58</v>
      </c>
      <c r="D15" s="39">
        <f>SUM(I15:I$157)/SUM(G15:G$157)</f>
        <v>0.39835164835164832</v>
      </c>
      <c r="E15" s="5">
        <v>1</v>
      </c>
      <c r="F15" s="5">
        <v>2</v>
      </c>
      <c r="G15" s="5">
        <v>2</v>
      </c>
      <c r="H15" s="5">
        <v>2</v>
      </c>
      <c r="I15" s="5">
        <v>1</v>
      </c>
      <c r="J15" s="5">
        <f t="shared" si="1"/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1</v>
      </c>
      <c r="W15" s="39">
        <f>SUM(I15:I$157,O15:O$157,S15:S$157)/SUM(F15:F$157)</f>
        <v>0.50132625994694957</v>
      </c>
      <c r="X15" s="39">
        <f>SUM(V15:V$157)/SUM(G15:G$157)</f>
        <v>0.40934065934065933</v>
      </c>
      <c r="Y15" s="41">
        <f t="shared" si="0"/>
        <v>0.9106669192876089</v>
      </c>
    </row>
    <row r="16" spans="1:25" ht="15.95" customHeight="1" x14ac:dyDescent="0.25">
      <c r="A16" s="184"/>
      <c r="B16" s="4">
        <v>43607</v>
      </c>
      <c r="C16" s="5" t="s">
        <v>53</v>
      </c>
      <c r="D16" s="39">
        <f>SUM(I16:I$157)/SUM(G16:G$157)</f>
        <v>0.39779005524861877</v>
      </c>
      <c r="E16" s="5">
        <v>1</v>
      </c>
      <c r="F16" s="5">
        <v>2</v>
      </c>
      <c r="G16" s="5">
        <v>2</v>
      </c>
      <c r="H16" s="5">
        <v>0</v>
      </c>
      <c r="I16" s="5">
        <v>0</v>
      </c>
      <c r="J16" s="5">
        <f t="shared" si="1"/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39">
        <f>SUM(I16:I$157,O16:O$157,S16:S$157)/SUM(F16:F$157)</f>
        <v>0.49866666666666665</v>
      </c>
      <c r="X16" s="39">
        <f>SUM(V16:V$157)/SUM(G16:G$157)</f>
        <v>0.40883977900552487</v>
      </c>
      <c r="Y16" s="41">
        <f t="shared" si="0"/>
        <v>0.90750644567219152</v>
      </c>
    </row>
    <row r="17" spans="1:25" ht="15.95" customHeight="1" thickBot="1" x14ac:dyDescent="0.3">
      <c r="A17" s="188"/>
      <c r="B17" s="11">
        <v>43607</v>
      </c>
      <c r="C17" s="12" t="s">
        <v>53</v>
      </c>
      <c r="D17" s="40">
        <f>SUM(I17:I$157)/SUM(G17:G$157)</f>
        <v>0.4</v>
      </c>
      <c r="E17" s="12">
        <v>1</v>
      </c>
      <c r="F17" s="12">
        <v>2</v>
      </c>
      <c r="G17" s="12">
        <v>2</v>
      </c>
      <c r="H17" s="12">
        <v>0</v>
      </c>
      <c r="I17" s="12">
        <v>0</v>
      </c>
      <c r="J17" s="12">
        <f t="shared" si="1"/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2</v>
      </c>
      <c r="U17" s="12">
        <v>2</v>
      </c>
      <c r="V17" s="12">
        <v>0</v>
      </c>
      <c r="W17" s="40">
        <f>SUM(I17:I$157,O17:O$157,S17:S$157)/SUM(F17:F$157)</f>
        <v>0.50134048257372654</v>
      </c>
      <c r="X17" s="40">
        <f>SUM(V17:V$157)/SUM(G17:G$157)</f>
        <v>0.41111111111111109</v>
      </c>
      <c r="Y17" s="42">
        <f t="shared" si="0"/>
        <v>0.91245159368483764</v>
      </c>
    </row>
    <row r="18" spans="1:25" ht="15.95" customHeight="1" x14ac:dyDescent="0.25">
      <c r="A18" s="178" t="s">
        <v>26</v>
      </c>
      <c r="B18" s="18">
        <v>43341</v>
      </c>
      <c r="C18" s="19" t="s">
        <v>24</v>
      </c>
      <c r="D18" s="43">
        <f>SUM(I18:I$157)/SUM(G18:G$157)</f>
        <v>0.4022346368715084</v>
      </c>
      <c r="E18" s="19">
        <v>1</v>
      </c>
      <c r="F18" s="19">
        <v>3</v>
      </c>
      <c r="G18" s="19">
        <v>3</v>
      </c>
      <c r="H18" s="19">
        <v>1</v>
      </c>
      <c r="I18" s="19">
        <v>1</v>
      </c>
      <c r="J18" s="19">
        <f t="shared" si="1"/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1</v>
      </c>
      <c r="W18" s="43">
        <f>SUM(I18:I$157,O18:O$157,S18:S$157)/SUM(F18:F$157)</f>
        <v>0.50404312668463613</v>
      </c>
      <c r="X18" s="43">
        <f>SUM(V18:V$157)/SUM(G18:G$157)</f>
        <v>0.41340782122905029</v>
      </c>
      <c r="Y18" s="44">
        <f t="shared" si="0"/>
        <v>0.91745094791368642</v>
      </c>
    </row>
    <row r="19" spans="1:25" ht="15.95" customHeight="1" x14ac:dyDescent="0.25">
      <c r="A19" s="179"/>
      <c r="B19" s="14">
        <v>43334</v>
      </c>
      <c r="C19" s="15" t="s">
        <v>24</v>
      </c>
      <c r="D19" s="45">
        <f>SUM(I19:I$157)/SUM(G19:G$157)</f>
        <v>0.40281690140845072</v>
      </c>
      <c r="E19" s="15">
        <v>1</v>
      </c>
      <c r="F19" s="15">
        <v>2</v>
      </c>
      <c r="G19" s="15">
        <v>2</v>
      </c>
      <c r="H19" s="15">
        <v>0</v>
      </c>
      <c r="I19" s="15">
        <v>0</v>
      </c>
      <c r="J19" s="15">
        <f t="shared" si="1"/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1</v>
      </c>
      <c r="U19" s="15">
        <v>0</v>
      </c>
      <c r="V19" s="15">
        <v>0</v>
      </c>
      <c r="W19" s="45">
        <f>SUM(I19:I$157,O19:O$157,S19:S$157)/SUM(F19:F$157)</f>
        <v>0.50543478260869568</v>
      </c>
      <c r="X19" s="45">
        <f>SUM(V19:V$157)/SUM(G19:G$157)</f>
        <v>0.41408450704225352</v>
      </c>
      <c r="Y19" s="46">
        <f t="shared" si="0"/>
        <v>0.9195192896509492</v>
      </c>
    </row>
    <row r="20" spans="1:25" ht="15.95" customHeight="1" thickBot="1" x14ac:dyDescent="0.3">
      <c r="A20" s="180"/>
      <c r="B20" s="86">
        <v>43334</v>
      </c>
      <c r="C20" s="87" t="s">
        <v>24</v>
      </c>
      <c r="D20" s="89">
        <f>SUM(I20:I$157)/SUM(G20:G$157)</f>
        <v>0.40509915014164305</v>
      </c>
      <c r="E20" s="87">
        <v>1</v>
      </c>
      <c r="F20" s="87">
        <v>3</v>
      </c>
      <c r="G20" s="87">
        <v>3</v>
      </c>
      <c r="H20" s="87">
        <v>1</v>
      </c>
      <c r="I20" s="87">
        <v>1</v>
      </c>
      <c r="J20" s="87">
        <f t="shared" si="1"/>
        <v>1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2</v>
      </c>
      <c r="V20" s="87">
        <v>1</v>
      </c>
      <c r="W20" s="89">
        <f>SUM(I20:I$157,O20:O$157,S20:S$157)/SUM(F20:F$157)</f>
        <v>0.50819672131147542</v>
      </c>
      <c r="X20" s="89">
        <f>SUM(V20:V$157)/SUM(G20:G$157)</f>
        <v>0.41643059490084988</v>
      </c>
      <c r="Y20" s="90">
        <f t="shared" si="0"/>
        <v>0.9246273162123253</v>
      </c>
    </row>
    <row r="21" spans="1:25" ht="15.95" customHeight="1" x14ac:dyDescent="0.25">
      <c r="A21" s="183" t="s">
        <v>27</v>
      </c>
      <c r="B21" s="9">
        <v>43320</v>
      </c>
      <c r="C21" s="10" t="s">
        <v>24</v>
      </c>
      <c r="D21" s="1">
        <f>SUM(I21:I$157)/SUM(G21:G$157)</f>
        <v>0.40571428571428569</v>
      </c>
      <c r="E21" s="10">
        <v>1</v>
      </c>
      <c r="F21" s="10">
        <v>4</v>
      </c>
      <c r="G21" s="10">
        <v>4</v>
      </c>
      <c r="H21" s="10">
        <v>0</v>
      </c>
      <c r="I21" s="10">
        <v>1</v>
      </c>
      <c r="J21" s="10">
        <f t="shared" si="1"/>
        <v>1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2</v>
      </c>
      <c r="U21" s="10">
        <v>4</v>
      </c>
      <c r="V21" s="10">
        <v>1</v>
      </c>
      <c r="W21" s="1">
        <f>SUM(I21:I$157,O21:O$157,S21:S$157)/SUM(F21:F$157)</f>
        <v>0.50964187327823696</v>
      </c>
      <c r="X21" s="1">
        <f>SUM(V21:V$157)/SUM(G21:G$157)</f>
        <v>0.41714285714285715</v>
      </c>
      <c r="Y21" s="2">
        <f t="shared" si="0"/>
        <v>0.92678473042109411</v>
      </c>
    </row>
    <row r="22" spans="1:25" ht="15.95" customHeight="1" x14ac:dyDescent="0.25">
      <c r="A22" s="184"/>
      <c r="B22" s="4">
        <v>43320</v>
      </c>
      <c r="C22" s="5" t="s">
        <v>24</v>
      </c>
      <c r="D22" s="39">
        <f>SUM(I22:I$157)/SUM(G22:G$157)</f>
        <v>0.40751445086705201</v>
      </c>
      <c r="E22" s="5">
        <v>1</v>
      </c>
      <c r="F22" s="5">
        <v>4</v>
      </c>
      <c r="G22" s="5">
        <v>4</v>
      </c>
      <c r="H22" s="5">
        <v>1</v>
      </c>
      <c r="I22" s="5">
        <v>2</v>
      </c>
      <c r="J22" s="5">
        <f t="shared" si="1"/>
        <v>2</v>
      </c>
      <c r="K22" s="5">
        <v>0</v>
      </c>
      <c r="L22" s="5">
        <v>0</v>
      </c>
      <c r="M22" s="5">
        <v>0</v>
      </c>
      <c r="N22" s="5">
        <v>2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2</v>
      </c>
      <c r="W22" s="39">
        <f>SUM(I22:I$157,O22:O$157,S22:S$157)/SUM(F22:F$157)</f>
        <v>0.51253481894150421</v>
      </c>
      <c r="X22" s="39">
        <f>SUM(V22:V$157)/SUM(G22:G$157)</f>
        <v>0.41907514450867051</v>
      </c>
      <c r="Y22" s="41">
        <f t="shared" si="0"/>
        <v>0.93160996345017466</v>
      </c>
    </row>
    <row r="23" spans="1:25" ht="15.95" customHeight="1" x14ac:dyDescent="0.25">
      <c r="A23" s="184"/>
      <c r="B23" s="4">
        <v>43306</v>
      </c>
      <c r="C23" s="5" t="s">
        <v>23</v>
      </c>
      <c r="D23" s="39">
        <f>SUM(I23:I$157)/SUM(G23:G$157)</f>
        <v>0.4064327485380117</v>
      </c>
      <c r="E23" s="5">
        <v>1</v>
      </c>
      <c r="F23" s="5">
        <v>3</v>
      </c>
      <c r="G23" s="5">
        <v>3</v>
      </c>
      <c r="H23" s="5">
        <v>0</v>
      </c>
      <c r="I23" s="5">
        <v>1</v>
      </c>
      <c r="J23" s="5">
        <f t="shared" si="1"/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</v>
      </c>
      <c r="W23" s="39">
        <f>SUM(I23:I$157,O23:O$157,S23:S$157)/SUM(F23:F$157)</f>
        <v>0.51267605633802815</v>
      </c>
      <c r="X23" s="39">
        <f>SUM(V23:V$157)/SUM(G23:G$157)</f>
        <v>0.41812865497076024</v>
      </c>
      <c r="Y23" s="41">
        <f t="shared" si="0"/>
        <v>0.93080471130878839</v>
      </c>
    </row>
    <row r="24" spans="1:25" ht="15.95" customHeight="1" x14ac:dyDescent="0.25">
      <c r="A24" s="184"/>
      <c r="B24" s="4">
        <v>43306</v>
      </c>
      <c r="C24" s="5" t="s">
        <v>23</v>
      </c>
      <c r="D24" s="39">
        <f>SUM(I24:I$157)/SUM(G24:G$157)</f>
        <v>0.40707964601769914</v>
      </c>
      <c r="E24" s="5">
        <v>1</v>
      </c>
      <c r="F24" s="5">
        <v>3</v>
      </c>
      <c r="G24" s="5">
        <v>3</v>
      </c>
      <c r="H24" s="5">
        <v>1</v>
      </c>
      <c r="I24" s="5">
        <v>1</v>
      </c>
      <c r="J24" s="5">
        <f t="shared" si="1"/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39">
        <f>SUM(I24:I$157,O24:O$157,S24:S$157)/SUM(F24:F$157)</f>
        <v>0.51420454545454541</v>
      </c>
      <c r="X24" s="39">
        <f>SUM(V24:V$157)/SUM(G24:G$157)</f>
        <v>0.41887905604719766</v>
      </c>
      <c r="Y24" s="41">
        <f t="shared" si="0"/>
        <v>0.93308360150174308</v>
      </c>
    </row>
    <row r="25" spans="1:25" ht="15.95" customHeight="1" x14ac:dyDescent="0.25">
      <c r="A25" s="184"/>
      <c r="B25" s="4">
        <v>43285</v>
      </c>
      <c r="C25" s="5" t="s">
        <v>23</v>
      </c>
      <c r="D25" s="39">
        <f>SUM(I25:I$157)/SUM(G25:G$157)</f>
        <v>0.40773809523809523</v>
      </c>
      <c r="E25" s="5">
        <v>1</v>
      </c>
      <c r="F25" s="5">
        <v>4</v>
      </c>
      <c r="G25" s="5">
        <v>4</v>
      </c>
      <c r="H25" s="5">
        <v>0</v>
      </c>
      <c r="I25" s="5">
        <v>0</v>
      </c>
      <c r="J25" s="5">
        <f t="shared" si="1"/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3</v>
      </c>
      <c r="V25" s="5">
        <v>0</v>
      </c>
      <c r="W25" s="39">
        <f>SUM(I25:I$157,O25:O$157,S25:S$157)/SUM(F25:F$157)</f>
        <v>0.51575931232091687</v>
      </c>
      <c r="X25" s="39">
        <f>SUM(V25:V$157)/SUM(G25:G$157)</f>
        <v>0.41964285714285715</v>
      </c>
      <c r="Y25" s="41">
        <f t="shared" si="0"/>
        <v>0.93540216946377397</v>
      </c>
    </row>
    <row r="26" spans="1:25" ht="15.95" customHeight="1" x14ac:dyDescent="0.25">
      <c r="A26" s="184"/>
      <c r="B26" s="4">
        <v>43285</v>
      </c>
      <c r="C26" s="5" t="s">
        <v>23</v>
      </c>
      <c r="D26" s="39">
        <f>SUM(I26:I$157)/SUM(G26:G$157)</f>
        <v>0.41265060240963858</v>
      </c>
      <c r="E26" s="5">
        <v>1</v>
      </c>
      <c r="F26" s="5">
        <v>4</v>
      </c>
      <c r="G26" s="5">
        <v>4</v>
      </c>
      <c r="H26" s="5">
        <v>0</v>
      </c>
      <c r="I26" s="5">
        <v>1</v>
      </c>
      <c r="J26" s="5">
        <f t="shared" si="1"/>
        <v>1</v>
      </c>
      <c r="K26" s="5">
        <v>0</v>
      </c>
      <c r="L26" s="5">
        <v>0</v>
      </c>
      <c r="M26" s="5">
        <v>0</v>
      </c>
      <c r="N26" s="5">
        <v>2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2</v>
      </c>
      <c r="U26" s="5">
        <v>2</v>
      </c>
      <c r="V26" s="5">
        <v>1</v>
      </c>
      <c r="W26" s="39">
        <f>SUM(I26:I$157,O26:O$157,S26:S$157)/SUM(F26:F$157)</f>
        <v>0.52173913043478259</v>
      </c>
      <c r="X26" s="39">
        <f>SUM(V26:V$157)/SUM(G26:G$157)</f>
        <v>0.4246987951807229</v>
      </c>
      <c r="Y26" s="41">
        <f t="shared" si="0"/>
        <v>0.94643792561550555</v>
      </c>
    </row>
    <row r="27" spans="1:25" ht="15.95" customHeight="1" x14ac:dyDescent="0.25">
      <c r="A27" s="184"/>
      <c r="B27" s="4">
        <v>43278</v>
      </c>
      <c r="C27" s="5" t="s">
        <v>24</v>
      </c>
      <c r="D27" s="39">
        <f>SUM(I27:I$157)/SUM(G27:G$157)</f>
        <v>0.41463414634146339</v>
      </c>
      <c r="E27" s="5">
        <v>1</v>
      </c>
      <c r="F27" s="5">
        <v>3</v>
      </c>
      <c r="G27" s="5">
        <v>3</v>
      </c>
      <c r="H27" s="5">
        <v>1</v>
      </c>
      <c r="I27" s="5">
        <v>2</v>
      </c>
      <c r="J27" s="5">
        <f t="shared" si="1"/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2</v>
      </c>
      <c r="W27" s="39">
        <f>SUM(I27:I$157,O27:O$157,S27:S$157)/SUM(F27:F$157)</f>
        <v>0.52199413489736068</v>
      </c>
      <c r="X27" s="39">
        <f>SUM(V27:V$157)/SUM(G27:G$157)</f>
        <v>0.42682926829268292</v>
      </c>
      <c r="Y27" s="41">
        <f t="shared" si="0"/>
        <v>0.94882340319004355</v>
      </c>
    </row>
    <row r="28" spans="1:25" ht="15.95" customHeight="1" x14ac:dyDescent="0.25">
      <c r="A28" s="184"/>
      <c r="B28" s="4">
        <v>43278</v>
      </c>
      <c r="C28" s="5" t="s">
        <v>24</v>
      </c>
      <c r="D28" s="39">
        <f>SUM(I28:I$157)/SUM(G28:G$157)</f>
        <v>0.41230769230769232</v>
      </c>
      <c r="E28" s="5">
        <v>1</v>
      </c>
      <c r="F28" s="5">
        <v>3</v>
      </c>
      <c r="G28" s="5">
        <v>3</v>
      </c>
      <c r="H28" s="5">
        <v>2</v>
      </c>
      <c r="I28" s="5">
        <v>2</v>
      </c>
      <c r="J28" s="5">
        <f t="shared" si="1"/>
        <v>2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2</v>
      </c>
      <c r="W28" s="39">
        <f>SUM(I28:I$157,O28:O$157,S28:S$157)/SUM(F28:F$157)</f>
        <v>0.52071005917159763</v>
      </c>
      <c r="X28" s="39">
        <f>SUM(V28:V$157)/SUM(G28:G$157)</f>
        <v>0.42461538461538462</v>
      </c>
      <c r="Y28" s="41">
        <f t="shared" si="0"/>
        <v>0.94532544378698224</v>
      </c>
    </row>
    <row r="29" spans="1:25" ht="15.95" customHeight="1" x14ac:dyDescent="0.25">
      <c r="A29" s="184"/>
      <c r="B29" s="4">
        <v>43264</v>
      </c>
      <c r="C29" s="5" t="s">
        <v>23</v>
      </c>
      <c r="D29" s="39">
        <f>SUM(I29:I$157)/SUM(G29:G$157)</f>
        <v>0.40993788819875776</v>
      </c>
      <c r="E29" s="5">
        <v>1</v>
      </c>
      <c r="F29" s="5">
        <v>3</v>
      </c>
      <c r="G29" s="5">
        <v>3</v>
      </c>
      <c r="H29" s="5">
        <v>0</v>
      </c>
      <c r="I29" s="5">
        <v>0</v>
      </c>
      <c r="J29" s="5">
        <f t="shared" si="1"/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39">
        <f>SUM(I29:I$157,O29:O$157,S29:S$157)/SUM(F29:F$157)</f>
        <v>0.5194029850746269</v>
      </c>
      <c r="X29" s="39">
        <f>SUM(V29:V$157)/SUM(G29:G$157)</f>
        <v>0.42236024844720499</v>
      </c>
      <c r="Y29" s="41">
        <f t="shared" si="0"/>
        <v>0.94176323352183189</v>
      </c>
    </row>
    <row r="30" spans="1:25" ht="15.95" customHeight="1" x14ac:dyDescent="0.25">
      <c r="A30" s="184"/>
      <c r="B30" s="4">
        <v>43264</v>
      </c>
      <c r="C30" s="5" t="s">
        <v>23</v>
      </c>
      <c r="D30" s="39">
        <f>SUM(I30:I$157)/SUM(G30:G$157)</f>
        <v>0.41379310344827586</v>
      </c>
      <c r="E30" s="5">
        <v>1</v>
      </c>
      <c r="F30" s="5">
        <v>5</v>
      </c>
      <c r="G30" s="5">
        <v>4</v>
      </c>
      <c r="H30" s="5">
        <v>1</v>
      </c>
      <c r="I30" s="5">
        <v>3</v>
      </c>
      <c r="J30" s="5">
        <f t="shared" si="1"/>
        <v>3</v>
      </c>
      <c r="K30" s="5">
        <v>0</v>
      </c>
      <c r="L30" s="5">
        <v>0</v>
      </c>
      <c r="M30" s="5">
        <v>0</v>
      </c>
      <c r="N30" s="5">
        <v>2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3</v>
      </c>
      <c r="V30" s="5">
        <v>3</v>
      </c>
      <c r="W30" s="39">
        <f>SUM(I30:I$157,O30:O$157,S30:S$157)/SUM(F30:F$157)</f>
        <v>0.52409638554216864</v>
      </c>
      <c r="X30" s="39">
        <f>SUM(V30:V$157)/SUM(G30:G$157)</f>
        <v>0.42633228840125392</v>
      </c>
      <c r="Y30" s="41">
        <f t="shared" si="0"/>
        <v>0.95042867394342256</v>
      </c>
    </row>
    <row r="31" spans="1:25" ht="15.95" customHeight="1" x14ac:dyDescent="0.25">
      <c r="A31" s="184"/>
      <c r="B31" s="4">
        <v>43243</v>
      </c>
      <c r="C31" s="5" t="s">
        <v>23</v>
      </c>
      <c r="D31" s="39">
        <f>SUM(I31:I$157)/SUM(G31:G$157)</f>
        <v>0.40952380952380951</v>
      </c>
      <c r="E31" s="5">
        <v>1</v>
      </c>
      <c r="F31" s="5">
        <v>4</v>
      </c>
      <c r="G31" s="5">
        <v>3</v>
      </c>
      <c r="H31" s="5">
        <v>0</v>
      </c>
      <c r="I31" s="5">
        <v>1</v>
      </c>
      <c r="J31" s="5">
        <f t="shared" si="1"/>
        <v>1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1</v>
      </c>
      <c r="W31" s="39">
        <f>SUM(I31:I$157,O31:O$157,S31:S$157)/SUM(F31:F$157)</f>
        <v>0.51987767584097855</v>
      </c>
      <c r="X31" s="39">
        <f>SUM(V31:V$157)/SUM(G31:G$157)</f>
        <v>0.42222222222222222</v>
      </c>
      <c r="Y31" s="41">
        <f t="shared" si="0"/>
        <v>0.94209989806320071</v>
      </c>
    </row>
    <row r="32" spans="1:25" ht="15.95" customHeight="1" x14ac:dyDescent="0.25">
      <c r="A32" s="184"/>
      <c r="B32" s="4">
        <v>43243</v>
      </c>
      <c r="C32" s="5" t="s">
        <v>23</v>
      </c>
      <c r="D32" s="39">
        <f>SUM(I32:I$157)/SUM(G32:G$157)</f>
        <v>0.41025641025641024</v>
      </c>
      <c r="E32" s="5">
        <v>1</v>
      </c>
      <c r="F32" s="5">
        <v>4</v>
      </c>
      <c r="G32" s="5">
        <v>4</v>
      </c>
      <c r="H32" s="5">
        <v>1</v>
      </c>
      <c r="I32" s="5">
        <v>0</v>
      </c>
      <c r="J32" s="5">
        <f t="shared" si="1"/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2</v>
      </c>
      <c r="T32" s="5">
        <v>0</v>
      </c>
      <c r="U32" s="5">
        <v>3</v>
      </c>
      <c r="V32" s="5">
        <v>0</v>
      </c>
      <c r="W32" s="39">
        <f>SUM(I32:I$157,O32:O$157,S32:S$157)/SUM(F32:F$157)</f>
        <v>0.52012383900928794</v>
      </c>
      <c r="X32" s="39">
        <f>SUM(V32:V$157)/SUM(G32:G$157)</f>
        <v>0.42307692307692307</v>
      </c>
      <c r="Y32" s="41">
        <f t="shared" si="0"/>
        <v>0.94320076208621106</v>
      </c>
    </row>
    <row r="33" spans="1:25" ht="15.95" customHeight="1" x14ac:dyDescent="0.25">
      <c r="A33" s="184"/>
      <c r="B33" s="4">
        <v>43236</v>
      </c>
      <c r="C33" s="5" t="s">
        <v>24</v>
      </c>
      <c r="D33" s="39">
        <f>SUM(I33:I$157)/SUM(G33:G$157)</f>
        <v>0.41558441558441561</v>
      </c>
      <c r="E33" s="5">
        <v>1</v>
      </c>
      <c r="F33" s="5">
        <v>3</v>
      </c>
      <c r="G33" s="5">
        <v>3</v>
      </c>
      <c r="H33" s="5">
        <v>3</v>
      </c>
      <c r="I33" s="5">
        <v>3</v>
      </c>
      <c r="J33" s="5">
        <f t="shared" si="1"/>
        <v>2</v>
      </c>
      <c r="K33" s="5">
        <v>1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4</v>
      </c>
      <c r="W33" s="39">
        <f>SUM(I33:I$157,O33:O$157,S33:S$157)/SUM(F33:F$157)</f>
        <v>0.52037617554858939</v>
      </c>
      <c r="X33" s="39">
        <f>SUM(V33:V$157)/SUM(G33:G$157)</f>
        <v>0.42857142857142855</v>
      </c>
      <c r="Y33" s="41">
        <f t="shared" si="0"/>
        <v>0.948947604120018</v>
      </c>
    </row>
    <row r="34" spans="1:25" ht="15.95" customHeight="1" x14ac:dyDescent="0.25">
      <c r="A34" s="184"/>
      <c r="B34" s="4">
        <v>43236</v>
      </c>
      <c r="C34" s="5" t="s">
        <v>24</v>
      </c>
      <c r="D34" s="39">
        <f>SUM(I34:I$157)/SUM(G34:G$157)</f>
        <v>0.4098360655737705</v>
      </c>
      <c r="E34" s="5">
        <v>1</v>
      </c>
      <c r="F34" s="5">
        <v>5</v>
      </c>
      <c r="G34" s="5">
        <v>4</v>
      </c>
      <c r="H34" s="5">
        <v>2</v>
      </c>
      <c r="I34" s="5">
        <v>1</v>
      </c>
      <c r="J34" s="5">
        <f t="shared" si="1"/>
        <v>1</v>
      </c>
      <c r="K34" s="5">
        <v>0</v>
      </c>
      <c r="L34" s="5">
        <v>0</v>
      </c>
      <c r="M34" s="5">
        <v>0</v>
      </c>
      <c r="N34" s="5">
        <v>2</v>
      </c>
      <c r="O34" s="5">
        <v>0</v>
      </c>
      <c r="P34" s="5">
        <v>0</v>
      </c>
      <c r="Q34" s="5">
        <v>1</v>
      </c>
      <c r="R34" s="5">
        <v>0</v>
      </c>
      <c r="S34" s="5">
        <v>2</v>
      </c>
      <c r="T34" s="5">
        <v>0</v>
      </c>
      <c r="U34" s="5">
        <v>3</v>
      </c>
      <c r="V34" s="5">
        <v>1</v>
      </c>
      <c r="W34" s="39">
        <f>SUM(I34:I$157,O34:O$157,S34:S$157)/SUM(F34:F$157)</f>
        <v>0.51582278481012656</v>
      </c>
      <c r="X34" s="39">
        <f>SUM(V34:V$157)/SUM(G34:G$157)</f>
        <v>0.41967213114754098</v>
      </c>
      <c r="Y34" s="41">
        <f t="shared" si="0"/>
        <v>0.93549491595766754</v>
      </c>
    </row>
    <row r="35" spans="1:25" ht="15.95" customHeight="1" x14ac:dyDescent="0.25">
      <c r="A35" s="184"/>
      <c r="B35" s="4">
        <v>43229</v>
      </c>
      <c r="C35" s="5" t="s">
        <v>25</v>
      </c>
      <c r="D35" s="39">
        <f>SUM(I35:I$157)/SUM(G35:G$157)</f>
        <v>0.41196013289036543</v>
      </c>
      <c r="E35" s="5">
        <v>1</v>
      </c>
      <c r="F35" s="5">
        <v>3</v>
      </c>
      <c r="G35" s="5">
        <v>3</v>
      </c>
      <c r="H35" s="5">
        <v>1</v>
      </c>
      <c r="I35" s="5">
        <v>1</v>
      </c>
      <c r="J35" s="5">
        <f t="shared" si="1"/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1</v>
      </c>
      <c r="W35" s="39">
        <f>SUM(I35:I$157,O35:O$157,S35:S$157)/SUM(F35:F$157)</f>
        <v>0.51446945337620575</v>
      </c>
      <c r="X35" s="39">
        <f>SUM(V35:V$157)/SUM(G35:G$157)</f>
        <v>0.42192691029900331</v>
      </c>
      <c r="Y35" s="41">
        <f t="shared" si="0"/>
        <v>0.93639636367520906</v>
      </c>
    </row>
    <row r="36" spans="1:25" ht="15.95" customHeight="1" thickBot="1" x14ac:dyDescent="0.3">
      <c r="A36" s="188"/>
      <c r="B36" s="11">
        <v>43229</v>
      </c>
      <c r="C36" s="12" t="s">
        <v>25</v>
      </c>
      <c r="D36" s="40">
        <f>SUM(I36:I$157)/SUM(G36:G$157)</f>
        <v>0.41275167785234901</v>
      </c>
      <c r="E36" s="12">
        <v>1</v>
      </c>
      <c r="F36" s="12">
        <v>4</v>
      </c>
      <c r="G36" s="12">
        <v>4</v>
      </c>
      <c r="H36" s="12">
        <v>2</v>
      </c>
      <c r="I36" s="12">
        <v>3</v>
      </c>
      <c r="J36" s="12">
        <f t="shared" si="1"/>
        <v>3</v>
      </c>
      <c r="K36" s="12">
        <v>0</v>
      </c>
      <c r="L36" s="12">
        <v>0</v>
      </c>
      <c r="M36" s="12">
        <v>0</v>
      </c>
      <c r="N36" s="12">
        <v>2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1</v>
      </c>
      <c r="U36" s="12">
        <v>0</v>
      </c>
      <c r="V36" s="12">
        <v>3</v>
      </c>
      <c r="W36" s="40">
        <f>SUM(I36:I$157,O36:O$157,S36:S$157)/SUM(F36:F$157)</f>
        <v>0.51623376623376627</v>
      </c>
      <c r="X36" s="40">
        <f>SUM(V36:V$157)/SUM(G36:G$157)</f>
        <v>0.42281879194630873</v>
      </c>
      <c r="Y36" s="42">
        <f t="shared" si="0"/>
        <v>0.93905255818007505</v>
      </c>
    </row>
    <row r="37" spans="1:25" ht="15.95" customHeight="1" x14ac:dyDescent="0.25">
      <c r="A37" s="178" t="s">
        <v>28</v>
      </c>
      <c r="B37" s="18">
        <v>42970</v>
      </c>
      <c r="C37" s="19" t="s">
        <v>23</v>
      </c>
      <c r="D37" s="43">
        <f>SUM(I37:I$157)/SUM(G37:G$157)</f>
        <v>0.40816326530612246</v>
      </c>
      <c r="E37" s="19">
        <v>1</v>
      </c>
      <c r="F37" s="19">
        <v>2</v>
      </c>
      <c r="G37" s="19">
        <v>2</v>
      </c>
      <c r="H37" s="19">
        <v>1</v>
      </c>
      <c r="I37" s="19">
        <v>0</v>
      </c>
      <c r="J37" s="19">
        <f t="shared" si="1"/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1</v>
      </c>
      <c r="U37" s="19">
        <v>0</v>
      </c>
      <c r="V37" s="19">
        <v>0</v>
      </c>
      <c r="W37" s="43">
        <f>SUM(I37:I$157,O37:O$157,S37:S$157)/SUM(F37:F$157)</f>
        <v>0.51315789473684215</v>
      </c>
      <c r="X37" s="43">
        <f>SUM(V37:V$157)/SUM(G37:G$157)</f>
        <v>0.41836734693877553</v>
      </c>
      <c r="Y37" s="44">
        <f t="shared" si="0"/>
        <v>0.93152524167561768</v>
      </c>
    </row>
    <row r="38" spans="1:25" ht="15.95" customHeight="1" x14ac:dyDescent="0.25">
      <c r="A38" s="179"/>
      <c r="B38" s="14">
        <v>42970</v>
      </c>
      <c r="C38" s="15" t="s">
        <v>23</v>
      </c>
      <c r="D38" s="45">
        <f>SUM(I38:I$157)/SUM(G38:G$157)</f>
        <v>0.41095890410958902</v>
      </c>
      <c r="E38" s="15">
        <v>1</v>
      </c>
      <c r="F38" s="15">
        <v>3</v>
      </c>
      <c r="G38" s="15">
        <v>3</v>
      </c>
      <c r="H38" s="15">
        <v>1</v>
      </c>
      <c r="I38" s="15">
        <v>1</v>
      </c>
      <c r="J38" s="15">
        <f t="shared" si="1"/>
        <v>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1</v>
      </c>
      <c r="W38" s="45">
        <f>SUM(I38:I$157,O38:O$157,S38:S$157)/SUM(F38:F$157)</f>
        <v>0.51655629139072845</v>
      </c>
      <c r="X38" s="45">
        <f>SUM(V38:V$157)/SUM(G38:G$157)</f>
        <v>0.42123287671232879</v>
      </c>
      <c r="Y38" s="46">
        <f t="shared" si="0"/>
        <v>0.93778916810305724</v>
      </c>
    </row>
    <row r="39" spans="1:25" ht="15.95" customHeight="1" x14ac:dyDescent="0.25">
      <c r="A39" s="179"/>
      <c r="B39" s="14">
        <v>42963</v>
      </c>
      <c r="C39" s="15" t="s">
        <v>23</v>
      </c>
      <c r="D39" s="45">
        <f>SUM(I39:I$157)/SUM(G39:G$157)</f>
        <v>0.41176470588235292</v>
      </c>
      <c r="E39" s="15">
        <v>1</v>
      </c>
      <c r="F39" s="15">
        <v>2</v>
      </c>
      <c r="G39" s="15">
        <v>2</v>
      </c>
      <c r="H39" s="15">
        <v>0</v>
      </c>
      <c r="I39" s="15">
        <v>1</v>
      </c>
      <c r="J39" s="15">
        <f t="shared" si="1"/>
        <v>1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1</v>
      </c>
      <c r="W39" s="45">
        <f>SUM(I39:I$157,O39:O$157,S39:S$157)/SUM(F39:F$157)</f>
        <v>0.51839464882943143</v>
      </c>
      <c r="X39" s="45">
        <f>SUM(V39:V$157)/SUM(G39:G$157)</f>
        <v>0.42214532871972316</v>
      </c>
      <c r="Y39" s="46">
        <f t="shared" si="0"/>
        <v>0.94053997754915453</v>
      </c>
    </row>
    <row r="40" spans="1:25" ht="15.95" customHeight="1" thickBot="1" x14ac:dyDescent="0.3">
      <c r="A40" s="180"/>
      <c r="B40" s="86">
        <v>42963</v>
      </c>
      <c r="C40" s="87" t="s">
        <v>23</v>
      </c>
      <c r="D40" s="89">
        <f>SUM(I40:I$157)/SUM(G40:G$157)</f>
        <v>0.41114982578397213</v>
      </c>
      <c r="E40" s="87">
        <v>1</v>
      </c>
      <c r="F40" s="87">
        <v>3</v>
      </c>
      <c r="G40" s="87">
        <v>3</v>
      </c>
      <c r="H40" s="87">
        <v>0</v>
      </c>
      <c r="I40" s="87">
        <v>0</v>
      </c>
      <c r="J40" s="87">
        <f t="shared" si="1"/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1</v>
      </c>
      <c r="U40" s="87">
        <v>0</v>
      </c>
      <c r="V40" s="87">
        <v>0</v>
      </c>
      <c r="W40" s="89">
        <f>SUM(I40:I$157,O40:O$157,S40:S$157)/SUM(F40:F$157)</f>
        <v>0.51851851851851849</v>
      </c>
      <c r="X40" s="89">
        <f>SUM(V40:V$157)/SUM(G40:G$157)</f>
        <v>0.42160278745644597</v>
      </c>
      <c r="Y40" s="90">
        <f t="shared" si="0"/>
        <v>0.94012130597496446</v>
      </c>
    </row>
    <row r="41" spans="1:25" ht="15.95" customHeight="1" x14ac:dyDescent="0.25">
      <c r="A41" s="183" t="s">
        <v>33</v>
      </c>
      <c r="B41" s="9">
        <v>42949</v>
      </c>
      <c r="C41" s="10" t="s">
        <v>24</v>
      </c>
      <c r="D41" s="1">
        <f>SUM(I41:I$157)/SUM(G41:G$157)</f>
        <v>0.41549295774647887</v>
      </c>
      <c r="E41" s="10">
        <v>1</v>
      </c>
      <c r="F41" s="10">
        <v>2</v>
      </c>
      <c r="G41" s="10">
        <v>2</v>
      </c>
      <c r="H41" s="10">
        <v>0</v>
      </c>
      <c r="I41" s="10">
        <v>1</v>
      </c>
      <c r="J41" s="10">
        <f t="shared" si="1"/>
        <v>1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">
        <f>SUM(I41:I$157,O41:O$157,S41:S$157)/SUM(F41:F$157)</f>
        <v>0.52380952380952384</v>
      </c>
      <c r="X41" s="1">
        <f>SUM(V41:V$157)/SUM(G41:G$157)</f>
        <v>0.426056338028169</v>
      </c>
      <c r="Y41" s="2">
        <f t="shared" si="0"/>
        <v>0.94986586183769284</v>
      </c>
    </row>
    <row r="42" spans="1:25" ht="15.95" customHeight="1" x14ac:dyDescent="0.25">
      <c r="A42" s="184"/>
      <c r="B42" s="4">
        <v>42949</v>
      </c>
      <c r="C42" s="5" t="s">
        <v>24</v>
      </c>
      <c r="D42" s="39">
        <f>SUM(I42:I$157)/SUM(G42:G$157)</f>
        <v>0.41489361702127658</v>
      </c>
      <c r="E42" s="5">
        <v>1</v>
      </c>
      <c r="F42" s="5">
        <v>2</v>
      </c>
      <c r="G42" s="5">
        <v>2</v>
      </c>
      <c r="H42" s="5">
        <v>0</v>
      </c>
      <c r="I42" s="5">
        <v>0</v>
      </c>
      <c r="J42" s="5">
        <f t="shared" si="1"/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39">
        <f>SUM(I42:I$157,O42:O$157,S42:S$157)/SUM(F42:F$157)</f>
        <v>0.52397260273972601</v>
      </c>
      <c r="X42" s="39">
        <f>SUM(V42:V$157)/SUM(G42:G$157)</f>
        <v>0.42553191489361702</v>
      </c>
      <c r="Y42" s="41">
        <f t="shared" si="0"/>
        <v>0.94950451763334298</v>
      </c>
    </row>
    <row r="43" spans="1:25" ht="15.95" customHeight="1" x14ac:dyDescent="0.25">
      <c r="A43" s="184"/>
      <c r="B43" s="4">
        <v>42928</v>
      </c>
      <c r="C43" s="5" t="s">
        <v>30</v>
      </c>
      <c r="D43" s="39">
        <f>SUM(I43:I$157)/SUM(G43:G$157)</f>
        <v>0.41785714285714287</v>
      </c>
      <c r="E43" s="5">
        <v>1</v>
      </c>
      <c r="F43" s="5">
        <v>2</v>
      </c>
      <c r="G43" s="5">
        <v>2</v>
      </c>
      <c r="H43" s="5">
        <v>0</v>
      </c>
      <c r="I43" s="5">
        <v>2</v>
      </c>
      <c r="J43" s="5">
        <f t="shared" si="1"/>
        <v>2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2</v>
      </c>
      <c r="W43" s="39">
        <f>SUM(I43:I$157,O43:O$157,S43:S$157)/SUM(F43:F$157)</f>
        <v>0.52758620689655178</v>
      </c>
      <c r="X43" s="39">
        <f>SUM(V43:V$157)/SUM(G43:G$157)</f>
        <v>0.42857142857142855</v>
      </c>
      <c r="Y43" s="41">
        <f t="shared" si="0"/>
        <v>0.95615763546798038</v>
      </c>
    </row>
    <row r="44" spans="1:25" ht="15.95" customHeight="1" x14ac:dyDescent="0.25">
      <c r="A44" s="184"/>
      <c r="B44" s="4">
        <v>42928</v>
      </c>
      <c r="C44" s="5" t="s">
        <v>30</v>
      </c>
      <c r="D44" s="39">
        <f>SUM(I44:I$157)/SUM(G44:G$157)</f>
        <v>0.41366906474820142</v>
      </c>
      <c r="E44" s="5">
        <v>1</v>
      </c>
      <c r="F44" s="5">
        <v>3</v>
      </c>
      <c r="G44" s="5">
        <v>3</v>
      </c>
      <c r="H44" s="5">
        <v>3</v>
      </c>
      <c r="I44" s="5">
        <v>3</v>
      </c>
      <c r="J44" s="5">
        <f t="shared" si="1"/>
        <v>3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3</v>
      </c>
      <c r="W44" s="39">
        <f>SUM(I44:I$157,O44:O$157,S44:S$157)/SUM(F44:F$157)</f>
        <v>0.52430555555555558</v>
      </c>
      <c r="X44" s="39">
        <f>SUM(V44:V$157)/SUM(G44:G$157)</f>
        <v>0.42446043165467628</v>
      </c>
      <c r="Y44" s="41">
        <f t="shared" si="0"/>
        <v>0.94876598721023186</v>
      </c>
    </row>
    <row r="45" spans="1:25" ht="15.95" customHeight="1" x14ac:dyDescent="0.25">
      <c r="A45" s="184"/>
      <c r="B45" s="4">
        <v>42921</v>
      </c>
      <c r="C45" s="5" t="s">
        <v>31</v>
      </c>
      <c r="D45" s="39">
        <f>SUM(I45:I$157)/SUM(G45:G$157)</f>
        <v>0.40727272727272729</v>
      </c>
      <c r="E45" s="5">
        <v>1</v>
      </c>
      <c r="F45" s="5">
        <v>3</v>
      </c>
      <c r="G45" s="5">
        <v>2</v>
      </c>
      <c r="H45" s="5">
        <v>2</v>
      </c>
      <c r="I45" s="5">
        <v>1</v>
      </c>
      <c r="J45" s="5">
        <f t="shared" si="1"/>
        <v>1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39">
        <f>SUM(I45:I$157,O45:O$157,S45:S$157)/SUM(F45:F$157)</f>
        <v>0.51929824561403504</v>
      </c>
      <c r="X45" s="39">
        <f>SUM(V45:V$157)/SUM(G45:G$157)</f>
        <v>0.41818181818181815</v>
      </c>
      <c r="Y45" s="41">
        <f t="shared" si="0"/>
        <v>0.93748006379585314</v>
      </c>
    </row>
    <row r="46" spans="1:25" ht="15.95" customHeight="1" x14ac:dyDescent="0.25">
      <c r="A46" s="184"/>
      <c r="B46" s="4">
        <v>42921</v>
      </c>
      <c r="C46" s="5" t="s">
        <v>31</v>
      </c>
      <c r="D46" s="39">
        <f>SUM(I46:I$157)/SUM(G46:G$157)</f>
        <v>0.40659340659340659</v>
      </c>
      <c r="E46" s="5">
        <v>1</v>
      </c>
      <c r="F46" s="5">
        <v>3</v>
      </c>
      <c r="G46" s="5">
        <v>3</v>
      </c>
      <c r="H46" s="5">
        <v>1</v>
      </c>
      <c r="I46" s="5">
        <v>1</v>
      </c>
      <c r="J46" s="5">
        <f t="shared" si="1"/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39">
        <f>SUM(I46:I$157,O46:O$157,S46:S$157)/SUM(F46:F$157)</f>
        <v>0.51773049645390068</v>
      </c>
      <c r="X46" s="39">
        <f>SUM(V46:V$157)/SUM(G46:G$157)</f>
        <v>0.4175824175824176</v>
      </c>
      <c r="Y46" s="41">
        <f t="shared" si="0"/>
        <v>0.93531291403631833</v>
      </c>
    </row>
    <row r="47" spans="1:25" ht="15.95" customHeight="1" x14ac:dyDescent="0.25">
      <c r="A47" s="184"/>
      <c r="B47" s="4">
        <v>42914</v>
      </c>
      <c r="C47" s="5" t="s">
        <v>23</v>
      </c>
      <c r="D47" s="39">
        <f>SUM(I47:I$157)/SUM(G47:G$157)</f>
        <v>0.40740740740740738</v>
      </c>
      <c r="E47" s="5">
        <v>1</v>
      </c>
      <c r="F47" s="5">
        <v>2</v>
      </c>
      <c r="G47" s="5">
        <v>2</v>
      </c>
      <c r="H47" s="5">
        <v>0</v>
      </c>
      <c r="I47" s="5">
        <v>0</v>
      </c>
      <c r="J47" s="5">
        <f t="shared" si="1"/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39">
        <f>SUM(I47:I$157,O47:O$157,S47:S$157)/SUM(F47:F$157)</f>
        <v>0.51971326164874554</v>
      </c>
      <c r="X47" s="39">
        <f>SUM(V47:V$157)/SUM(G47:G$157)</f>
        <v>0.41851851851851851</v>
      </c>
      <c r="Y47" s="41">
        <f t="shared" si="0"/>
        <v>0.93823178016726405</v>
      </c>
    </row>
    <row r="48" spans="1:25" ht="15.95" customHeight="1" x14ac:dyDescent="0.25">
      <c r="A48" s="184"/>
      <c r="B48" s="4">
        <v>42914</v>
      </c>
      <c r="C48" s="5" t="s">
        <v>23</v>
      </c>
      <c r="D48" s="39">
        <f>SUM(I48:I$157)/SUM(G48:G$157)</f>
        <v>0.41044776119402987</v>
      </c>
      <c r="E48" s="5">
        <v>1</v>
      </c>
      <c r="F48" s="5">
        <v>2</v>
      </c>
      <c r="G48" s="5">
        <v>1</v>
      </c>
      <c r="H48" s="5">
        <v>1</v>
      </c>
      <c r="I48" s="5">
        <v>1</v>
      </c>
      <c r="J48" s="5">
        <f t="shared" si="1"/>
        <v>1</v>
      </c>
      <c r="K48" s="5">
        <v>0</v>
      </c>
      <c r="L48" s="5">
        <v>0</v>
      </c>
      <c r="M48" s="5">
        <v>0</v>
      </c>
      <c r="N48" s="5">
        <v>1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1</v>
      </c>
      <c r="W48" s="39">
        <f>SUM(I48:I$157,O48:O$157,S48:S$157)/SUM(F48:F$157)</f>
        <v>0.52346570397111913</v>
      </c>
      <c r="X48" s="39">
        <f>SUM(V48:V$157)/SUM(G48:G$157)</f>
        <v>0.42164179104477612</v>
      </c>
      <c r="Y48" s="41">
        <f t="shared" si="0"/>
        <v>0.9451074950158953</v>
      </c>
    </row>
    <row r="49" spans="1:25" ht="15.95" customHeight="1" x14ac:dyDescent="0.25">
      <c r="A49" s="184"/>
      <c r="B49" s="4">
        <v>42900</v>
      </c>
      <c r="C49" s="5" t="s">
        <v>25</v>
      </c>
      <c r="D49" s="39">
        <f>SUM(I49:I$157)/SUM(G49:G$157)</f>
        <v>0.40823970037453183</v>
      </c>
      <c r="E49" s="5">
        <v>1</v>
      </c>
      <c r="F49" s="5">
        <v>3</v>
      </c>
      <c r="G49" s="5">
        <v>3</v>
      </c>
      <c r="H49" s="5">
        <v>0</v>
      </c>
      <c r="I49" s="5">
        <v>2</v>
      </c>
      <c r="J49" s="5">
        <f t="shared" si="1"/>
        <v>2</v>
      </c>
      <c r="K49" s="5">
        <v>0</v>
      </c>
      <c r="L49" s="5">
        <v>0</v>
      </c>
      <c r="M49" s="5">
        <v>0</v>
      </c>
      <c r="N49" s="5">
        <v>2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2</v>
      </c>
      <c r="W49" s="39">
        <f>SUM(I49:I$157,O49:O$157,S49:S$157)/SUM(F49:F$157)</f>
        <v>0.52</v>
      </c>
      <c r="X49" s="39">
        <f>SUM(V49:V$157)/SUM(G49:G$157)</f>
        <v>0.41947565543071164</v>
      </c>
      <c r="Y49" s="41">
        <f t="shared" si="0"/>
        <v>0.93947565543071165</v>
      </c>
    </row>
    <row r="50" spans="1:25" ht="15.95" customHeight="1" x14ac:dyDescent="0.25">
      <c r="A50" s="184"/>
      <c r="B50" s="4">
        <v>42900</v>
      </c>
      <c r="C50" s="5" t="s">
        <v>25</v>
      </c>
      <c r="D50" s="39">
        <f>SUM(I50:I$157)/SUM(G50:G$157)</f>
        <v>0.40530303030303028</v>
      </c>
      <c r="E50" s="5">
        <v>1</v>
      </c>
      <c r="F50" s="5">
        <v>1</v>
      </c>
      <c r="G50" s="5">
        <v>1</v>
      </c>
      <c r="H50" s="5">
        <v>0</v>
      </c>
      <c r="I50" s="5">
        <v>1</v>
      </c>
      <c r="J50" s="5">
        <f t="shared" si="1"/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39">
        <f>SUM(I50:I$157,O50:O$157,S50:S$157)/SUM(F50:F$157)</f>
        <v>0.51838235294117652</v>
      </c>
      <c r="X50" s="39">
        <f>SUM(V50:V$157)/SUM(G50:G$157)</f>
        <v>0.41666666666666669</v>
      </c>
      <c r="Y50" s="41">
        <f t="shared" si="0"/>
        <v>0.93504901960784315</v>
      </c>
    </row>
    <row r="51" spans="1:25" ht="15.95" customHeight="1" x14ac:dyDescent="0.25">
      <c r="A51" s="184"/>
      <c r="B51" s="4">
        <v>42893</v>
      </c>
      <c r="C51" s="5" t="s">
        <v>32</v>
      </c>
      <c r="D51" s="39">
        <f>SUM(I51:I$157)/SUM(G51:G$157)</f>
        <v>0.40304182509505704</v>
      </c>
      <c r="E51" s="5">
        <v>1</v>
      </c>
      <c r="F51" s="5">
        <v>2</v>
      </c>
      <c r="G51" s="5">
        <v>2</v>
      </c>
      <c r="H51" s="5">
        <v>0</v>
      </c>
      <c r="I51" s="5">
        <v>0</v>
      </c>
      <c r="J51" s="5">
        <f t="shared" si="1"/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39">
        <f>SUM(I51:I$157,O51:O$157,S51:S$157)/SUM(F51:F$157)</f>
        <v>0.51660516605166051</v>
      </c>
      <c r="X51" s="39">
        <f>SUM(V51:V$157)/SUM(G51:G$157)</f>
        <v>0.4144486692015209</v>
      </c>
      <c r="Y51" s="41">
        <f t="shared" si="0"/>
        <v>0.93105383525318142</v>
      </c>
    </row>
    <row r="52" spans="1:25" ht="15.95" customHeight="1" x14ac:dyDescent="0.25">
      <c r="A52" s="184"/>
      <c r="B52" s="4">
        <v>42893</v>
      </c>
      <c r="C52" s="5" t="s">
        <v>32</v>
      </c>
      <c r="D52" s="39">
        <f>SUM(I52:I$157)/SUM(G52:G$157)</f>
        <v>0.4061302681992337</v>
      </c>
      <c r="E52" s="5">
        <v>1</v>
      </c>
      <c r="F52" s="5">
        <v>2</v>
      </c>
      <c r="G52" s="5">
        <v>2</v>
      </c>
      <c r="H52" s="5">
        <v>2</v>
      </c>
      <c r="I52" s="5">
        <v>1</v>
      </c>
      <c r="J52" s="5">
        <f t="shared" si="1"/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0</v>
      </c>
      <c r="V52" s="5">
        <v>1</v>
      </c>
      <c r="W52" s="39">
        <f>SUM(I52:I$157,O52:O$157,S52:S$157)/SUM(F52:F$157)</f>
        <v>0.5204460966542751</v>
      </c>
      <c r="X52" s="39">
        <f>SUM(V52:V$157)/SUM(G52:G$157)</f>
        <v>0.41762452107279696</v>
      </c>
      <c r="Y52" s="41">
        <f t="shared" si="0"/>
        <v>0.93807061772707212</v>
      </c>
    </row>
    <row r="53" spans="1:25" ht="15.95" customHeight="1" x14ac:dyDescent="0.25">
      <c r="A53" s="184"/>
      <c r="B53" s="4">
        <v>42879</v>
      </c>
      <c r="C53" s="5" t="s">
        <v>30</v>
      </c>
      <c r="D53" s="39">
        <f>SUM(I53:I$157)/SUM(G53:G$157)</f>
        <v>0.40540540540540543</v>
      </c>
      <c r="E53" s="5">
        <v>1</v>
      </c>
      <c r="F53" s="5">
        <v>2</v>
      </c>
      <c r="G53" s="5">
        <v>2</v>
      </c>
      <c r="H53" s="5">
        <v>0</v>
      </c>
      <c r="I53" s="5">
        <v>1</v>
      </c>
      <c r="J53" s="5">
        <f t="shared" si="1"/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1</v>
      </c>
      <c r="W53" s="39">
        <f>SUM(I53:I$157,O53:O$157,S53:S$157)/SUM(F53:F$157)</f>
        <v>0.52059925093632964</v>
      </c>
      <c r="X53" s="39">
        <f>SUM(V53:V$157)/SUM(G53:G$157)</f>
        <v>0.41698841698841699</v>
      </c>
      <c r="Y53" s="41">
        <f t="shared" si="0"/>
        <v>0.93758766792474657</v>
      </c>
    </row>
    <row r="54" spans="1:25" ht="15.95" customHeight="1" x14ac:dyDescent="0.25">
      <c r="A54" s="184"/>
      <c r="B54" s="4">
        <v>42879</v>
      </c>
      <c r="C54" s="5" t="s">
        <v>30</v>
      </c>
      <c r="D54" s="39">
        <f>SUM(I54:I$157)/SUM(G54:G$157)</f>
        <v>0.40466926070038911</v>
      </c>
      <c r="E54" s="5">
        <v>1</v>
      </c>
      <c r="F54" s="5">
        <v>2</v>
      </c>
      <c r="G54" s="5">
        <v>1</v>
      </c>
      <c r="H54" s="5">
        <v>1</v>
      </c>
      <c r="I54" s="5">
        <v>0</v>
      </c>
      <c r="J54" s="5">
        <f t="shared" si="1"/>
        <v>0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39">
        <f>SUM(I54:I$157,O54:O$157,S54:S$157)/SUM(F54:F$157)</f>
        <v>0.52075471698113207</v>
      </c>
      <c r="X54" s="39">
        <f>SUM(V54:V$157)/SUM(G54:G$157)</f>
        <v>0.41634241245136189</v>
      </c>
      <c r="Y54" s="41">
        <f t="shared" si="0"/>
        <v>0.9370971294324939</v>
      </c>
    </row>
    <row r="55" spans="1:25" ht="15.95" customHeight="1" x14ac:dyDescent="0.25">
      <c r="A55" s="184"/>
      <c r="B55" s="4">
        <v>42865</v>
      </c>
      <c r="C55" s="5" t="s">
        <v>23</v>
      </c>
      <c r="D55" s="39">
        <f>SUM(I55:I$157)/SUM(G55:G$157)</f>
        <v>0.40625</v>
      </c>
      <c r="E55" s="5">
        <v>1</v>
      </c>
      <c r="F55" s="5">
        <v>2</v>
      </c>
      <c r="G55" s="5">
        <v>2</v>
      </c>
      <c r="H55" s="5">
        <v>0</v>
      </c>
      <c r="I55" s="5">
        <v>0</v>
      </c>
      <c r="J55" s="5">
        <f t="shared" si="1"/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39">
        <f>SUM(I55:I$157,O55:O$157,S55:S$157)/SUM(F55:F$157)</f>
        <v>0.52091254752851712</v>
      </c>
      <c r="X55" s="39">
        <f>SUM(V55:V$157)/SUM(G55:G$157)</f>
        <v>0.41796875</v>
      </c>
      <c r="Y55" s="41">
        <f t="shared" si="0"/>
        <v>0.93888129752851712</v>
      </c>
    </row>
    <row r="56" spans="1:25" ht="15.95" customHeight="1" thickBot="1" x14ac:dyDescent="0.3">
      <c r="A56" s="188"/>
      <c r="B56" s="11">
        <v>42865</v>
      </c>
      <c r="C56" s="12" t="s">
        <v>23</v>
      </c>
      <c r="D56" s="40">
        <f>SUM(I56:I$157)/SUM(G56:G$157)</f>
        <v>0.40944881889763779</v>
      </c>
      <c r="E56" s="12">
        <v>1</v>
      </c>
      <c r="F56" s="12">
        <v>2</v>
      </c>
      <c r="G56" s="12">
        <v>2</v>
      </c>
      <c r="H56" s="12">
        <v>0</v>
      </c>
      <c r="I56" s="28">
        <v>1</v>
      </c>
      <c r="J56" s="28">
        <f t="shared" si="1"/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1</v>
      </c>
      <c r="U56" s="12">
        <v>1</v>
      </c>
      <c r="V56" s="12">
        <v>1</v>
      </c>
      <c r="W56" s="40">
        <f>SUM(I56:I$157,O56:O$157,S56:S$157)/SUM(F56:F$157)</f>
        <v>0.52490421455938696</v>
      </c>
      <c r="X56" s="40">
        <f>SUM(V56:V$157)/SUM(G56:G$157)</f>
        <v>0.42125984251968501</v>
      </c>
      <c r="Y56" s="42">
        <f t="shared" si="0"/>
        <v>0.94616405707907192</v>
      </c>
    </row>
    <row r="57" spans="1:25" ht="15.95" customHeight="1" x14ac:dyDescent="0.25">
      <c r="A57" s="178" t="s">
        <v>35</v>
      </c>
      <c r="B57" s="18">
        <v>42634</v>
      </c>
      <c r="C57" s="19" t="s">
        <v>34</v>
      </c>
      <c r="D57" s="43">
        <f>SUM(I57:I$157)/SUM(G57:G$157)</f>
        <v>0.40873015873015872</v>
      </c>
      <c r="E57" s="19">
        <v>1</v>
      </c>
      <c r="F57" s="19">
        <v>2</v>
      </c>
      <c r="G57" s="19">
        <v>2</v>
      </c>
      <c r="H57" s="19">
        <v>0</v>
      </c>
      <c r="I57" s="30">
        <v>1</v>
      </c>
      <c r="J57" s="30">
        <f t="shared" si="1"/>
        <v>1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1</v>
      </c>
      <c r="W57" s="43">
        <f>SUM(I57:I$157,O57:O$157,S57:S$157)/SUM(F57:F$157)</f>
        <v>0.52509652509652505</v>
      </c>
      <c r="X57" s="43">
        <f>SUM(V57:V$157)/SUM(G57:G$157)</f>
        <v>0.42063492063492064</v>
      </c>
      <c r="Y57" s="44">
        <f t="shared" si="0"/>
        <v>0.94573144573144563</v>
      </c>
    </row>
    <row r="58" spans="1:25" ht="15.95" customHeight="1" x14ac:dyDescent="0.25">
      <c r="A58" s="179"/>
      <c r="B58" s="14">
        <v>42634</v>
      </c>
      <c r="C58" s="15" t="s">
        <v>34</v>
      </c>
      <c r="D58" s="45">
        <f>SUM(I58:I$157)/SUM(G58:G$157)</f>
        <v>0.40799999999999997</v>
      </c>
      <c r="E58" s="15">
        <v>1</v>
      </c>
      <c r="F58" s="15">
        <v>3</v>
      </c>
      <c r="G58" s="15">
        <v>3</v>
      </c>
      <c r="H58" s="15">
        <v>1</v>
      </c>
      <c r="I58" s="27">
        <v>1</v>
      </c>
      <c r="J58" s="27">
        <f t="shared" si="1"/>
        <v>1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1</v>
      </c>
      <c r="W58" s="45">
        <f>SUM(I58:I$157,O58:O$157,S58:S$157)/SUM(F58:F$157)</f>
        <v>0.52529182879377434</v>
      </c>
      <c r="X58" s="45">
        <f>SUM(V58:V$157)/SUM(G58:G$157)</f>
        <v>0.42</v>
      </c>
      <c r="Y58" s="46">
        <f t="shared" si="0"/>
        <v>0.94529182879377438</v>
      </c>
    </row>
    <row r="59" spans="1:25" ht="15.95" customHeight="1" x14ac:dyDescent="0.25">
      <c r="A59" s="179"/>
      <c r="B59" s="14">
        <v>42627</v>
      </c>
      <c r="C59" s="15" t="s">
        <v>34</v>
      </c>
      <c r="D59" s="45">
        <f>SUM(I59:I$157)/SUM(G59:G$157)</f>
        <v>0.40890688259109309</v>
      </c>
      <c r="E59" s="15">
        <v>1</v>
      </c>
      <c r="F59" s="15">
        <v>3</v>
      </c>
      <c r="G59" s="15">
        <v>3</v>
      </c>
      <c r="H59" s="15">
        <v>0</v>
      </c>
      <c r="I59" s="27">
        <v>1</v>
      </c>
      <c r="J59" s="27">
        <f t="shared" si="1"/>
        <v>1</v>
      </c>
      <c r="K59" s="15">
        <v>0</v>
      </c>
      <c r="L59" s="15">
        <v>0</v>
      </c>
      <c r="M59" s="15">
        <v>0</v>
      </c>
      <c r="N59" s="15">
        <v>1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1</v>
      </c>
      <c r="W59" s="45">
        <f>SUM(I59:I$157,O59:O$157,S59:S$157)/SUM(F59:F$157)</f>
        <v>0.52755905511811019</v>
      </c>
      <c r="X59" s="45">
        <f>SUM(V59:V$157)/SUM(G59:G$157)</f>
        <v>0.42105263157894735</v>
      </c>
      <c r="Y59" s="46">
        <f t="shared" si="0"/>
        <v>0.94861168669705753</v>
      </c>
    </row>
    <row r="60" spans="1:25" ht="15.95" customHeight="1" x14ac:dyDescent="0.25">
      <c r="A60" s="179"/>
      <c r="B60" s="14">
        <v>42627</v>
      </c>
      <c r="C60" s="15" t="s">
        <v>34</v>
      </c>
      <c r="D60" s="45">
        <f>SUM(I60:I$157)/SUM(G60:G$157)</f>
        <v>0.4098360655737705</v>
      </c>
      <c r="E60" s="15">
        <v>1</v>
      </c>
      <c r="F60" s="15">
        <v>4</v>
      </c>
      <c r="G60" s="15">
        <v>4</v>
      </c>
      <c r="H60" s="15">
        <v>0</v>
      </c>
      <c r="I60" s="27">
        <v>1</v>
      </c>
      <c r="J60" s="27">
        <f t="shared" si="1"/>
        <v>1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15">
        <v>1</v>
      </c>
      <c r="Q60" s="15">
        <v>0</v>
      </c>
      <c r="R60" s="15">
        <v>0</v>
      </c>
      <c r="S60" s="15">
        <v>0</v>
      </c>
      <c r="T60" s="15">
        <v>1</v>
      </c>
      <c r="U60" s="15">
        <v>2</v>
      </c>
      <c r="V60" s="15">
        <v>1</v>
      </c>
      <c r="W60" s="45">
        <f>SUM(I60:I$157,O60:O$157,S60:S$157)/SUM(F60:F$157)</f>
        <v>0.52988047808764938</v>
      </c>
      <c r="X60" s="45">
        <f>SUM(V60:V$157)/SUM(G60:G$157)</f>
        <v>0.42213114754098363</v>
      </c>
      <c r="Y60" s="46">
        <f t="shared" si="0"/>
        <v>0.95201162562863306</v>
      </c>
    </row>
    <row r="61" spans="1:25" ht="15.95" customHeight="1" x14ac:dyDescent="0.25">
      <c r="A61" s="179"/>
      <c r="B61" s="14">
        <v>42620</v>
      </c>
      <c r="C61" s="15" t="s">
        <v>25</v>
      </c>
      <c r="D61" s="45">
        <f>SUM(I61:I$157)/SUM(G61:G$157)</f>
        <v>0.41249999999999998</v>
      </c>
      <c r="E61" s="15">
        <v>1</v>
      </c>
      <c r="F61" s="15">
        <v>2</v>
      </c>
      <c r="G61" s="15">
        <v>2</v>
      </c>
      <c r="H61" s="15">
        <v>0</v>
      </c>
      <c r="I61" s="27">
        <v>1</v>
      </c>
      <c r="J61" s="27">
        <f t="shared" si="1"/>
        <v>1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2</v>
      </c>
      <c r="V61" s="15">
        <v>1</v>
      </c>
      <c r="W61" s="45">
        <f>SUM(I61:I$157,O61:O$157,S61:S$157)/SUM(F61:F$157)</f>
        <v>0.53441295546558709</v>
      </c>
      <c r="X61" s="45">
        <f>SUM(V61:V$157)/SUM(G61:G$157)</f>
        <v>0.42499999999999999</v>
      </c>
      <c r="Y61" s="46">
        <f t="shared" si="0"/>
        <v>0.95941295546558703</v>
      </c>
    </row>
    <row r="62" spans="1:25" ht="15.95" customHeight="1" x14ac:dyDescent="0.25">
      <c r="A62" s="179"/>
      <c r="B62" s="14">
        <v>42620</v>
      </c>
      <c r="C62" s="15" t="s">
        <v>25</v>
      </c>
      <c r="D62" s="45">
        <f>SUM(I62:I$157)/SUM(G62:G$157)</f>
        <v>0.41176470588235292</v>
      </c>
      <c r="E62" s="15">
        <v>1</v>
      </c>
      <c r="F62" s="15">
        <v>4</v>
      </c>
      <c r="G62" s="15">
        <v>4</v>
      </c>
      <c r="H62" s="15">
        <v>2</v>
      </c>
      <c r="I62" s="27">
        <v>1</v>
      </c>
      <c r="J62" s="27">
        <f t="shared" si="1"/>
        <v>1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1</v>
      </c>
      <c r="T62" s="15">
        <v>0</v>
      </c>
      <c r="U62" s="15">
        <v>0</v>
      </c>
      <c r="V62" s="15">
        <v>1</v>
      </c>
      <c r="W62" s="45">
        <f>SUM(I62:I$157,O62:O$157,S62:S$157)/SUM(F62:F$157)</f>
        <v>0.53469387755102038</v>
      </c>
      <c r="X62" s="45">
        <f>SUM(V62:V$157)/SUM(G62:G$157)</f>
        <v>0.42436974789915966</v>
      </c>
      <c r="Y62" s="46">
        <f t="shared" si="0"/>
        <v>0.95906362545018009</v>
      </c>
    </row>
    <row r="63" spans="1:25" ht="15.95" customHeight="1" x14ac:dyDescent="0.25">
      <c r="A63" s="179"/>
      <c r="B63" s="14">
        <v>42620</v>
      </c>
      <c r="C63" s="15" t="s">
        <v>25</v>
      </c>
      <c r="D63" s="45">
        <f>SUM(I63:I$157)/SUM(G63:G$157)</f>
        <v>0.41452991452991456</v>
      </c>
      <c r="E63" s="15">
        <v>1</v>
      </c>
      <c r="F63" s="15">
        <v>3</v>
      </c>
      <c r="G63" s="15">
        <v>3</v>
      </c>
      <c r="H63" s="15">
        <v>0</v>
      </c>
      <c r="I63" s="27">
        <v>1</v>
      </c>
      <c r="J63" s="27">
        <f t="shared" si="1"/>
        <v>1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1</v>
      </c>
      <c r="W63" s="45">
        <f>SUM(I63:I$157,O63:O$157,S63:S$157)/SUM(F63:F$157)</f>
        <v>0.53526970954356845</v>
      </c>
      <c r="X63" s="45">
        <f>SUM(V63:V$157)/SUM(G63:G$157)</f>
        <v>0.42735042735042733</v>
      </c>
      <c r="Y63" s="46">
        <f t="shared" si="0"/>
        <v>0.96262013689399573</v>
      </c>
    </row>
    <row r="64" spans="1:25" ht="15.95" customHeight="1" thickBot="1" x14ac:dyDescent="0.3">
      <c r="A64" s="180"/>
      <c r="B64" s="86">
        <v>42613</v>
      </c>
      <c r="C64" s="87" t="s">
        <v>25</v>
      </c>
      <c r="D64" s="89">
        <f>SUM(I64:I$157)/SUM(G64:G$157)</f>
        <v>0.41558441558441561</v>
      </c>
      <c r="E64" s="87">
        <v>1</v>
      </c>
      <c r="F64" s="87">
        <v>4</v>
      </c>
      <c r="G64" s="87">
        <v>4</v>
      </c>
      <c r="H64" s="87">
        <v>1</v>
      </c>
      <c r="I64" s="28">
        <v>4</v>
      </c>
      <c r="J64" s="28">
        <f t="shared" si="1"/>
        <v>4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v>0</v>
      </c>
      <c r="T64" s="87">
        <v>0</v>
      </c>
      <c r="U64" s="87">
        <v>0</v>
      </c>
      <c r="V64" s="87">
        <v>4</v>
      </c>
      <c r="W64" s="89">
        <f>SUM(I64:I$157,O64:O$157,S64:S$157)/SUM(F64:F$157)</f>
        <v>0.53781512605042014</v>
      </c>
      <c r="X64" s="89">
        <f>SUM(V64:V$157)/SUM(G64:G$157)</f>
        <v>0.42857142857142855</v>
      </c>
      <c r="Y64" s="90">
        <f t="shared" si="0"/>
        <v>0.96638655462184864</v>
      </c>
    </row>
    <row r="65" spans="1:25" ht="15.95" customHeight="1" x14ac:dyDescent="0.25">
      <c r="A65" s="183" t="s">
        <v>40</v>
      </c>
      <c r="B65" s="9">
        <v>42599</v>
      </c>
      <c r="C65" s="10" t="s">
        <v>36</v>
      </c>
      <c r="D65" s="1">
        <f>SUM(I65:I$157)/SUM(G65:G$157)</f>
        <v>0.40528634361233479</v>
      </c>
      <c r="E65" s="10">
        <v>1</v>
      </c>
      <c r="F65" s="10">
        <v>2</v>
      </c>
      <c r="G65" s="10">
        <v>2</v>
      </c>
      <c r="H65" s="10">
        <v>0</v>
      </c>
      <c r="I65" s="30">
        <v>1</v>
      </c>
      <c r="J65" s="30">
        <f t="shared" si="1"/>
        <v>1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2</v>
      </c>
      <c r="V65" s="10">
        <v>1</v>
      </c>
      <c r="W65" s="1">
        <f>SUM(I65:I$157,O65:O$157,S65:S$157)/SUM(F65:F$157)</f>
        <v>0.52991452991452992</v>
      </c>
      <c r="X65" s="1">
        <f>SUM(V65:V$157)/SUM(G65:G$157)</f>
        <v>0.41850220264317178</v>
      </c>
      <c r="Y65" s="2">
        <f t="shared" si="0"/>
        <v>0.94841673255770176</v>
      </c>
    </row>
    <row r="66" spans="1:25" ht="15.95" customHeight="1" x14ac:dyDescent="0.25">
      <c r="A66" s="184"/>
      <c r="B66" s="4">
        <v>42599</v>
      </c>
      <c r="C66" s="5" t="s">
        <v>36</v>
      </c>
      <c r="D66" s="39">
        <f>SUM(I66:I$157)/SUM(G66:G$157)</f>
        <v>0.40444444444444444</v>
      </c>
      <c r="E66" s="5">
        <v>1</v>
      </c>
      <c r="F66" s="5">
        <v>2</v>
      </c>
      <c r="G66" s="5">
        <v>2</v>
      </c>
      <c r="H66" s="5">
        <v>0</v>
      </c>
      <c r="I66" s="5">
        <v>0</v>
      </c>
      <c r="J66" s="5">
        <f t="shared" si="1"/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39">
        <f>SUM(I66:I$157,O66:O$157,S66:S$157)/SUM(F66:F$157)</f>
        <v>0.53017241379310343</v>
      </c>
      <c r="X66" s="39">
        <f>SUM(V66:V$157)/SUM(G66:G$157)</f>
        <v>0.4177777777777778</v>
      </c>
      <c r="Y66" s="41">
        <f t="shared" ref="Y66:Y129" si="2">SUM(X66+W66)</f>
        <v>0.94795019157088123</v>
      </c>
    </row>
    <row r="67" spans="1:25" ht="15.95" customHeight="1" x14ac:dyDescent="0.25">
      <c r="A67" s="184"/>
      <c r="B67" s="4">
        <v>42571</v>
      </c>
      <c r="C67" s="5" t="s">
        <v>23</v>
      </c>
      <c r="D67" s="39">
        <f>SUM(I67:I$157)/SUM(G67:G$157)</f>
        <v>0.40807174887892378</v>
      </c>
      <c r="E67" s="5">
        <v>1</v>
      </c>
      <c r="F67" s="5">
        <v>3</v>
      </c>
      <c r="G67" s="5">
        <v>3</v>
      </c>
      <c r="H67" s="5">
        <v>3</v>
      </c>
      <c r="I67" s="5">
        <v>2</v>
      </c>
      <c r="J67" s="5">
        <f t="shared" ref="J67:J130" si="3">SUM(I67)-SUM(K67:M67)</f>
        <v>2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2</v>
      </c>
      <c r="W67" s="39">
        <f>SUM(I67:I$157,O67:O$157,S67:S$157)/SUM(F67:F$157)</f>
        <v>0.5347826086956522</v>
      </c>
      <c r="X67" s="39">
        <f>SUM(V67:V$157)/SUM(G67:G$157)</f>
        <v>0.42152466367713004</v>
      </c>
      <c r="Y67" s="41">
        <f t="shared" si="2"/>
        <v>0.95630727237278224</v>
      </c>
    </row>
    <row r="68" spans="1:25" ht="15.95" customHeight="1" x14ac:dyDescent="0.25">
      <c r="A68" s="184"/>
      <c r="B68" s="4">
        <v>42571</v>
      </c>
      <c r="C68" s="5" t="s">
        <v>23</v>
      </c>
      <c r="D68" s="39">
        <f>SUM(I68:I$157)/SUM(G68:G$157)</f>
        <v>0.40454545454545454</v>
      </c>
      <c r="E68" s="5">
        <v>1</v>
      </c>
      <c r="F68" s="5">
        <v>1</v>
      </c>
      <c r="G68" s="5">
        <v>1</v>
      </c>
      <c r="H68" s="5">
        <v>0</v>
      </c>
      <c r="I68" s="5">
        <v>0</v>
      </c>
      <c r="J68" s="5">
        <f t="shared" si="3"/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1</v>
      </c>
      <c r="V68" s="5">
        <v>0</v>
      </c>
      <c r="W68" s="39">
        <f>SUM(I68:I$157,O68:O$157,S68:S$157)/SUM(F68:F$157)</f>
        <v>0.52863436123348018</v>
      </c>
      <c r="X68" s="39">
        <f>SUM(V68:V$157)/SUM(G68:G$157)</f>
        <v>0.41818181818181815</v>
      </c>
      <c r="Y68" s="41">
        <f t="shared" si="2"/>
        <v>0.94681617941529828</v>
      </c>
    </row>
    <row r="69" spans="1:25" ht="15.95" customHeight="1" x14ac:dyDescent="0.25">
      <c r="A69" s="184"/>
      <c r="B69" s="4">
        <v>42543</v>
      </c>
      <c r="C69" s="5" t="s">
        <v>34</v>
      </c>
      <c r="D69" s="39">
        <f>SUM(I69:I$157)/SUM(G69:G$157)</f>
        <v>0.40639269406392692</v>
      </c>
      <c r="E69" s="5">
        <v>1</v>
      </c>
      <c r="F69" s="5">
        <v>2</v>
      </c>
      <c r="G69" s="5">
        <v>2</v>
      </c>
      <c r="H69" s="5">
        <v>2</v>
      </c>
      <c r="I69" s="5">
        <v>2</v>
      </c>
      <c r="J69" s="5">
        <f t="shared" si="3"/>
        <v>2</v>
      </c>
      <c r="K69" s="5">
        <v>0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2</v>
      </c>
      <c r="W69" s="39">
        <f>SUM(I69:I$157,O69:O$157,S69:S$157)/SUM(F69:F$157)</f>
        <v>0.53097345132743368</v>
      </c>
      <c r="X69" s="39">
        <f>SUM(V69:V$157)/SUM(G69:G$157)</f>
        <v>0.42009132420091322</v>
      </c>
      <c r="Y69" s="41">
        <f t="shared" si="2"/>
        <v>0.9510647755283469</v>
      </c>
    </row>
    <row r="70" spans="1:25" ht="15.95" customHeight="1" x14ac:dyDescent="0.25">
      <c r="A70" s="184"/>
      <c r="B70" s="4">
        <v>42536</v>
      </c>
      <c r="C70" s="5" t="s">
        <v>39</v>
      </c>
      <c r="D70" s="39">
        <f>SUM(I70:I$157)/SUM(G70:G$157)</f>
        <v>0.4009216589861751</v>
      </c>
      <c r="E70" s="5">
        <v>1</v>
      </c>
      <c r="F70" s="5">
        <v>3</v>
      </c>
      <c r="G70" s="5">
        <v>3</v>
      </c>
      <c r="H70" s="5">
        <v>2</v>
      </c>
      <c r="I70" s="5">
        <v>2</v>
      </c>
      <c r="J70" s="5">
        <f t="shared" si="3"/>
        <v>2</v>
      </c>
      <c r="K70" s="5">
        <v>0</v>
      </c>
      <c r="L70" s="5">
        <v>0</v>
      </c>
      <c r="M70" s="5">
        <v>0</v>
      </c>
      <c r="N70" s="5">
        <v>2</v>
      </c>
      <c r="O70" s="5">
        <v>0</v>
      </c>
      <c r="P70" s="5">
        <v>0</v>
      </c>
      <c r="Q70" s="5">
        <v>0</v>
      </c>
      <c r="R70" s="5">
        <v>0</v>
      </c>
      <c r="S70" s="5">
        <v>1</v>
      </c>
      <c r="T70" s="5">
        <v>0</v>
      </c>
      <c r="U70" s="5">
        <v>0</v>
      </c>
      <c r="V70" s="5">
        <v>2</v>
      </c>
      <c r="W70" s="39">
        <f>SUM(I70:I$157,O70:O$157,S70:S$157)/SUM(F70:F$157)</f>
        <v>0.5267857142857143</v>
      </c>
      <c r="X70" s="39">
        <f>SUM(V70:V$157)/SUM(G70:G$157)</f>
        <v>0.41474654377880182</v>
      </c>
      <c r="Y70" s="41">
        <f t="shared" si="2"/>
        <v>0.94153225806451613</v>
      </c>
    </row>
    <row r="71" spans="1:25" ht="15.95" customHeight="1" x14ac:dyDescent="0.25">
      <c r="A71" s="184"/>
      <c r="B71" s="4">
        <v>42536</v>
      </c>
      <c r="C71" s="5" t="s">
        <v>39</v>
      </c>
      <c r="D71" s="39">
        <f>SUM(I71:I$157)/SUM(G71:G$157)</f>
        <v>0.39719626168224298</v>
      </c>
      <c r="E71" s="5">
        <v>1</v>
      </c>
      <c r="F71" s="5">
        <v>3</v>
      </c>
      <c r="G71" s="5">
        <v>2</v>
      </c>
      <c r="H71" s="5">
        <v>1</v>
      </c>
      <c r="I71" s="5">
        <v>0</v>
      </c>
      <c r="J71" s="5">
        <f t="shared" si="3"/>
        <v>0</v>
      </c>
      <c r="K71" s="5">
        <v>0</v>
      </c>
      <c r="L71" s="5">
        <v>0</v>
      </c>
      <c r="M71" s="5">
        <v>0</v>
      </c>
      <c r="N71" s="5">
        <v>1</v>
      </c>
      <c r="O71" s="5">
        <v>0</v>
      </c>
      <c r="P71" s="5">
        <v>0</v>
      </c>
      <c r="Q71" s="5">
        <v>1</v>
      </c>
      <c r="R71" s="5">
        <v>1</v>
      </c>
      <c r="S71" s="5">
        <v>0</v>
      </c>
      <c r="T71" s="5">
        <v>1</v>
      </c>
      <c r="U71" s="5">
        <v>0</v>
      </c>
      <c r="V71" s="5">
        <v>0</v>
      </c>
      <c r="W71" s="39">
        <f>SUM(I71:I$157,O71:O$157,S71:S$157)/SUM(F71:F$157)</f>
        <v>0.52036199095022628</v>
      </c>
      <c r="X71" s="39">
        <f>SUM(V71:V$157)/SUM(G71:G$157)</f>
        <v>0.41121495327102803</v>
      </c>
      <c r="Y71" s="41">
        <f t="shared" si="2"/>
        <v>0.93157694422125426</v>
      </c>
    </row>
    <row r="72" spans="1:25" ht="15.95" customHeight="1" x14ac:dyDescent="0.25">
      <c r="A72" s="184"/>
      <c r="B72" s="4">
        <v>42522</v>
      </c>
      <c r="C72" s="5" t="s">
        <v>37</v>
      </c>
      <c r="D72" s="39">
        <f>SUM(I72:I$157)/SUM(G72:G$157)</f>
        <v>0.40094339622641512</v>
      </c>
      <c r="E72" s="5">
        <v>1</v>
      </c>
      <c r="F72" s="5">
        <v>2</v>
      </c>
      <c r="G72" s="5">
        <v>2</v>
      </c>
      <c r="H72" s="5">
        <v>0</v>
      </c>
      <c r="I72" s="5">
        <v>0</v>
      </c>
      <c r="J72" s="5">
        <f t="shared" si="3"/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2</v>
      </c>
      <c r="V72" s="5">
        <v>0</v>
      </c>
      <c r="W72" s="39">
        <f>SUM(I72:I$157,O72:O$157,S72:S$157)/SUM(F72:F$157)</f>
        <v>0.52752293577981646</v>
      </c>
      <c r="X72" s="39">
        <f>SUM(V72:V$157)/SUM(G72:G$157)</f>
        <v>0.41509433962264153</v>
      </c>
      <c r="Y72" s="41">
        <f t="shared" si="2"/>
        <v>0.94261727540245799</v>
      </c>
    </row>
    <row r="73" spans="1:25" ht="15.95" customHeight="1" x14ac:dyDescent="0.25">
      <c r="A73" s="184"/>
      <c r="B73" s="4">
        <v>42522</v>
      </c>
      <c r="C73" s="5" t="s">
        <v>37</v>
      </c>
      <c r="D73" s="39">
        <f>SUM(I73:I$157)/SUM(G73:G$157)</f>
        <v>0.40476190476190477</v>
      </c>
      <c r="E73" s="5">
        <v>1</v>
      </c>
      <c r="F73" s="5">
        <v>1</v>
      </c>
      <c r="G73" s="5">
        <v>1</v>
      </c>
      <c r="H73" s="5">
        <v>0</v>
      </c>
      <c r="I73" s="5">
        <v>0</v>
      </c>
      <c r="J73" s="5">
        <f t="shared" si="3"/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0</v>
      </c>
      <c r="V73" s="5">
        <v>0</v>
      </c>
      <c r="W73" s="39">
        <f>SUM(I73:I$157,O73:O$157,S73:S$157)/SUM(F73:F$157)</f>
        <v>0.53240740740740744</v>
      </c>
      <c r="X73" s="39">
        <f>SUM(V73:V$157)/SUM(G73:G$157)</f>
        <v>0.41904761904761906</v>
      </c>
      <c r="Y73" s="41">
        <f t="shared" si="2"/>
        <v>0.95145502645502655</v>
      </c>
    </row>
    <row r="74" spans="1:25" ht="15.95" customHeight="1" x14ac:dyDescent="0.25">
      <c r="A74" s="184"/>
      <c r="B74" s="4">
        <v>42501</v>
      </c>
      <c r="C74" s="5" t="s">
        <v>29</v>
      </c>
      <c r="D74" s="39">
        <f>SUM(I74:I$157)/SUM(G74:G$157)</f>
        <v>0.40669856459330145</v>
      </c>
      <c r="E74" s="5">
        <v>1</v>
      </c>
      <c r="F74" s="5">
        <v>2</v>
      </c>
      <c r="G74" s="5">
        <v>2</v>
      </c>
      <c r="H74" s="5">
        <v>1</v>
      </c>
      <c r="I74" s="5">
        <v>1</v>
      </c>
      <c r="J74" s="5">
        <f t="shared" si="3"/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1</v>
      </c>
      <c r="W74" s="39">
        <f>SUM(I74:I$157,O74:O$157,S74:S$157)/SUM(F74:F$157)</f>
        <v>0.53488372093023251</v>
      </c>
      <c r="X74" s="39">
        <f>SUM(V74:V$157)/SUM(G74:G$157)</f>
        <v>0.42105263157894735</v>
      </c>
      <c r="Y74" s="41">
        <f t="shared" si="2"/>
        <v>0.95593635250917985</v>
      </c>
    </row>
    <row r="75" spans="1:25" ht="15.95" customHeight="1" thickBot="1" x14ac:dyDescent="0.3">
      <c r="A75" s="188"/>
      <c r="B75" s="11">
        <v>42501</v>
      </c>
      <c r="C75" s="12" t="s">
        <v>29</v>
      </c>
      <c r="D75" s="40">
        <f>SUM(I75:I$157)/SUM(G75:G$157)</f>
        <v>0.40579710144927539</v>
      </c>
      <c r="E75" s="12">
        <v>1</v>
      </c>
      <c r="F75" s="12">
        <v>2</v>
      </c>
      <c r="G75" s="12">
        <v>2</v>
      </c>
      <c r="H75" s="12">
        <v>1</v>
      </c>
      <c r="I75" s="12">
        <v>1</v>
      </c>
      <c r="J75" s="12">
        <f t="shared" si="3"/>
        <v>1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1</v>
      </c>
      <c r="W75" s="40">
        <f>SUM(I75:I$157,O75:O$157,S75:S$157)/SUM(F75:F$157)</f>
        <v>0.53521126760563376</v>
      </c>
      <c r="X75" s="40">
        <f>SUM(V75:V$157)/SUM(G75:G$157)</f>
        <v>0.42028985507246375</v>
      </c>
      <c r="Y75" s="42">
        <f t="shared" si="2"/>
        <v>0.9555011226780975</v>
      </c>
    </row>
    <row r="76" spans="1:25" ht="15.95" customHeight="1" x14ac:dyDescent="0.25">
      <c r="A76" s="178" t="s">
        <v>42</v>
      </c>
      <c r="B76" s="18">
        <v>42241</v>
      </c>
      <c r="C76" s="19" t="s">
        <v>41</v>
      </c>
      <c r="D76" s="43">
        <f>SUM(I76:I$157)/SUM(G76:G$157)</f>
        <v>0.40487804878048783</v>
      </c>
      <c r="E76" s="19">
        <v>1</v>
      </c>
      <c r="F76" s="19">
        <v>3</v>
      </c>
      <c r="G76" s="19">
        <v>2</v>
      </c>
      <c r="H76" s="19">
        <v>2</v>
      </c>
      <c r="I76" s="19">
        <v>0</v>
      </c>
      <c r="J76" s="19">
        <f t="shared" si="3"/>
        <v>0</v>
      </c>
      <c r="K76" s="19">
        <v>0</v>
      </c>
      <c r="L76" s="19">
        <v>0</v>
      </c>
      <c r="M76" s="19">
        <v>0</v>
      </c>
      <c r="N76" s="19">
        <v>0</v>
      </c>
      <c r="O76" s="19">
        <v>1</v>
      </c>
      <c r="P76" s="19">
        <v>0</v>
      </c>
      <c r="Q76" s="19">
        <v>0</v>
      </c>
      <c r="R76" s="19">
        <v>0</v>
      </c>
      <c r="S76" s="19">
        <v>1</v>
      </c>
      <c r="T76" s="19">
        <v>0</v>
      </c>
      <c r="U76" s="19">
        <v>0</v>
      </c>
      <c r="V76" s="19">
        <v>0</v>
      </c>
      <c r="W76" s="43">
        <f>SUM(I76:I$157,O76:O$157,S76:S$157)/SUM(F76:F$157)</f>
        <v>0.53554502369668244</v>
      </c>
      <c r="X76" s="43">
        <f>SUM(V76:V$157)/SUM(G76:G$157)</f>
        <v>0.4195121951219512</v>
      </c>
      <c r="Y76" s="44">
        <f t="shared" si="2"/>
        <v>0.9550572188186337</v>
      </c>
    </row>
    <row r="77" spans="1:25" ht="15.95" customHeight="1" x14ac:dyDescent="0.25">
      <c r="A77" s="179"/>
      <c r="B77" s="14">
        <v>42241</v>
      </c>
      <c r="C77" s="15" t="s">
        <v>41</v>
      </c>
      <c r="D77" s="45">
        <f>SUM(I77:I$157)/SUM(G77:G$157)</f>
        <v>0.40886699507389163</v>
      </c>
      <c r="E77" s="15">
        <v>1</v>
      </c>
      <c r="F77" s="15">
        <v>3</v>
      </c>
      <c r="G77" s="15">
        <v>3</v>
      </c>
      <c r="H77" s="15">
        <v>0</v>
      </c>
      <c r="I77" s="15">
        <v>1</v>
      </c>
      <c r="J77" s="15">
        <f t="shared" si="3"/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1</v>
      </c>
      <c r="W77" s="45">
        <f>SUM(I77:I$157,O77:O$157,S77:S$157)/SUM(F77:F$157)</f>
        <v>0.53365384615384615</v>
      </c>
      <c r="X77" s="45">
        <f>SUM(V77:V$157)/SUM(G77:G$157)</f>
        <v>0.42364532019704432</v>
      </c>
      <c r="Y77" s="46">
        <f t="shared" si="2"/>
        <v>0.95729916635089052</v>
      </c>
    </row>
    <row r="78" spans="1:25" ht="15.95" customHeight="1" x14ac:dyDescent="0.25">
      <c r="A78" s="179"/>
      <c r="B78" s="14">
        <v>42234</v>
      </c>
      <c r="C78" s="15" t="s">
        <v>41</v>
      </c>
      <c r="D78" s="45">
        <f>SUM(I78:I$157)/SUM(G78:G$157)</f>
        <v>0.41</v>
      </c>
      <c r="E78" s="15">
        <v>1</v>
      </c>
      <c r="F78" s="15">
        <v>1</v>
      </c>
      <c r="G78" s="15">
        <v>1</v>
      </c>
      <c r="H78" s="15">
        <v>0</v>
      </c>
      <c r="I78" s="15">
        <v>0</v>
      </c>
      <c r="J78" s="15">
        <f t="shared" si="3"/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1</v>
      </c>
      <c r="U78" s="15">
        <v>0</v>
      </c>
      <c r="V78" s="15">
        <v>0</v>
      </c>
      <c r="W78" s="45">
        <f>SUM(I78:I$157,O78:O$157,S78:S$157)/SUM(F78:F$157)</f>
        <v>0.53658536585365857</v>
      </c>
      <c r="X78" s="45">
        <f>SUM(V78:V$157)/SUM(G78:G$157)</f>
        <v>0.42499999999999999</v>
      </c>
      <c r="Y78" s="46">
        <f t="shared" si="2"/>
        <v>0.96158536585365861</v>
      </c>
    </row>
    <row r="79" spans="1:25" ht="15.95" customHeight="1" thickBot="1" x14ac:dyDescent="0.3">
      <c r="A79" s="180"/>
      <c r="B79" s="86">
        <v>42234</v>
      </c>
      <c r="C79" s="87" t="s">
        <v>41</v>
      </c>
      <c r="D79" s="89">
        <f>SUM(I79:I$157)/SUM(G79:G$157)</f>
        <v>0.4120603015075377</v>
      </c>
      <c r="E79" s="87">
        <v>1</v>
      </c>
      <c r="F79" s="87">
        <v>3</v>
      </c>
      <c r="G79" s="87">
        <v>3</v>
      </c>
      <c r="H79" s="87">
        <v>1</v>
      </c>
      <c r="I79" s="87">
        <v>1</v>
      </c>
      <c r="J79" s="87">
        <f t="shared" si="3"/>
        <v>1</v>
      </c>
      <c r="K79" s="87">
        <v>0</v>
      </c>
      <c r="L79" s="87">
        <v>0</v>
      </c>
      <c r="M79" s="87">
        <v>0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1</v>
      </c>
      <c r="T79" s="87">
        <v>1</v>
      </c>
      <c r="U79" s="87">
        <v>2</v>
      </c>
      <c r="V79" s="87">
        <v>1</v>
      </c>
      <c r="W79" s="89">
        <f>SUM(I79:I$157,O79:O$157,S79:S$157)/SUM(F79:F$157)</f>
        <v>0.53921568627450978</v>
      </c>
      <c r="X79" s="89">
        <f>SUM(V79:V$157)/SUM(G79:G$157)</f>
        <v>0.42713567839195982</v>
      </c>
      <c r="Y79" s="90">
        <f t="shared" si="2"/>
        <v>0.96635136466646965</v>
      </c>
    </row>
    <row r="80" spans="1:25" ht="15.95" customHeight="1" x14ac:dyDescent="0.25">
      <c r="A80" s="183" t="s">
        <v>49</v>
      </c>
      <c r="B80" s="9">
        <v>42227</v>
      </c>
      <c r="C80" s="10" t="s">
        <v>43</v>
      </c>
      <c r="D80" s="1">
        <f>SUM(I80:I$157)/SUM(G80:G$157)</f>
        <v>0.41326530612244899</v>
      </c>
      <c r="E80" s="10">
        <v>1</v>
      </c>
      <c r="F80" s="10">
        <v>3</v>
      </c>
      <c r="G80" s="10">
        <v>3</v>
      </c>
      <c r="H80" s="10">
        <v>1</v>
      </c>
      <c r="I80" s="10">
        <v>0</v>
      </c>
      <c r="J80" s="10">
        <f t="shared" si="3"/>
        <v>0</v>
      </c>
      <c r="K80" s="10">
        <v>0</v>
      </c>
      <c r="L80" s="10">
        <v>0</v>
      </c>
      <c r="M80" s="10">
        <v>0</v>
      </c>
      <c r="N80" s="10">
        <v>1</v>
      </c>
      <c r="O80" s="10">
        <v>0</v>
      </c>
      <c r="P80" s="10">
        <v>0</v>
      </c>
      <c r="Q80" s="10">
        <v>0</v>
      </c>
      <c r="R80" s="10">
        <v>0</v>
      </c>
      <c r="S80" s="10">
        <v>2</v>
      </c>
      <c r="T80" s="10">
        <v>0</v>
      </c>
      <c r="U80" s="10">
        <v>1</v>
      </c>
      <c r="V80" s="10">
        <v>0</v>
      </c>
      <c r="W80" s="1">
        <f>SUM(I80:I$157,O80:O$157,S80:S$157)/SUM(F80:F$157)</f>
        <v>0.53731343283582089</v>
      </c>
      <c r="X80" s="1">
        <f>SUM(V80:V$157)/SUM(G80:G$157)</f>
        <v>0.42857142857142855</v>
      </c>
      <c r="Y80" s="2">
        <f t="shared" si="2"/>
        <v>0.9658848614072495</v>
      </c>
    </row>
    <row r="81" spans="1:25" ht="15.95" customHeight="1" x14ac:dyDescent="0.25">
      <c r="A81" s="184"/>
      <c r="B81" s="4">
        <v>42227</v>
      </c>
      <c r="C81" s="5" t="s">
        <v>43</v>
      </c>
      <c r="D81" s="39">
        <f>SUM(I81:I$157)/SUM(G81:G$157)</f>
        <v>0.41968911917098445</v>
      </c>
      <c r="E81" s="5">
        <v>1</v>
      </c>
      <c r="F81" s="5">
        <v>2</v>
      </c>
      <c r="G81" s="5">
        <v>2</v>
      </c>
      <c r="H81" s="5">
        <v>1</v>
      </c>
      <c r="I81" s="5">
        <v>1</v>
      </c>
      <c r="J81" s="5">
        <f t="shared" si="3"/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1</v>
      </c>
      <c r="W81" s="39">
        <f>SUM(I81:I$157,O81:O$157,S81:S$157)/SUM(F81:F$157)</f>
        <v>0.53535353535353536</v>
      </c>
      <c r="X81" s="39">
        <f>SUM(V81:V$157)/SUM(G81:G$157)</f>
        <v>0.43523316062176165</v>
      </c>
      <c r="Y81" s="41">
        <f t="shared" si="2"/>
        <v>0.97058669597529701</v>
      </c>
    </row>
    <row r="82" spans="1:25" ht="15.95" customHeight="1" x14ac:dyDescent="0.25">
      <c r="A82" s="184"/>
      <c r="B82" s="4">
        <v>42220</v>
      </c>
      <c r="C82" s="5" t="s">
        <v>44</v>
      </c>
      <c r="D82" s="39">
        <f>SUM(I82:I$157)/SUM(G82:G$157)</f>
        <v>0.41884816753926701</v>
      </c>
      <c r="E82" s="5">
        <v>1</v>
      </c>
      <c r="F82" s="5">
        <v>2</v>
      </c>
      <c r="G82" s="5">
        <v>2</v>
      </c>
      <c r="H82" s="5">
        <v>1</v>
      </c>
      <c r="I82" s="5">
        <v>1</v>
      </c>
      <c r="J82" s="5">
        <f t="shared" si="3"/>
        <v>1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1</v>
      </c>
      <c r="W82" s="39">
        <f>SUM(I82:I$157,O82:O$157,S82:S$157)/SUM(F82:F$157)</f>
        <v>0.5357142857142857</v>
      </c>
      <c r="X82" s="39">
        <f>SUM(V82:V$157)/SUM(G82:G$157)</f>
        <v>0.43455497382198954</v>
      </c>
      <c r="Y82" s="41">
        <f t="shared" si="2"/>
        <v>0.97026925953627519</v>
      </c>
    </row>
    <row r="83" spans="1:25" ht="15.95" customHeight="1" x14ac:dyDescent="0.25">
      <c r="A83" s="184"/>
      <c r="B83" s="4">
        <v>42213</v>
      </c>
      <c r="C83" s="5" t="s">
        <v>41</v>
      </c>
      <c r="D83" s="39">
        <f>SUM(I83:I$157)/SUM(G83:G$157)</f>
        <v>0.41798941798941797</v>
      </c>
      <c r="E83" s="5">
        <v>1</v>
      </c>
      <c r="F83" s="5">
        <v>2</v>
      </c>
      <c r="G83" s="5">
        <v>2</v>
      </c>
      <c r="H83" s="5">
        <v>2</v>
      </c>
      <c r="I83" s="5">
        <v>2</v>
      </c>
      <c r="J83" s="5">
        <f t="shared" si="3"/>
        <v>2</v>
      </c>
      <c r="K83" s="5">
        <v>0</v>
      </c>
      <c r="L83" s="5">
        <v>0</v>
      </c>
      <c r="M83" s="5">
        <v>0</v>
      </c>
      <c r="N83" s="5">
        <v>1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2</v>
      </c>
      <c r="W83" s="39">
        <f>SUM(I83:I$157,O83:O$157,S83:S$157)/SUM(F83:F$157)</f>
        <v>0.53608247422680411</v>
      </c>
      <c r="X83" s="39">
        <f>SUM(V83:V$157)/SUM(G83:G$157)</f>
        <v>0.43386243386243384</v>
      </c>
      <c r="Y83" s="41">
        <f t="shared" si="2"/>
        <v>0.96994490808923794</v>
      </c>
    </row>
    <row r="84" spans="1:25" ht="15.95" customHeight="1" x14ac:dyDescent="0.25">
      <c r="A84" s="184"/>
      <c r="B84" s="4">
        <v>42206</v>
      </c>
      <c r="C84" s="5" t="s">
        <v>45</v>
      </c>
      <c r="D84" s="39">
        <f>SUM(I84:I$157)/SUM(G84:G$157)</f>
        <v>0.41176470588235292</v>
      </c>
      <c r="E84" s="5">
        <v>1</v>
      </c>
      <c r="F84" s="5">
        <v>2</v>
      </c>
      <c r="G84" s="5">
        <v>2</v>
      </c>
      <c r="H84" s="5">
        <v>1</v>
      </c>
      <c r="I84" s="5">
        <v>1</v>
      </c>
      <c r="J84" s="5">
        <f t="shared" si="3"/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1</v>
      </c>
      <c r="T84" s="5">
        <v>0</v>
      </c>
      <c r="U84" s="5">
        <v>0</v>
      </c>
      <c r="V84" s="5">
        <v>1</v>
      </c>
      <c r="W84" s="39">
        <f>SUM(I84:I$157,O84:O$157,S84:S$157)/SUM(F84:F$157)</f>
        <v>0.53125</v>
      </c>
      <c r="X84" s="39">
        <f>SUM(V84:V$157)/SUM(G84:G$157)</f>
        <v>0.42780748663101603</v>
      </c>
      <c r="Y84" s="41">
        <f t="shared" si="2"/>
        <v>0.95905748663101598</v>
      </c>
    </row>
    <row r="85" spans="1:25" ht="15.95" customHeight="1" x14ac:dyDescent="0.25">
      <c r="A85" s="184"/>
      <c r="B85" s="4">
        <v>42206</v>
      </c>
      <c r="C85" s="5" t="s">
        <v>45</v>
      </c>
      <c r="D85" s="39">
        <f>SUM(I85:I$157)/SUM(G85:G$157)</f>
        <v>0.41081081081081083</v>
      </c>
      <c r="E85" s="5">
        <v>1</v>
      </c>
      <c r="F85" s="5">
        <v>2</v>
      </c>
      <c r="G85" s="5">
        <v>2</v>
      </c>
      <c r="H85" s="5">
        <v>0</v>
      </c>
      <c r="I85" s="5">
        <v>1</v>
      </c>
      <c r="J85" s="5">
        <f t="shared" si="3"/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</v>
      </c>
      <c r="S85" s="5">
        <v>0</v>
      </c>
      <c r="T85" s="5">
        <v>0</v>
      </c>
      <c r="U85" s="5">
        <v>0</v>
      </c>
      <c r="V85" s="5">
        <v>1</v>
      </c>
      <c r="W85" s="39">
        <f>SUM(I85:I$157,O85:O$157,S85:S$157)/SUM(F85:F$157)</f>
        <v>0.52631578947368418</v>
      </c>
      <c r="X85" s="39">
        <f>SUM(V85:V$157)/SUM(G85:G$157)</f>
        <v>0.42702702702702705</v>
      </c>
      <c r="Y85" s="41">
        <f t="shared" si="2"/>
        <v>0.95334281650071118</v>
      </c>
    </row>
    <row r="86" spans="1:25" ht="15.95" customHeight="1" x14ac:dyDescent="0.25">
      <c r="A86" s="184"/>
      <c r="B86" s="4">
        <v>42192</v>
      </c>
      <c r="C86" s="5" t="s">
        <v>47</v>
      </c>
      <c r="D86" s="39">
        <f>SUM(I86:I$157)/SUM(G86:G$157)</f>
        <v>0.4098360655737705</v>
      </c>
      <c r="E86" s="5">
        <v>1</v>
      </c>
      <c r="F86" s="5">
        <v>2</v>
      </c>
      <c r="G86" s="5">
        <v>2</v>
      </c>
      <c r="H86" s="5">
        <v>0</v>
      </c>
      <c r="I86" s="5">
        <v>1</v>
      </c>
      <c r="J86" s="5">
        <f t="shared" si="3"/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1</v>
      </c>
      <c r="W86" s="39">
        <f>SUM(I86:I$157,O86:O$157,S86:S$157)/SUM(F86:F$157)</f>
        <v>0.52659574468085102</v>
      </c>
      <c r="X86" s="39">
        <f>SUM(V86:V$157)/SUM(G86:G$157)</f>
        <v>0.42622950819672129</v>
      </c>
      <c r="Y86" s="41">
        <f t="shared" si="2"/>
        <v>0.95282525287757225</v>
      </c>
    </row>
    <row r="87" spans="1:25" ht="15.95" customHeight="1" x14ac:dyDescent="0.25">
      <c r="A87" s="184"/>
      <c r="B87" s="4">
        <v>42192</v>
      </c>
      <c r="C87" s="5" t="s">
        <v>47</v>
      </c>
      <c r="D87" s="39">
        <f>SUM(I87:I$157)/SUM(G87:G$157)</f>
        <v>0.40883977900552487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f t="shared" si="3"/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1</v>
      </c>
      <c r="W87" s="39">
        <f>SUM(I87:I$157,O87:O$157,S87:S$157)/SUM(F87:F$157)</f>
        <v>0.5268817204301075</v>
      </c>
      <c r="X87" s="39">
        <f>SUM(V87:V$157)/SUM(G87:G$157)</f>
        <v>0.425414364640884</v>
      </c>
      <c r="Y87" s="41">
        <f t="shared" si="2"/>
        <v>0.9522960850709915</v>
      </c>
    </row>
    <row r="88" spans="1:25" ht="15.95" customHeight="1" x14ac:dyDescent="0.25">
      <c r="A88" s="184"/>
      <c r="B88" s="4">
        <v>42178</v>
      </c>
      <c r="C88" s="5" t="s">
        <v>41</v>
      </c>
      <c r="D88" s="39">
        <f>SUM(I88:I$157)/SUM(G88:G$157)</f>
        <v>0.40555555555555556</v>
      </c>
      <c r="E88" s="5">
        <v>1</v>
      </c>
      <c r="F88" s="5">
        <v>3</v>
      </c>
      <c r="G88" s="5">
        <v>3</v>
      </c>
      <c r="H88" s="5">
        <v>1</v>
      </c>
      <c r="I88" s="5">
        <v>2</v>
      </c>
      <c r="J88" s="5">
        <f t="shared" si="3"/>
        <v>2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2</v>
      </c>
      <c r="W88" s="39">
        <f>SUM(I88:I$157,O88:O$157,S88:S$157)/SUM(F88:F$157)</f>
        <v>0.5243243243243243</v>
      </c>
      <c r="X88" s="39">
        <f>SUM(V88:V$157)/SUM(G88:G$157)</f>
        <v>0.42222222222222222</v>
      </c>
      <c r="Y88" s="41">
        <f t="shared" si="2"/>
        <v>0.94654654654654657</v>
      </c>
    </row>
    <row r="89" spans="1:25" ht="15.95" customHeight="1" x14ac:dyDescent="0.25">
      <c r="A89" s="184"/>
      <c r="B89" s="4">
        <v>42164</v>
      </c>
      <c r="C89" s="5" t="s">
        <v>43</v>
      </c>
      <c r="D89" s="39">
        <f>SUM(I89:I$157)/SUM(G89:G$157)</f>
        <v>0.40112994350282488</v>
      </c>
      <c r="E89" s="5">
        <v>1</v>
      </c>
      <c r="F89" s="5">
        <v>3</v>
      </c>
      <c r="G89" s="5">
        <v>3</v>
      </c>
      <c r="H89" s="5">
        <v>0</v>
      </c>
      <c r="I89" s="5">
        <v>1</v>
      </c>
      <c r="J89" s="5">
        <f t="shared" si="3"/>
        <v>1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1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1</v>
      </c>
      <c r="W89" s="39">
        <f>SUM(I89:I$157,O89:O$157,S89:S$157)/SUM(F89:F$157)</f>
        <v>0.52197802197802201</v>
      </c>
      <c r="X89" s="39">
        <f>SUM(V89:V$157)/SUM(G89:G$157)</f>
        <v>0.41807909604519772</v>
      </c>
      <c r="Y89" s="41">
        <f t="shared" si="2"/>
        <v>0.94005711802321978</v>
      </c>
    </row>
    <row r="90" spans="1:25" ht="15.95" customHeight="1" thickBot="1" x14ac:dyDescent="0.3">
      <c r="A90" s="188"/>
      <c r="B90" s="11">
        <v>42164</v>
      </c>
      <c r="C90" s="12" t="s">
        <v>43</v>
      </c>
      <c r="D90" s="40">
        <f>SUM(I90:I$157)/SUM(G90:G$157)</f>
        <v>0.40229885057471265</v>
      </c>
      <c r="E90" s="12">
        <v>1</v>
      </c>
      <c r="F90" s="12">
        <v>2</v>
      </c>
      <c r="G90" s="12">
        <v>2</v>
      </c>
      <c r="H90" s="12">
        <v>1</v>
      </c>
      <c r="I90" s="12">
        <v>0</v>
      </c>
      <c r="J90" s="12">
        <f t="shared" si="3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2</v>
      </c>
      <c r="U90" s="12">
        <v>0</v>
      </c>
      <c r="V90" s="12">
        <v>0</v>
      </c>
      <c r="W90" s="40">
        <f>SUM(I90:I$157,O90:O$157,S90:S$157)/SUM(F90:F$157)</f>
        <v>0.52513966480446927</v>
      </c>
      <c r="X90" s="40">
        <f>SUM(V90:V$157)/SUM(G90:G$157)</f>
        <v>0.41954022988505746</v>
      </c>
      <c r="Y90" s="42">
        <f t="shared" si="2"/>
        <v>0.94467989468952673</v>
      </c>
    </row>
    <row r="91" spans="1:25" ht="15.95" customHeight="1" x14ac:dyDescent="0.25">
      <c r="A91" s="183" t="s">
        <v>48</v>
      </c>
      <c r="B91" s="9">
        <v>41863</v>
      </c>
      <c r="C91" s="10" t="s">
        <v>43</v>
      </c>
      <c r="D91" s="1">
        <f>SUM(I91:I$157)/SUM(G91:G$157)</f>
        <v>0.40697674418604651</v>
      </c>
      <c r="E91" s="10">
        <v>1</v>
      </c>
      <c r="F91" s="10">
        <v>3</v>
      </c>
      <c r="G91" s="10">
        <v>3</v>
      </c>
      <c r="H91" s="10">
        <v>0</v>
      </c>
      <c r="I91" s="10">
        <v>1</v>
      </c>
      <c r="J91" s="10">
        <f t="shared" si="3"/>
        <v>1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1</v>
      </c>
      <c r="W91" s="1">
        <f>SUM(I91:I$157,O91:O$157,S91:S$157)/SUM(F91:F$157)</f>
        <v>0.53107344632768361</v>
      </c>
      <c r="X91" s="1">
        <f>SUM(V91:V$157)/SUM(G91:G$157)</f>
        <v>0.42441860465116277</v>
      </c>
      <c r="Y91" s="2">
        <f t="shared" si="2"/>
        <v>0.95549205097884637</v>
      </c>
    </row>
    <row r="92" spans="1:25" ht="15.95" customHeight="1" x14ac:dyDescent="0.25">
      <c r="A92" s="184"/>
      <c r="B92" s="4">
        <v>41863</v>
      </c>
      <c r="C92" s="5" t="s">
        <v>43</v>
      </c>
      <c r="D92" s="39">
        <f>SUM(I92:I$157)/SUM(G92:G$157)</f>
        <v>0.40828402366863903</v>
      </c>
      <c r="E92" s="5">
        <v>1</v>
      </c>
      <c r="F92" s="5">
        <v>2</v>
      </c>
      <c r="G92" s="5">
        <v>2</v>
      </c>
      <c r="H92" s="5">
        <v>1</v>
      </c>
      <c r="I92" s="5">
        <v>0</v>
      </c>
      <c r="J92" s="5">
        <f t="shared" si="3"/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0</v>
      </c>
      <c r="V92" s="5">
        <v>0</v>
      </c>
      <c r="W92" s="39">
        <f>SUM(I92:I$157,O92:O$157,S92:S$157)/SUM(F92:F$157)</f>
        <v>0.53448275862068961</v>
      </c>
      <c r="X92" s="39">
        <f>SUM(V92:V$157)/SUM(G92:G$157)</f>
        <v>0.42603550295857989</v>
      </c>
      <c r="Y92" s="41">
        <f t="shared" si="2"/>
        <v>0.96051826157926956</v>
      </c>
    </row>
    <row r="93" spans="1:25" ht="15.95" customHeight="1" x14ac:dyDescent="0.25">
      <c r="A93" s="184"/>
      <c r="B93" s="4">
        <v>41856</v>
      </c>
      <c r="C93" s="5" t="s">
        <v>44</v>
      </c>
      <c r="D93" s="39">
        <f>SUM(I93:I$157)/SUM(G93:G$157)</f>
        <v>0.41317365269461076</v>
      </c>
      <c r="E93" s="5">
        <v>1</v>
      </c>
      <c r="F93" s="5">
        <v>2</v>
      </c>
      <c r="G93" s="5">
        <v>2</v>
      </c>
      <c r="H93" s="5">
        <v>0</v>
      </c>
      <c r="I93" s="5">
        <v>0</v>
      </c>
      <c r="J93" s="5">
        <f t="shared" si="3"/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1</v>
      </c>
      <c r="T93" s="5">
        <v>0</v>
      </c>
      <c r="U93" s="5">
        <v>0</v>
      </c>
      <c r="V93" s="5">
        <v>0</v>
      </c>
      <c r="W93" s="39">
        <f>SUM(I93:I$157,O93:O$157,S93:S$157)/SUM(F93:F$157)</f>
        <v>0.54069767441860461</v>
      </c>
      <c r="X93" s="39">
        <f>SUM(V93:V$157)/SUM(G93:G$157)</f>
        <v>0.43113772455089822</v>
      </c>
      <c r="Y93" s="41">
        <f t="shared" si="2"/>
        <v>0.97183539896950277</v>
      </c>
    </row>
    <row r="94" spans="1:25" ht="15.95" customHeight="1" x14ac:dyDescent="0.25">
      <c r="A94" s="184"/>
      <c r="B94" s="4">
        <v>41856</v>
      </c>
      <c r="C94" s="5" t="s">
        <v>44</v>
      </c>
      <c r="D94" s="39">
        <f>SUM(I94:I$157)/SUM(G94:G$157)</f>
        <v>0.41818181818181815</v>
      </c>
      <c r="E94" s="5">
        <v>1</v>
      </c>
      <c r="F94" s="5">
        <v>2</v>
      </c>
      <c r="G94" s="5">
        <v>2</v>
      </c>
      <c r="H94" s="5">
        <v>1</v>
      </c>
      <c r="I94" s="5">
        <v>1</v>
      </c>
      <c r="J94" s="5">
        <f t="shared" si="3"/>
        <v>1</v>
      </c>
      <c r="K94" s="5">
        <v>0</v>
      </c>
      <c r="L94" s="5">
        <v>0</v>
      </c>
      <c r="M94" s="5">
        <v>0</v>
      </c>
      <c r="N94" s="5">
        <v>1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1</v>
      </c>
      <c r="W94" s="39">
        <f>SUM(I94:I$157,O94:O$157,S94:S$157)/SUM(F94:F$157)</f>
        <v>0.54117647058823526</v>
      </c>
      <c r="X94" s="39">
        <f>SUM(V94:V$157)/SUM(G94:G$157)</f>
        <v>0.43636363636363634</v>
      </c>
      <c r="Y94" s="41">
        <f t="shared" si="2"/>
        <v>0.97754010695187166</v>
      </c>
    </row>
    <row r="95" spans="1:25" ht="15.95" customHeight="1" x14ac:dyDescent="0.25">
      <c r="A95" s="184"/>
      <c r="B95" s="4">
        <v>41849</v>
      </c>
      <c r="C95" s="5" t="s">
        <v>50</v>
      </c>
      <c r="D95" s="39">
        <f>SUM(I95:I$157)/SUM(G95:G$157)</f>
        <v>0.41717791411042943</v>
      </c>
      <c r="E95" s="5">
        <v>1</v>
      </c>
      <c r="F95" s="5">
        <v>2</v>
      </c>
      <c r="G95" s="5">
        <v>2</v>
      </c>
      <c r="H95" s="5">
        <v>1</v>
      </c>
      <c r="I95" s="5">
        <v>1</v>
      </c>
      <c r="J95" s="5">
        <f t="shared" si="3"/>
        <v>1</v>
      </c>
      <c r="K95" s="5">
        <v>0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0</v>
      </c>
      <c r="R95" s="5">
        <v>0</v>
      </c>
      <c r="S95" s="5">
        <v>1</v>
      </c>
      <c r="T95" s="5">
        <v>0</v>
      </c>
      <c r="U95" s="5">
        <v>0</v>
      </c>
      <c r="V95" s="5">
        <v>1</v>
      </c>
      <c r="W95" s="39">
        <f>SUM(I95:I$157,O95:O$157,S95:S$157)/SUM(F95:F$157)</f>
        <v>0.54166666666666663</v>
      </c>
      <c r="X95" s="39">
        <f>SUM(V95:V$157)/SUM(G95:G$157)</f>
        <v>0.43558282208588955</v>
      </c>
      <c r="Y95" s="41">
        <f t="shared" si="2"/>
        <v>0.97724948875255624</v>
      </c>
    </row>
    <row r="96" spans="1:25" ht="15.95" customHeight="1" x14ac:dyDescent="0.25">
      <c r="A96" s="184"/>
      <c r="B96" s="4">
        <v>41849</v>
      </c>
      <c r="C96" s="5" t="s">
        <v>50</v>
      </c>
      <c r="D96" s="39">
        <f>SUM(I96:I$157)/SUM(G96:G$157)</f>
        <v>0.41614906832298137</v>
      </c>
      <c r="E96" s="5">
        <v>1</v>
      </c>
      <c r="F96" s="5">
        <v>4</v>
      </c>
      <c r="G96" s="5">
        <v>4</v>
      </c>
      <c r="H96" s="5">
        <v>2</v>
      </c>
      <c r="I96" s="5">
        <v>3</v>
      </c>
      <c r="J96" s="5">
        <f t="shared" si="3"/>
        <v>3</v>
      </c>
      <c r="K96" s="5">
        <v>0</v>
      </c>
      <c r="L96" s="5">
        <v>0</v>
      </c>
      <c r="M96" s="5">
        <v>0</v>
      </c>
      <c r="N96" s="5">
        <v>2</v>
      </c>
      <c r="O96" s="5">
        <v>0</v>
      </c>
      <c r="P96" s="5">
        <v>0</v>
      </c>
      <c r="Q96" s="5">
        <v>0</v>
      </c>
      <c r="R96" s="5">
        <v>0</v>
      </c>
      <c r="S96" s="5">
        <v>1</v>
      </c>
      <c r="T96" s="5">
        <v>0</v>
      </c>
      <c r="U96" s="5">
        <v>0</v>
      </c>
      <c r="V96" s="5">
        <v>3</v>
      </c>
      <c r="W96" s="39">
        <f>SUM(I96:I$157,O96:O$157,S96:S$157)/SUM(F96:F$157)</f>
        <v>0.53614457831325302</v>
      </c>
      <c r="X96" s="39">
        <f>SUM(V96:V$157)/SUM(G96:G$157)</f>
        <v>0.43478260869565216</v>
      </c>
      <c r="Y96" s="41">
        <f t="shared" si="2"/>
        <v>0.97092718700890512</v>
      </c>
    </row>
    <row r="97" spans="1:25" ht="15.95" customHeight="1" x14ac:dyDescent="0.25">
      <c r="A97" s="184"/>
      <c r="B97" s="4">
        <v>41842</v>
      </c>
      <c r="C97" s="5" t="s">
        <v>51</v>
      </c>
      <c r="D97" s="39">
        <f>SUM(I97:I$157)/SUM(G97:G$157)</f>
        <v>0.40764331210191085</v>
      </c>
      <c r="E97" s="5">
        <v>1</v>
      </c>
      <c r="F97" s="5">
        <v>3</v>
      </c>
      <c r="G97" s="5">
        <v>3</v>
      </c>
      <c r="H97" s="5">
        <v>0</v>
      </c>
      <c r="I97" s="5">
        <v>2</v>
      </c>
      <c r="J97" s="5">
        <f t="shared" si="3"/>
        <v>2</v>
      </c>
      <c r="K97" s="5">
        <v>0</v>
      </c>
      <c r="L97" s="5">
        <v>0</v>
      </c>
      <c r="M97" s="5">
        <v>0</v>
      </c>
      <c r="N97" s="5">
        <v>1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0</v>
      </c>
      <c r="V97" s="5">
        <v>2</v>
      </c>
      <c r="W97" s="39">
        <f>SUM(I97:I$157,O97:O$157,S97:S$157)/SUM(F97:F$157)</f>
        <v>0.52469135802469136</v>
      </c>
      <c r="X97" s="39">
        <f>SUM(V97:V$157)/SUM(G97:G$157)</f>
        <v>0.42675159235668791</v>
      </c>
      <c r="Y97" s="41">
        <f t="shared" si="2"/>
        <v>0.95144295038137927</v>
      </c>
    </row>
    <row r="98" spans="1:25" ht="15.95" customHeight="1" x14ac:dyDescent="0.25">
      <c r="A98" s="184"/>
      <c r="B98" s="4">
        <v>41842</v>
      </c>
      <c r="C98" s="5" t="s">
        <v>51</v>
      </c>
      <c r="D98" s="39">
        <f>SUM(I98:I$157)/SUM(G98:G$157)</f>
        <v>0.40259740259740262</v>
      </c>
      <c r="E98" s="5">
        <v>1</v>
      </c>
      <c r="F98" s="5">
        <v>2</v>
      </c>
      <c r="G98" s="5">
        <v>2</v>
      </c>
      <c r="H98" s="5">
        <v>1</v>
      </c>
      <c r="I98" s="5">
        <v>2</v>
      </c>
      <c r="J98" s="5">
        <f t="shared" si="3"/>
        <v>2</v>
      </c>
      <c r="K98" s="5">
        <v>0</v>
      </c>
      <c r="L98" s="5">
        <v>0</v>
      </c>
      <c r="M98" s="5">
        <v>0</v>
      </c>
      <c r="N98" s="5">
        <v>1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2</v>
      </c>
      <c r="W98" s="39">
        <f>SUM(I98:I$157,O98:O$157,S98:S$157)/SUM(F98:F$157)</f>
        <v>0.5220125786163522</v>
      </c>
      <c r="X98" s="39">
        <f>SUM(V98:V$157)/SUM(G98:G$157)</f>
        <v>0.42207792207792205</v>
      </c>
      <c r="Y98" s="41">
        <f t="shared" si="2"/>
        <v>0.94409050069427425</v>
      </c>
    </row>
    <row r="99" spans="1:25" ht="15.95" customHeight="1" x14ac:dyDescent="0.25">
      <c r="A99" s="184"/>
      <c r="B99" s="4">
        <v>41828</v>
      </c>
      <c r="C99" s="5" t="s">
        <v>45</v>
      </c>
      <c r="D99" s="39">
        <f>SUM(I99:I$157)/SUM(G99:G$157)</f>
        <v>0.39473684210526316</v>
      </c>
      <c r="E99" s="5">
        <v>1</v>
      </c>
      <c r="F99" s="5">
        <v>2</v>
      </c>
      <c r="G99" s="5">
        <v>2</v>
      </c>
      <c r="H99" s="5">
        <v>0</v>
      </c>
      <c r="I99" s="5">
        <v>0</v>
      </c>
      <c r="J99" s="5">
        <f t="shared" si="3"/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1</v>
      </c>
      <c r="U99" s="5">
        <v>1</v>
      </c>
      <c r="V99" s="5">
        <v>0</v>
      </c>
      <c r="W99" s="39">
        <f>SUM(I99:I$157,O99:O$157,S99:S$157)/SUM(F99:F$157)</f>
        <v>0.51592356687898089</v>
      </c>
      <c r="X99" s="39">
        <f>SUM(V99:V$157)/SUM(G99:G$157)</f>
        <v>0.41447368421052633</v>
      </c>
      <c r="Y99" s="41">
        <f t="shared" si="2"/>
        <v>0.93039725108950722</v>
      </c>
    </row>
    <row r="100" spans="1:25" ht="15.95" customHeight="1" x14ac:dyDescent="0.25">
      <c r="A100" s="184"/>
      <c r="B100" s="4">
        <v>41828</v>
      </c>
      <c r="C100" s="5" t="s">
        <v>45</v>
      </c>
      <c r="D100" s="39">
        <f>SUM(I100:I$157)/SUM(G100:G$157)</f>
        <v>0.4</v>
      </c>
      <c r="E100" s="5">
        <v>1</v>
      </c>
      <c r="F100" s="5">
        <v>1</v>
      </c>
      <c r="G100" s="5">
        <v>1</v>
      </c>
      <c r="H100" s="5">
        <v>1</v>
      </c>
      <c r="I100" s="5">
        <v>0</v>
      </c>
      <c r="J100" s="5">
        <f t="shared" si="3"/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0</v>
      </c>
      <c r="V100" s="5">
        <v>0</v>
      </c>
      <c r="W100" s="39">
        <f>SUM(I100:I$157,O100:O$157,S100:S$157)/SUM(F100:F$157)</f>
        <v>0.52258064516129032</v>
      </c>
      <c r="X100" s="39">
        <f>SUM(V100:V$157)/SUM(G100:G$157)</f>
        <v>0.42</v>
      </c>
      <c r="Y100" s="41">
        <f t="shared" si="2"/>
        <v>0.94258064516129036</v>
      </c>
    </row>
    <row r="101" spans="1:25" ht="15.95" customHeight="1" x14ac:dyDescent="0.25">
      <c r="A101" s="184"/>
      <c r="B101" s="4">
        <v>41814</v>
      </c>
      <c r="C101" s="5" t="s">
        <v>50</v>
      </c>
      <c r="D101" s="39">
        <f>SUM(I101:I$157)/SUM(G101:G$157)</f>
        <v>0.40268456375838924</v>
      </c>
      <c r="E101" s="5">
        <v>1</v>
      </c>
      <c r="F101" s="5">
        <v>2</v>
      </c>
      <c r="G101" s="5">
        <v>2</v>
      </c>
      <c r="H101" s="5">
        <v>0</v>
      </c>
      <c r="I101" s="5">
        <v>0</v>
      </c>
      <c r="J101" s="5">
        <f t="shared" si="3"/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39">
        <f>SUM(I101:I$157,O101:O$157,S101:S$157)/SUM(F101:F$157)</f>
        <v>0.52597402597402598</v>
      </c>
      <c r="X101" s="39">
        <f>SUM(V101:V$157)/SUM(G101:G$157)</f>
        <v>0.42281879194630873</v>
      </c>
      <c r="Y101" s="41">
        <f t="shared" si="2"/>
        <v>0.94879281792033465</v>
      </c>
    </row>
    <row r="102" spans="1:25" ht="15.95" customHeight="1" x14ac:dyDescent="0.25">
      <c r="A102" s="184"/>
      <c r="B102" s="4">
        <v>41814</v>
      </c>
      <c r="C102" s="5" t="s">
        <v>50</v>
      </c>
      <c r="D102" s="39">
        <f>SUM(I102:I$157)/SUM(G102:G$157)</f>
        <v>0.40816326530612246</v>
      </c>
      <c r="E102" s="5">
        <v>1</v>
      </c>
      <c r="F102" s="5">
        <v>3</v>
      </c>
      <c r="G102" s="5">
        <v>3</v>
      </c>
      <c r="H102" s="5">
        <v>0</v>
      </c>
      <c r="I102" s="5">
        <v>0</v>
      </c>
      <c r="J102" s="5">
        <f t="shared" si="3"/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</v>
      </c>
      <c r="U102" s="5">
        <v>3</v>
      </c>
      <c r="V102" s="5">
        <v>0</v>
      </c>
      <c r="W102" s="39">
        <f>SUM(I102:I$157,O102:O$157,S102:S$157)/SUM(F102:F$157)</f>
        <v>0.53289473684210531</v>
      </c>
      <c r="X102" s="39">
        <f>SUM(V102:V$157)/SUM(G102:G$157)</f>
        <v>0.42857142857142855</v>
      </c>
      <c r="Y102" s="41">
        <f t="shared" si="2"/>
        <v>0.96146616541353391</v>
      </c>
    </row>
    <row r="103" spans="1:25" ht="15.95" customHeight="1" x14ac:dyDescent="0.25">
      <c r="A103" s="184"/>
      <c r="B103" s="4">
        <v>41800</v>
      </c>
      <c r="C103" s="5" t="s">
        <v>43</v>
      </c>
      <c r="D103" s="39">
        <f>SUM(I103:I$157)/SUM(G103:G$157)</f>
        <v>0.41666666666666669</v>
      </c>
      <c r="E103" s="5">
        <v>1</v>
      </c>
      <c r="F103" s="5">
        <v>4</v>
      </c>
      <c r="G103" s="5">
        <v>4</v>
      </c>
      <c r="H103" s="5">
        <v>2</v>
      </c>
      <c r="I103" s="5">
        <v>1</v>
      </c>
      <c r="J103" s="5">
        <f t="shared" si="3"/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1</v>
      </c>
      <c r="T103" s="5">
        <v>1</v>
      </c>
      <c r="U103" s="5">
        <v>0</v>
      </c>
      <c r="V103" s="5">
        <v>1</v>
      </c>
      <c r="W103" s="39">
        <f>SUM(I103:I$157,O103:O$157,S103:S$157)/SUM(F103:F$157)</f>
        <v>0.5436241610738255</v>
      </c>
      <c r="X103" s="39">
        <f>SUM(V103:V$157)/SUM(G103:G$157)</f>
        <v>0.4375</v>
      </c>
      <c r="Y103" s="41">
        <f t="shared" si="2"/>
        <v>0.9811241610738255</v>
      </c>
    </row>
    <row r="104" spans="1:25" ht="15.95" customHeight="1" x14ac:dyDescent="0.25">
      <c r="A104" s="184"/>
      <c r="B104" s="4">
        <v>41800</v>
      </c>
      <c r="C104" s="5" t="s">
        <v>43</v>
      </c>
      <c r="D104" s="39">
        <f>SUM(I104:I$157)/SUM(G104:G$157)</f>
        <v>0.42142857142857143</v>
      </c>
      <c r="E104" s="5">
        <v>1</v>
      </c>
      <c r="F104" s="5">
        <v>3</v>
      </c>
      <c r="G104" s="5">
        <v>3</v>
      </c>
      <c r="H104" s="5">
        <v>1</v>
      </c>
      <c r="I104" s="5">
        <v>0</v>
      </c>
      <c r="J104" s="5">
        <f t="shared" si="3"/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2</v>
      </c>
      <c r="U104" s="5">
        <v>3</v>
      </c>
      <c r="V104" s="5">
        <v>0</v>
      </c>
      <c r="W104" s="39">
        <f>SUM(I104:I$157,O104:O$157,S104:S$157)/SUM(F104:F$157)</f>
        <v>0.54482758620689653</v>
      </c>
      <c r="X104" s="39">
        <f>SUM(V104:V$157)/SUM(G104:G$157)</f>
        <v>0.44285714285714284</v>
      </c>
      <c r="Y104" s="41">
        <f t="shared" si="2"/>
        <v>0.98768472906403937</v>
      </c>
    </row>
    <row r="105" spans="1:25" ht="15.95" customHeight="1" x14ac:dyDescent="0.25">
      <c r="A105" s="184"/>
      <c r="B105" s="4">
        <v>41793</v>
      </c>
      <c r="C105" s="5" t="s">
        <v>44</v>
      </c>
      <c r="D105" s="39">
        <f>SUM(I105:I$157)/SUM(G105:G$157)</f>
        <v>0.43065693430656932</v>
      </c>
      <c r="E105" s="5">
        <v>1</v>
      </c>
      <c r="F105" s="5">
        <v>2</v>
      </c>
      <c r="G105" s="5">
        <v>2</v>
      </c>
      <c r="H105" s="5">
        <v>1</v>
      </c>
      <c r="I105" s="5">
        <v>2</v>
      </c>
      <c r="J105" s="5">
        <f t="shared" si="3"/>
        <v>2</v>
      </c>
      <c r="K105" s="5">
        <v>0</v>
      </c>
      <c r="L105" s="5">
        <v>0</v>
      </c>
      <c r="M105" s="5">
        <v>0</v>
      </c>
      <c r="N105" s="5">
        <v>1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2</v>
      </c>
      <c r="W105" s="39">
        <f>SUM(I105:I$157,O105:O$157,S105:S$157)/SUM(F105:F$157)</f>
        <v>0.55633802816901412</v>
      </c>
      <c r="X105" s="39">
        <f>SUM(V105:V$157)/SUM(G105:G$157)</f>
        <v>0.45255474452554745</v>
      </c>
      <c r="Y105" s="41">
        <f t="shared" si="2"/>
        <v>1.0088927726945616</v>
      </c>
    </row>
    <row r="106" spans="1:25" ht="15.95" customHeight="1" x14ac:dyDescent="0.25">
      <c r="A106" s="184"/>
      <c r="B106" s="4">
        <v>41793</v>
      </c>
      <c r="C106" s="5" t="s">
        <v>44</v>
      </c>
      <c r="D106" s="39">
        <f>SUM(I106:I$157)/SUM(G106:G$157)</f>
        <v>0.42222222222222222</v>
      </c>
      <c r="E106" s="5">
        <v>1</v>
      </c>
      <c r="F106" s="5">
        <v>2</v>
      </c>
      <c r="G106" s="5">
        <v>2</v>
      </c>
      <c r="H106" s="5">
        <v>1</v>
      </c>
      <c r="I106" s="5">
        <v>1</v>
      </c>
      <c r="J106" s="5">
        <f t="shared" si="3"/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1</v>
      </c>
      <c r="W106" s="39">
        <f>SUM(I106:I$157,O106:O$157,S106:S$157)/SUM(F106:F$157)</f>
        <v>0.55000000000000004</v>
      </c>
      <c r="X106" s="39">
        <f>SUM(V106:V$157)/SUM(G106:G$157)</f>
        <v>0.44444444444444442</v>
      </c>
      <c r="Y106" s="41">
        <f t="shared" si="2"/>
        <v>0.99444444444444446</v>
      </c>
    </row>
    <row r="107" spans="1:25" ht="15.95" customHeight="1" x14ac:dyDescent="0.25">
      <c r="A107" s="184"/>
      <c r="B107" s="4">
        <v>41779</v>
      </c>
      <c r="C107" s="5" t="s">
        <v>45</v>
      </c>
      <c r="D107" s="39">
        <f>SUM(I107:I$157)/SUM(G107:G$157)</f>
        <v>0.42105263157894735</v>
      </c>
      <c r="E107" s="5">
        <v>1</v>
      </c>
      <c r="F107" s="5">
        <v>2</v>
      </c>
      <c r="G107" s="5">
        <v>2</v>
      </c>
      <c r="H107" s="5">
        <v>0</v>
      </c>
      <c r="I107" s="5">
        <v>0</v>
      </c>
      <c r="J107" s="5">
        <f t="shared" si="3"/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1</v>
      </c>
      <c r="S107" s="5">
        <v>0</v>
      </c>
      <c r="T107" s="5">
        <v>0</v>
      </c>
      <c r="U107" s="5">
        <v>0</v>
      </c>
      <c r="V107" s="5">
        <v>0</v>
      </c>
      <c r="W107" s="39">
        <f>SUM(I107:I$157,O107:O$157,S107:S$157)/SUM(F107:F$157)</f>
        <v>0.55072463768115942</v>
      </c>
      <c r="X107" s="39">
        <f>SUM(V107:V$157)/SUM(G107:G$157)</f>
        <v>0.44360902255639095</v>
      </c>
      <c r="Y107" s="41">
        <f t="shared" si="2"/>
        <v>0.99433366023755032</v>
      </c>
    </row>
    <row r="108" spans="1:25" ht="15.95" customHeight="1" x14ac:dyDescent="0.25">
      <c r="A108" s="184"/>
      <c r="B108" s="4">
        <v>41779</v>
      </c>
      <c r="C108" s="5" t="s">
        <v>45</v>
      </c>
      <c r="D108" s="39">
        <f>SUM(I108:I$157)/SUM(G108:G$157)</f>
        <v>0.42748091603053434</v>
      </c>
      <c r="E108" s="5">
        <v>1</v>
      </c>
      <c r="F108" s="5">
        <v>1</v>
      </c>
      <c r="G108" s="5">
        <v>1</v>
      </c>
      <c r="H108" s="5">
        <v>0</v>
      </c>
      <c r="I108" s="5">
        <v>0</v>
      </c>
      <c r="J108" s="5">
        <f t="shared" si="3"/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39">
        <f>SUM(I108:I$157,O108:O$157,S108:S$157)/SUM(F108:F$157)</f>
        <v>0.55882352941176472</v>
      </c>
      <c r="X108" s="39">
        <f>SUM(V108:V$157)/SUM(G108:G$157)</f>
        <v>0.45038167938931295</v>
      </c>
      <c r="Y108" s="41">
        <f t="shared" si="2"/>
        <v>1.0092052088010777</v>
      </c>
    </row>
    <row r="109" spans="1:25" ht="15.95" customHeight="1" x14ac:dyDescent="0.25">
      <c r="A109" s="184"/>
      <c r="B109" s="4">
        <v>41772</v>
      </c>
      <c r="C109" s="5" t="s">
        <v>46</v>
      </c>
      <c r="D109" s="39">
        <f>SUM(I109:I$157)/SUM(G109:G$157)</f>
        <v>0.43076923076923079</v>
      </c>
      <c r="E109" s="5">
        <v>1</v>
      </c>
      <c r="F109" s="5">
        <v>1</v>
      </c>
      <c r="G109" s="5">
        <v>1</v>
      </c>
      <c r="H109" s="5">
        <v>0</v>
      </c>
      <c r="I109" s="5">
        <v>1</v>
      </c>
      <c r="J109" s="5">
        <f t="shared" si="3"/>
        <v>1</v>
      </c>
      <c r="K109" s="5">
        <v>0</v>
      </c>
      <c r="L109" s="5">
        <v>0</v>
      </c>
      <c r="M109" s="5">
        <v>0</v>
      </c>
      <c r="N109" s="5">
        <v>1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1</v>
      </c>
      <c r="W109" s="39">
        <f>SUM(I109:I$157,O109:O$157,S109:S$157)/SUM(F109:F$157)</f>
        <v>0.562962962962963</v>
      </c>
      <c r="X109" s="39">
        <f>SUM(V109:V$157)/SUM(G109:G$157)</f>
        <v>0.45384615384615384</v>
      </c>
      <c r="Y109" s="41">
        <f t="shared" si="2"/>
        <v>1.0168091168091169</v>
      </c>
    </row>
    <row r="110" spans="1:25" ht="15.95" customHeight="1" thickBot="1" x14ac:dyDescent="0.3">
      <c r="A110" s="188"/>
      <c r="B110" s="11">
        <v>41772</v>
      </c>
      <c r="C110" s="12" t="s">
        <v>46</v>
      </c>
      <c r="D110" s="40">
        <f>SUM(I110:I$157)/SUM(G110:G$157)</f>
        <v>0.4263565891472868</v>
      </c>
      <c r="E110" s="12">
        <v>1</v>
      </c>
      <c r="F110" s="12">
        <v>3</v>
      </c>
      <c r="G110" s="12">
        <v>2</v>
      </c>
      <c r="H110" s="12">
        <v>0</v>
      </c>
      <c r="I110" s="12">
        <v>0</v>
      </c>
      <c r="J110" s="12">
        <f t="shared" si="3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1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2</v>
      </c>
      <c r="V110" s="12">
        <v>0</v>
      </c>
      <c r="W110" s="40">
        <f>SUM(I110:I$157,O110:O$157,S110:S$157)/SUM(F110:F$157)</f>
        <v>0.55970149253731338</v>
      </c>
      <c r="X110" s="40">
        <f>SUM(V110:V$157)/SUM(G110:G$157)</f>
        <v>0.44961240310077522</v>
      </c>
      <c r="Y110" s="42">
        <f t="shared" si="2"/>
        <v>1.0093138956380887</v>
      </c>
    </row>
    <row r="111" spans="1:25" ht="15.95" customHeight="1" x14ac:dyDescent="0.25">
      <c r="A111" s="183" t="s">
        <v>52</v>
      </c>
      <c r="B111" s="9">
        <v>41485</v>
      </c>
      <c r="C111" s="10" t="s">
        <v>44</v>
      </c>
      <c r="D111" s="1">
        <f>SUM(I111:I$157)/SUM(G111:G$157)</f>
        <v>0.43307086614173229</v>
      </c>
      <c r="E111" s="10">
        <v>1</v>
      </c>
      <c r="F111" s="10">
        <v>3</v>
      </c>
      <c r="G111" s="10">
        <v>3</v>
      </c>
      <c r="H111" s="10">
        <v>0</v>
      </c>
      <c r="I111" s="10">
        <v>0</v>
      </c>
      <c r="J111" s="10">
        <f t="shared" si="3"/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0</v>
      </c>
      <c r="U111" s="10">
        <v>1</v>
      </c>
      <c r="V111" s="10">
        <v>0</v>
      </c>
      <c r="W111" s="1">
        <f>SUM(I111:I$157,O111:O$157,S111:S$157)/SUM(F111:F$157)</f>
        <v>0.56488549618320616</v>
      </c>
      <c r="X111" s="1">
        <f>SUM(V111:V$157)/SUM(G111:G$157)</f>
        <v>0.45669291338582679</v>
      </c>
      <c r="Y111" s="2">
        <f t="shared" si="2"/>
        <v>1.021578409569033</v>
      </c>
    </row>
    <row r="112" spans="1:25" ht="15.95" customHeight="1" x14ac:dyDescent="0.25">
      <c r="A112" s="184"/>
      <c r="B112" s="4">
        <v>41485</v>
      </c>
      <c r="C112" s="5" t="s">
        <v>44</v>
      </c>
      <c r="D112" s="39">
        <f>SUM(I112:I$157)/SUM(G112:G$157)</f>
        <v>0.44354838709677419</v>
      </c>
      <c r="E112" s="5">
        <v>1</v>
      </c>
      <c r="F112" s="5">
        <v>2</v>
      </c>
      <c r="G112" s="5">
        <v>2</v>
      </c>
      <c r="H112" s="5">
        <v>1</v>
      </c>
      <c r="I112" s="5">
        <v>2</v>
      </c>
      <c r="J112" s="5">
        <f t="shared" si="3"/>
        <v>2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2</v>
      </c>
      <c r="W112" s="39">
        <f>SUM(I112:I$157,O112:O$157,S112:S$157)/SUM(F112:F$157)</f>
        <v>0.5703125</v>
      </c>
      <c r="X112" s="39">
        <f>SUM(V112:V$157)/SUM(G112:G$157)</f>
        <v>0.46774193548387094</v>
      </c>
      <c r="Y112" s="41">
        <f t="shared" si="2"/>
        <v>1.038054435483871</v>
      </c>
    </row>
    <row r="113" spans="1:25" ht="15.95" customHeight="1" x14ac:dyDescent="0.25">
      <c r="A113" s="184"/>
      <c r="B113" s="4">
        <v>41478</v>
      </c>
      <c r="C113" s="5" t="s">
        <v>50</v>
      </c>
      <c r="D113" s="39">
        <f>SUM(I113:I$157)/SUM(G113:G$157)</f>
        <v>0.4344262295081967</v>
      </c>
      <c r="E113" s="5">
        <v>1</v>
      </c>
      <c r="F113" s="5">
        <v>3</v>
      </c>
      <c r="G113" s="5">
        <v>3</v>
      </c>
      <c r="H113" s="5">
        <v>1</v>
      </c>
      <c r="I113" s="5">
        <v>1</v>
      </c>
      <c r="J113" s="5">
        <f t="shared" si="3"/>
        <v>1</v>
      </c>
      <c r="K113" s="5">
        <v>0</v>
      </c>
      <c r="L113" s="5">
        <v>0</v>
      </c>
      <c r="M113" s="5">
        <v>0</v>
      </c>
      <c r="N113" s="5">
        <v>1</v>
      </c>
      <c r="O113" s="5">
        <v>0</v>
      </c>
      <c r="P113" s="5">
        <v>0</v>
      </c>
      <c r="Q113" s="5">
        <v>0</v>
      </c>
      <c r="R113" s="5">
        <v>1</v>
      </c>
      <c r="S113" s="5">
        <v>1</v>
      </c>
      <c r="T113" s="5">
        <v>0</v>
      </c>
      <c r="U113" s="5">
        <v>2</v>
      </c>
      <c r="V113" s="5">
        <v>1</v>
      </c>
      <c r="W113" s="39">
        <f>SUM(I113:I$157,O113:O$157,S113:S$157)/SUM(F113:F$157)</f>
        <v>0.56349206349206349</v>
      </c>
      <c r="X113" s="39">
        <f>SUM(V113:V$157)/SUM(G113:G$157)</f>
        <v>0.45901639344262296</v>
      </c>
      <c r="Y113" s="41">
        <f t="shared" si="2"/>
        <v>1.0225084569346865</v>
      </c>
    </row>
    <row r="114" spans="1:25" ht="15.95" customHeight="1" x14ac:dyDescent="0.25">
      <c r="A114" s="184"/>
      <c r="B114" s="4">
        <v>41478</v>
      </c>
      <c r="C114" s="5" t="s">
        <v>50</v>
      </c>
      <c r="D114" s="39">
        <f>SUM(I114:I$157)/SUM(G114:G$157)</f>
        <v>0.43697478991596639</v>
      </c>
      <c r="E114" s="5">
        <v>1</v>
      </c>
      <c r="F114" s="5">
        <v>2</v>
      </c>
      <c r="G114" s="5">
        <v>2</v>
      </c>
      <c r="H114" s="5">
        <v>0</v>
      </c>
      <c r="I114" s="5">
        <v>1</v>
      </c>
      <c r="J114" s="5">
        <f t="shared" si="3"/>
        <v>1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1</v>
      </c>
      <c r="W114" s="39">
        <f>SUM(I114:I$157,O114:O$157,S114:S$157)/SUM(F114:F$157)</f>
        <v>0.56097560975609762</v>
      </c>
      <c r="X114" s="39">
        <f>SUM(V114:V$157)/SUM(G114:G$157)</f>
        <v>0.46218487394957986</v>
      </c>
      <c r="Y114" s="41">
        <f t="shared" si="2"/>
        <v>1.0231604837056776</v>
      </c>
    </row>
    <row r="115" spans="1:25" ht="15.95" customHeight="1" x14ac:dyDescent="0.25">
      <c r="A115" s="184"/>
      <c r="B115" s="4">
        <v>41471</v>
      </c>
      <c r="C115" s="5" t="s">
        <v>68</v>
      </c>
      <c r="D115" s="39">
        <f>SUM(I115:I$157)/SUM(G115:G$157)</f>
        <v>0.4358974358974359</v>
      </c>
      <c r="E115" s="5">
        <v>1</v>
      </c>
      <c r="F115" s="5">
        <v>3</v>
      </c>
      <c r="G115" s="5">
        <v>3</v>
      </c>
      <c r="H115" s="5">
        <v>1</v>
      </c>
      <c r="I115" s="5">
        <v>2</v>
      </c>
      <c r="J115" s="5">
        <f t="shared" si="3"/>
        <v>2</v>
      </c>
      <c r="K115" s="5">
        <v>0</v>
      </c>
      <c r="L115" s="5">
        <v>0</v>
      </c>
      <c r="M115" s="5">
        <v>0</v>
      </c>
      <c r="N115" s="5">
        <v>1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2</v>
      </c>
      <c r="W115" s="39">
        <f>SUM(I115:I$157,O115:O$157,S115:S$157)/SUM(F115:F$157)</f>
        <v>0.56198347107438018</v>
      </c>
      <c r="X115" s="39">
        <f>SUM(V115:V$157)/SUM(G115:G$157)</f>
        <v>0.46153846153846156</v>
      </c>
      <c r="Y115" s="41">
        <f t="shared" si="2"/>
        <v>1.0235219326128417</v>
      </c>
    </row>
    <row r="116" spans="1:25" ht="15.95" customHeight="1" x14ac:dyDescent="0.25">
      <c r="A116" s="184"/>
      <c r="B116" s="4">
        <v>41471</v>
      </c>
      <c r="C116" s="5" t="s">
        <v>68</v>
      </c>
      <c r="D116" s="39">
        <f>SUM(I116:I$157)/SUM(G116:G$157)</f>
        <v>0.42982456140350878</v>
      </c>
      <c r="E116" s="5">
        <v>1</v>
      </c>
      <c r="F116" s="5">
        <v>2</v>
      </c>
      <c r="G116" s="5">
        <v>2</v>
      </c>
      <c r="H116" s="5">
        <v>1</v>
      </c>
      <c r="I116" s="5">
        <v>2</v>
      </c>
      <c r="J116" s="5">
        <f t="shared" si="3"/>
        <v>2</v>
      </c>
      <c r="K116" s="5">
        <v>0</v>
      </c>
      <c r="L116" s="5">
        <v>0</v>
      </c>
      <c r="M116" s="5">
        <v>0</v>
      </c>
      <c r="N116" s="5">
        <v>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2</v>
      </c>
      <c r="W116" s="39">
        <f>SUM(I116:I$157,O116:O$157,S116:S$157)/SUM(F116:F$157)</f>
        <v>0.55932203389830504</v>
      </c>
      <c r="X116" s="39">
        <f>SUM(V116:V$157)/SUM(G116:G$157)</f>
        <v>0.45614035087719296</v>
      </c>
      <c r="Y116" s="41">
        <f t="shared" si="2"/>
        <v>1.015462384775498</v>
      </c>
    </row>
    <row r="117" spans="1:25" ht="15.95" customHeight="1" x14ac:dyDescent="0.25">
      <c r="A117" s="184"/>
      <c r="B117" s="4">
        <v>41457</v>
      </c>
      <c r="C117" s="5" t="s">
        <v>45</v>
      </c>
      <c r="D117" s="39">
        <f>SUM(I117:I$157)/SUM(G117:G$157)</f>
        <v>0.41964285714285715</v>
      </c>
      <c r="E117" s="5">
        <v>1</v>
      </c>
      <c r="F117" s="5">
        <v>2</v>
      </c>
      <c r="G117" s="5">
        <v>2</v>
      </c>
      <c r="H117" s="5">
        <v>0</v>
      </c>
      <c r="I117" s="5">
        <v>0</v>
      </c>
      <c r="J117" s="5">
        <f t="shared" si="3"/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39">
        <f>SUM(I117:I$157,O117:O$157,S117:S$157)/SUM(F117:F$157)</f>
        <v>0.55172413793103448</v>
      </c>
      <c r="X117" s="39">
        <f>SUM(V117:V$157)/SUM(G117:G$157)</f>
        <v>0.44642857142857145</v>
      </c>
      <c r="Y117" s="41">
        <f t="shared" si="2"/>
        <v>0.99815270935960587</v>
      </c>
    </row>
    <row r="118" spans="1:25" ht="15.95" customHeight="1" x14ac:dyDescent="0.25">
      <c r="A118" s="184"/>
      <c r="B118" s="4">
        <v>41457</v>
      </c>
      <c r="C118" s="5" t="s">
        <v>45</v>
      </c>
      <c r="D118" s="39">
        <f>SUM(I118:I$157)/SUM(G118:G$157)</f>
        <v>0.42727272727272725</v>
      </c>
      <c r="E118" s="5">
        <v>1</v>
      </c>
      <c r="F118" s="5">
        <v>2</v>
      </c>
      <c r="G118" s="5">
        <v>2</v>
      </c>
      <c r="H118" s="5">
        <v>0</v>
      </c>
      <c r="I118" s="5">
        <v>0</v>
      </c>
      <c r="J118" s="5">
        <f t="shared" si="3"/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</v>
      </c>
      <c r="V118" s="5">
        <v>0</v>
      </c>
      <c r="W118" s="39">
        <f>SUM(I118:I$157,O118:O$157,S118:S$157)/SUM(F118:F$157)</f>
        <v>0.56140350877192979</v>
      </c>
      <c r="X118" s="39">
        <f>SUM(V118:V$157)/SUM(G118:G$157)</f>
        <v>0.45454545454545453</v>
      </c>
      <c r="Y118" s="41">
        <f t="shared" si="2"/>
        <v>1.0159489633173844</v>
      </c>
    </row>
    <row r="119" spans="1:25" ht="15.95" customHeight="1" x14ac:dyDescent="0.25">
      <c r="A119" s="184"/>
      <c r="B119" s="4">
        <v>41450</v>
      </c>
      <c r="C119" s="5" t="s">
        <v>46</v>
      </c>
      <c r="D119" s="39">
        <f>SUM(I119:I$157)/SUM(G119:G$157)</f>
        <v>0.43518518518518517</v>
      </c>
      <c r="E119" s="5">
        <v>1</v>
      </c>
      <c r="F119" s="5">
        <v>3</v>
      </c>
      <c r="G119" s="5">
        <v>3</v>
      </c>
      <c r="H119" s="5">
        <v>2</v>
      </c>
      <c r="I119" s="5">
        <v>2</v>
      </c>
      <c r="J119" s="5">
        <f t="shared" si="3"/>
        <v>2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2</v>
      </c>
      <c r="W119" s="39">
        <f>SUM(I119:I$157,O119:O$157,S119:S$157)/SUM(F119:F$157)</f>
        <v>0.5714285714285714</v>
      </c>
      <c r="X119" s="39">
        <f>SUM(V119:V$157)/SUM(G119:G$157)</f>
        <v>0.46296296296296297</v>
      </c>
      <c r="Y119" s="41">
        <f t="shared" si="2"/>
        <v>1.0343915343915344</v>
      </c>
    </row>
    <row r="120" spans="1:25" ht="15.95" customHeight="1" x14ac:dyDescent="0.25">
      <c r="A120" s="184"/>
      <c r="B120" s="4">
        <v>41450</v>
      </c>
      <c r="C120" s="5" t="s">
        <v>46</v>
      </c>
      <c r="D120" s="39">
        <f>SUM(I120:I$157)/SUM(G120:G$157)</f>
        <v>0.42857142857142855</v>
      </c>
      <c r="E120" s="5">
        <v>1</v>
      </c>
      <c r="F120" s="5">
        <v>2</v>
      </c>
      <c r="G120" s="5">
        <v>1</v>
      </c>
      <c r="H120" s="5">
        <v>0</v>
      </c>
      <c r="I120" s="5">
        <v>0</v>
      </c>
      <c r="J120" s="5">
        <f t="shared" si="3"/>
        <v>0</v>
      </c>
      <c r="K120" s="5">
        <v>0</v>
      </c>
      <c r="L120" s="5">
        <v>0</v>
      </c>
      <c r="M120" s="5">
        <v>0</v>
      </c>
      <c r="N120" s="5">
        <v>0</v>
      </c>
      <c r="O120" s="5">
        <v>1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39">
        <f>SUM(I120:I$157,O120:O$157,S120:S$157)/SUM(F120:F$157)</f>
        <v>0.56880733944954132</v>
      </c>
      <c r="X120" s="39">
        <f>SUM(V120:V$157)/SUM(G120:G$157)</f>
        <v>0.45714285714285713</v>
      </c>
      <c r="Y120" s="41">
        <f t="shared" si="2"/>
        <v>1.0259501965923985</v>
      </c>
    </row>
    <row r="121" spans="1:25" ht="15.95" customHeight="1" x14ac:dyDescent="0.25">
      <c r="A121" s="184"/>
      <c r="B121" s="4">
        <v>41436</v>
      </c>
      <c r="C121" s="5" t="s">
        <v>68</v>
      </c>
      <c r="D121" s="39">
        <f>SUM(I121:I$157)/SUM(G121:G$157)</f>
        <v>0.43269230769230771</v>
      </c>
      <c r="E121" s="5">
        <v>1</v>
      </c>
      <c r="F121" s="5">
        <v>4</v>
      </c>
      <c r="G121" s="5">
        <v>4</v>
      </c>
      <c r="H121" s="5">
        <v>1</v>
      </c>
      <c r="I121" s="5">
        <v>1</v>
      </c>
      <c r="J121" s="5">
        <f t="shared" si="3"/>
        <v>1</v>
      </c>
      <c r="K121" s="5">
        <v>0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0</v>
      </c>
      <c r="R121" s="5">
        <v>0</v>
      </c>
      <c r="S121" s="5">
        <v>1</v>
      </c>
      <c r="T121" s="5">
        <v>0</v>
      </c>
      <c r="U121" s="5">
        <v>3</v>
      </c>
      <c r="V121" s="5">
        <v>1</v>
      </c>
      <c r="W121" s="39">
        <f>SUM(I121:I$157,O121:O$157,S121:S$157)/SUM(F121:F$157)</f>
        <v>0.57009345794392519</v>
      </c>
      <c r="X121" s="39">
        <f>SUM(V121:V$157)/SUM(G121:G$157)</f>
        <v>0.46153846153846156</v>
      </c>
      <c r="Y121" s="41">
        <f t="shared" si="2"/>
        <v>1.0316319194823866</v>
      </c>
    </row>
    <row r="122" spans="1:25" ht="15.95" customHeight="1" x14ac:dyDescent="0.25">
      <c r="A122" s="184"/>
      <c r="B122" s="4">
        <v>41436</v>
      </c>
      <c r="C122" s="5" t="s">
        <v>68</v>
      </c>
      <c r="D122" s="39">
        <f>SUM(I122:I$157)/SUM(G122:G$157)</f>
        <v>0.44</v>
      </c>
      <c r="E122" s="5">
        <v>1</v>
      </c>
      <c r="F122" s="5">
        <v>3</v>
      </c>
      <c r="G122" s="5">
        <v>3</v>
      </c>
      <c r="H122" s="5">
        <v>0</v>
      </c>
      <c r="I122" s="5">
        <v>0</v>
      </c>
      <c r="J122" s="5">
        <f t="shared" si="3"/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1</v>
      </c>
      <c r="S122" s="5">
        <v>0</v>
      </c>
      <c r="T122" s="5">
        <v>0</v>
      </c>
      <c r="U122" s="5">
        <v>1</v>
      </c>
      <c r="V122" s="5">
        <v>0</v>
      </c>
      <c r="W122" s="39">
        <f>SUM(I122:I$157,O122:O$157,S122:S$157)/SUM(F122:F$157)</f>
        <v>0.57281553398058249</v>
      </c>
      <c r="X122" s="39">
        <f>SUM(V122:V$157)/SUM(G122:G$157)</f>
        <v>0.47</v>
      </c>
      <c r="Y122" s="41">
        <f t="shared" si="2"/>
        <v>1.0428155339805825</v>
      </c>
    </row>
    <row r="123" spans="1:25" ht="15.95" customHeight="1" x14ac:dyDescent="0.25">
      <c r="A123" s="184"/>
      <c r="B123" s="4">
        <v>41429</v>
      </c>
      <c r="C123" s="5" t="s">
        <v>43</v>
      </c>
      <c r="D123" s="39">
        <f>SUM(I123:I$157)/SUM(G123:G$157)</f>
        <v>0.45360824742268041</v>
      </c>
      <c r="E123" s="5">
        <v>1</v>
      </c>
      <c r="F123" s="5">
        <v>3</v>
      </c>
      <c r="G123" s="5">
        <v>3</v>
      </c>
      <c r="H123" s="5">
        <v>1</v>
      </c>
      <c r="I123" s="5">
        <v>2</v>
      </c>
      <c r="J123" s="5">
        <f t="shared" si="3"/>
        <v>2</v>
      </c>
      <c r="K123" s="5">
        <v>0</v>
      </c>
      <c r="L123" s="5">
        <v>0</v>
      </c>
      <c r="M123" s="5">
        <v>0</v>
      </c>
      <c r="N123" s="5">
        <v>1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2</v>
      </c>
      <c r="W123" s="39">
        <f>SUM(I123:I$157,O123:O$157,S123:S$157)/SUM(F123:F$157)</f>
        <v>0.59</v>
      </c>
      <c r="X123" s="39">
        <f>SUM(V123:V$157)/SUM(G123:G$157)</f>
        <v>0.4845360824742268</v>
      </c>
      <c r="Y123" s="41">
        <f t="shared" si="2"/>
        <v>1.0745360824742267</v>
      </c>
    </row>
    <row r="124" spans="1:25" ht="15.95" customHeight="1" x14ac:dyDescent="0.25">
      <c r="A124" s="184"/>
      <c r="B124" s="4">
        <v>41429</v>
      </c>
      <c r="C124" s="5" t="s">
        <v>43</v>
      </c>
      <c r="D124" s="39">
        <f>SUM(I124:I$157)/SUM(G124:G$157)</f>
        <v>0.44680851063829785</v>
      </c>
      <c r="E124" s="5">
        <v>1</v>
      </c>
      <c r="F124" s="5">
        <v>3</v>
      </c>
      <c r="G124" s="5">
        <v>3</v>
      </c>
      <c r="H124" s="5">
        <v>2</v>
      </c>
      <c r="I124" s="5">
        <v>2</v>
      </c>
      <c r="J124" s="5">
        <f t="shared" si="3"/>
        <v>2</v>
      </c>
      <c r="K124" s="5">
        <v>0</v>
      </c>
      <c r="L124" s="5">
        <v>0</v>
      </c>
      <c r="M124" s="5">
        <v>0</v>
      </c>
      <c r="N124" s="5">
        <v>2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2</v>
      </c>
      <c r="W124" s="39">
        <f>SUM(I124:I$157,O124:O$157,S124:S$157)/SUM(F124:F$157)</f>
        <v>0.58762886597938147</v>
      </c>
      <c r="X124" s="39">
        <f>SUM(V124:V$157)/SUM(G124:G$157)</f>
        <v>0.47872340425531917</v>
      </c>
      <c r="Y124" s="41">
        <f t="shared" si="2"/>
        <v>1.0663522702347006</v>
      </c>
    </row>
    <row r="125" spans="1:25" ht="15.95" customHeight="1" x14ac:dyDescent="0.25">
      <c r="A125" s="184"/>
      <c r="B125" s="4">
        <v>41422</v>
      </c>
      <c r="C125" s="5" t="s">
        <v>44</v>
      </c>
      <c r="D125" s="39">
        <f>SUM(I125:I$157)/SUM(G125:G$157)</f>
        <v>0.43956043956043955</v>
      </c>
      <c r="E125" s="5">
        <v>1</v>
      </c>
      <c r="F125" s="5">
        <v>2</v>
      </c>
      <c r="G125" s="5">
        <v>2</v>
      </c>
      <c r="H125" s="5">
        <v>0</v>
      </c>
      <c r="I125" s="5">
        <v>0</v>
      </c>
      <c r="J125" s="5">
        <f t="shared" si="3"/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39">
        <f>SUM(I125:I$157,O125:O$157,S125:S$157)/SUM(F125:F$157)</f>
        <v>0.58510638297872342</v>
      </c>
      <c r="X125" s="39">
        <f>SUM(V125:V$157)/SUM(G125:G$157)</f>
        <v>0.47252747252747251</v>
      </c>
      <c r="Y125" s="41">
        <f t="shared" si="2"/>
        <v>1.0576338555061959</v>
      </c>
    </row>
    <row r="126" spans="1:25" ht="15.95" customHeight="1" x14ac:dyDescent="0.25">
      <c r="A126" s="184"/>
      <c r="B126" s="4">
        <v>41422</v>
      </c>
      <c r="C126" s="5" t="s">
        <v>44</v>
      </c>
      <c r="D126" s="39">
        <f>SUM(I126:I$157)/SUM(G126:G$157)</f>
        <v>0.449438202247191</v>
      </c>
      <c r="E126" s="5">
        <v>1</v>
      </c>
      <c r="F126" s="5">
        <v>3</v>
      </c>
      <c r="G126" s="5">
        <v>2</v>
      </c>
      <c r="H126" s="5">
        <v>2</v>
      </c>
      <c r="I126" s="5">
        <v>2</v>
      </c>
      <c r="J126" s="5">
        <f t="shared" si="3"/>
        <v>1</v>
      </c>
      <c r="K126" s="5">
        <v>1</v>
      </c>
      <c r="L126" s="5">
        <v>0</v>
      </c>
      <c r="M126" s="5">
        <v>0</v>
      </c>
      <c r="N126" s="5">
        <v>2</v>
      </c>
      <c r="O126" s="5">
        <v>1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3</v>
      </c>
      <c r="W126" s="39">
        <f>SUM(I126:I$157,O126:O$157,S126:S$157)/SUM(F126:F$157)</f>
        <v>0.59782608695652173</v>
      </c>
      <c r="X126" s="39">
        <f>SUM(V126:V$157)/SUM(G126:G$157)</f>
        <v>0.48314606741573035</v>
      </c>
      <c r="Y126" s="41">
        <f t="shared" si="2"/>
        <v>1.0809721543722521</v>
      </c>
    </row>
    <row r="127" spans="1:25" ht="15.95" customHeight="1" x14ac:dyDescent="0.25">
      <c r="A127" s="184"/>
      <c r="B127" s="4">
        <v>41415</v>
      </c>
      <c r="C127" s="5" t="s">
        <v>69</v>
      </c>
      <c r="D127" s="39">
        <f>SUM(I127:I$157)/SUM(G127:G$157)</f>
        <v>0.43678160919540232</v>
      </c>
      <c r="E127" s="5">
        <v>1</v>
      </c>
      <c r="F127" s="5">
        <v>3</v>
      </c>
      <c r="G127" s="5">
        <v>3</v>
      </c>
      <c r="H127" s="5">
        <v>1</v>
      </c>
      <c r="I127" s="5">
        <v>1</v>
      </c>
      <c r="J127" s="5">
        <f t="shared" si="3"/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1</v>
      </c>
      <c r="W127" s="39">
        <f>SUM(I127:I$157,O127:O$157,S127:S$157)/SUM(F127:F$157)</f>
        <v>0.5842696629213483</v>
      </c>
      <c r="X127" s="39">
        <f>SUM(V127:V$157)/SUM(G127:G$157)</f>
        <v>0.45977011494252873</v>
      </c>
      <c r="Y127" s="41">
        <f t="shared" si="2"/>
        <v>1.044039777863877</v>
      </c>
    </row>
    <row r="128" spans="1:25" ht="15.95" customHeight="1" x14ac:dyDescent="0.25">
      <c r="A128" s="184"/>
      <c r="B128" s="4">
        <v>41415</v>
      </c>
      <c r="C128" s="5" t="s">
        <v>69</v>
      </c>
      <c r="D128" s="39">
        <f>SUM(I128:I$157)/SUM(G128:G$157)</f>
        <v>0.44047619047619047</v>
      </c>
      <c r="E128" s="5">
        <v>1</v>
      </c>
      <c r="F128" s="5">
        <v>3</v>
      </c>
      <c r="G128" s="5">
        <v>2</v>
      </c>
      <c r="H128" s="5">
        <v>2</v>
      </c>
      <c r="I128" s="5">
        <v>2</v>
      </c>
      <c r="J128" s="5">
        <f t="shared" si="3"/>
        <v>2</v>
      </c>
      <c r="K128" s="5">
        <v>0</v>
      </c>
      <c r="L128" s="5">
        <v>0</v>
      </c>
      <c r="M128" s="5">
        <v>0</v>
      </c>
      <c r="N128" s="5">
        <v>3</v>
      </c>
      <c r="O128" s="5">
        <v>1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2</v>
      </c>
      <c r="W128" s="39">
        <f>SUM(I128:I$157,O128:O$157,S128:S$157)/SUM(F128:F$157)</f>
        <v>0.59302325581395354</v>
      </c>
      <c r="X128" s="39">
        <f>SUM(V128:V$157)/SUM(G128:G$157)</f>
        <v>0.4642857142857143</v>
      </c>
      <c r="Y128" s="41">
        <f t="shared" si="2"/>
        <v>1.0573089700996678</v>
      </c>
    </row>
    <row r="129" spans="1:25" ht="15.95" customHeight="1" x14ac:dyDescent="0.25">
      <c r="A129" s="184"/>
      <c r="B129" s="4">
        <v>41408</v>
      </c>
      <c r="C129" s="5" t="s">
        <v>45</v>
      </c>
      <c r="D129" s="39">
        <f>SUM(I129:I$157)/SUM(G129:G$157)</f>
        <v>0.42682926829268292</v>
      </c>
      <c r="E129" s="5">
        <v>1</v>
      </c>
      <c r="F129" s="5">
        <v>3</v>
      </c>
      <c r="G129" s="5">
        <v>3</v>
      </c>
      <c r="H129" s="5">
        <v>0</v>
      </c>
      <c r="I129" s="5">
        <v>1</v>
      </c>
      <c r="J129" s="5">
        <f t="shared" si="3"/>
        <v>1</v>
      </c>
      <c r="K129" s="5">
        <v>0</v>
      </c>
      <c r="L129" s="5">
        <v>0</v>
      </c>
      <c r="M129" s="5">
        <v>0</v>
      </c>
      <c r="N129" s="5">
        <v>2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</v>
      </c>
      <c r="V129" s="5">
        <v>1</v>
      </c>
      <c r="W129" s="39">
        <f>SUM(I129:I$157,O129:O$157,S129:S$157)/SUM(F129:F$157)</f>
        <v>0.57831325301204817</v>
      </c>
      <c r="X129" s="39">
        <f>SUM(V129:V$157)/SUM(G129:G$157)</f>
        <v>0.45121951219512196</v>
      </c>
      <c r="Y129" s="41">
        <f t="shared" si="2"/>
        <v>1.0295327652071702</v>
      </c>
    </row>
    <row r="130" spans="1:25" ht="15.95" customHeight="1" x14ac:dyDescent="0.25">
      <c r="A130" s="184"/>
      <c r="B130" s="4">
        <v>41401</v>
      </c>
      <c r="C130" s="5" t="s">
        <v>46</v>
      </c>
      <c r="D130" s="39">
        <f>SUM(I130:I$157)/SUM(G130:G$157)</f>
        <v>0.43037974683544306</v>
      </c>
      <c r="E130" s="5">
        <v>1</v>
      </c>
      <c r="F130" s="5">
        <v>2</v>
      </c>
      <c r="G130" s="5">
        <v>2</v>
      </c>
      <c r="H130" s="5">
        <v>1</v>
      </c>
      <c r="I130" s="5">
        <v>0</v>
      </c>
      <c r="J130" s="5">
        <f t="shared" si="3"/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1</v>
      </c>
      <c r="T130" s="5">
        <v>0</v>
      </c>
      <c r="U130" s="5">
        <v>0</v>
      </c>
      <c r="V130" s="5">
        <v>0</v>
      </c>
      <c r="W130" s="39">
        <f>SUM(I130:I$157,O130:O$157,S130:S$157)/SUM(F130:F$157)</f>
        <v>0.58750000000000002</v>
      </c>
      <c r="X130" s="39">
        <f>SUM(V130:V$157)/SUM(G130:G$157)</f>
        <v>0.45569620253164556</v>
      </c>
      <c r="Y130" s="41">
        <f t="shared" ref="Y130:Y156" si="4">SUM(X130+W130)</f>
        <v>1.0431962025316457</v>
      </c>
    </row>
    <row r="131" spans="1:25" ht="15.95" customHeight="1" thickBot="1" x14ac:dyDescent="0.3">
      <c r="A131" s="188"/>
      <c r="B131" s="11">
        <v>41401</v>
      </c>
      <c r="C131" s="12" t="s">
        <v>46</v>
      </c>
      <c r="D131" s="40">
        <f>SUM(I131:I$157)/SUM(G131:G$157)</f>
        <v>0.44155844155844154</v>
      </c>
      <c r="E131" s="12">
        <v>1</v>
      </c>
      <c r="F131" s="12">
        <v>3</v>
      </c>
      <c r="G131" s="12">
        <v>3</v>
      </c>
      <c r="H131" s="12">
        <v>0</v>
      </c>
      <c r="I131" s="12">
        <v>1</v>
      </c>
      <c r="J131" s="12">
        <f t="shared" ref="J131:J157" si="5">SUM(I131)-SUM(K131:M131)</f>
        <v>1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2</v>
      </c>
      <c r="U131" s="12">
        <v>0</v>
      </c>
      <c r="V131" s="12">
        <v>1</v>
      </c>
      <c r="W131" s="40">
        <f>SUM(I131:I$157,O131:O$157,S131:S$157)/SUM(F131:F$157)</f>
        <v>0.58974358974358976</v>
      </c>
      <c r="X131" s="40">
        <f>SUM(V131:V$157)/SUM(G131:G$157)</f>
        <v>0.46753246753246752</v>
      </c>
      <c r="Y131" s="42">
        <f t="shared" si="4"/>
        <v>1.0572760572760573</v>
      </c>
    </row>
    <row r="132" spans="1:25" ht="15.95" customHeight="1" x14ac:dyDescent="0.25">
      <c r="A132" s="178" t="s">
        <v>55</v>
      </c>
      <c r="B132" s="18">
        <v>41172</v>
      </c>
      <c r="C132" s="19" t="s">
        <v>53</v>
      </c>
      <c r="D132" s="43">
        <f>SUM(I132:I$157)/SUM(G132:G$157)</f>
        <v>0.44594594594594594</v>
      </c>
      <c r="E132" s="19">
        <v>1</v>
      </c>
      <c r="F132" s="19">
        <v>2</v>
      </c>
      <c r="G132" s="19">
        <v>2</v>
      </c>
      <c r="H132" s="19">
        <v>0</v>
      </c>
      <c r="I132" s="19">
        <v>0</v>
      </c>
      <c r="J132" s="19">
        <f t="shared" si="5"/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2</v>
      </c>
      <c r="V132" s="19">
        <v>0</v>
      </c>
      <c r="W132" s="43">
        <f>SUM(I132:I$157,O132:O$157,S132:S$157)/SUM(F132:F$157)</f>
        <v>0.6</v>
      </c>
      <c r="X132" s="43">
        <f>SUM(V132:V$157)/SUM(G132:G$157)</f>
        <v>0.47297297297297297</v>
      </c>
      <c r="Y132" s="44">
        <f t="shared" si="4"/>
        <v>1.0729729729729729</v>
      </c>
    </row>
    <row r="133" spans="1:25" ht="15.95" customHeight="1" x14ac:dyDescent="0.25">
      <c r="A133" s="179"/>
      <c r="B133" s="14">
        <v>41172</v>
      </c>
      <c r="C133" s="15" t="s">
        <v>53</v>
      </c>
      <c r="D133" s="45">
        <f>SUM(I133:I$157)/SUM(G133:G$157)</f>
        <v>0.45833333333333331</v>
      </c>
      <c r="E133" s="15">
        <v>1</v>
      </c>
      <c r="F133" s="15">
        <v>2</v>
      </c>
      <c r="G133" s="15">
        <v>2</v>
      </c>
      <c r="H133" s="15">
        <v>2</v>
      </c>
      <c r="I133" s="15">
        <v>1</v>
      </c>
      <c r="J133" s="15">
        <f t="shared" si="5"/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1</v>
      </c>
      <c r="U133" s="15">
        <v>0</v>
      </c>
      <c r="V133" s="15">
        <v>1</v>
      </c>
      <c r="W133" s="45">
        <f>SUM(I133:I$157,O133:O$157,S133:S$157)/SUM(F133:F$157)</f>
        <v>0.61643835616438358</v>
      </c>
      <c r="X133" s="45">
        <f>SUM(V133:V$157)/SUM(G133:G$157)</f>
        <v>0.4861111111111111</v>
      </c>
      <c r="Y133" s="46">
        <f t="shared" si="4"/>
        <v>1.1025494672754947</v>
      </c>
    </row>
    <row r="134" spans="1:25" ht="15.95" customHeight="1" x14ac:dyDescent="0.25">
      <c r="A134" s="179"/>
      <c r="B134" s="14">
        <v>41165</v>
      </c>
      <c r="C134" s="15" t="s">
        <v>53</v>
      </c>
      <c r="D134" s="45">
        <f>SUM(I134:I$157)/SUM(G134:G$157)</f>
        <v>0.45714285714285713</v>
      </c>
      <c r="E134" s="15">
        <v>1</v>
      </c>
      <c r="F134" s="15">
        <v>2</v>
      </c>
      <c r="G134" s="15">
        <v>2</v>
      </c>
      <c r="H134" s="15">
        <v>0</v>
      </c>
      <c r="I134" s="15">
        <v>1</v>
      </c>
      <c r="J134" s="15">
        <f t="shared" si="5"/>
        <v>1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1</v>
      </c>
      <c r="V134" s="15">
        <v>1</v>
      </c>
      <c r="W134" s="45">
        <f>SUM(I134:I$157,O134:O$157,S134:S$157)/SUM(F134:F$157)</f>
        <v>0.61971830985915488</v>
      </c>
      <c r="X134" s="45">
        <f>SUM(V134:V$157)/SUM(G134:G$157)</f>
        <v>0.48571428571428571</v>
      </c>
      <c r="Y134" s="46">
        <f t="shared" si="4"/>
        <v>1.1054325955734405</v>
      </c>
    </row>
    <row r="135" spans="1:25" ht="15.95" customHeight="1" x14ac:dyDescent="0.25">
      <c r="A135" s="179"/>
      <c r="B135" s="14">
        <v>41165</v>
      </c>
      <c r="C135" s="15" t="s">
        <v>53</v>
      </c>
      <c r="D135" s="45">
        <f>SUM(I135:I$157)/SUM(G135:G$157)</f>
        <v>0.45588235294117646</v>
      </c>
      <c r="E135" s="15">
        <v>1</v>
      </c>
      <c r="F135" s="15">
        <v>2</v>
      </c>
      <c r="G135" s="15">
        <v>2</v>
      </c>
      <c r="H135" s="15">
        <v>1</v>
      </c>
      <c r="I135" s="15">
        <v>0</v>
      </c>
      <c r="J135" s="15">
        <f t="shared" si="5"/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1</v>
      </c>
      <c r="U135" s="15">
        <v>1</v>
      </c>
      <c r="V135" s="15">
        <v>0</v>
      </c>
      <c r="W135" s="45">
        <f>SUM(I135:I$157,O135:O$157,S135:S$157)/SUM(F135:F$157)</f>
        <v>0.62318840579710144</v>
      </c>
      <c r="X135" s="45">
        <f>SUM(V135:V$157)/SUM(G135:G$157)</f>
        <v>0.48529411764705882</v>
      </c>
      <c r="Y135" s="46">
        <f t="shared" si="4"/>
        <v>1.1084825234441602</v>
      </c>
    </row>
    <row r="136" spans="1:25" ht="15.95" customHeight="1" x14ac:dyDescent="0.25">
      <c r="A136" s="179"/>
      <c r="B136" s="14">
        <v>41158</v>
      </c>
      <c r="C136" s="15" t="s">
        <v>54</v>
      </c>
      <c r="D136" s="45">
        <f>SUM(I136:I$157)/SUM(G136:G$157)</f>
        <v>0.46969696969696972</v>
      </c>
      <c r="E136" s="15">
        <v>1</v>
      </c>
      <c r="F136" s="15">
        <v>4</v>
      </c>
      <c r="G136" s="15">
        <v>4</v>
      </c>
      <c r="H136" s="15">
        <v>1</v>
      </c>
      <c r="I136" s="27">
        <v>1</v>
      </c>
      <c r="J136" s="27">
        <f t="shared" si="5"/>
        <v>1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</v>
      </c>
      <c r="T136" s="15">
        <v>0</v>
      </c>
      <c r="U136" s="15">
        <v>0</v>
      </c>
      <c r="V136" s="15">
        <v>1</v>
      </c>
      <c r="W136" s="45">
        <f>SUM(I136:I$157,O136:O$157,S136:S$157)/SUM(F136:F$157)</f>
        <v>0.64179104477611937</v>
      </c>
      <c r="X136" s="45">
        <f>SUM(V136:V$157)/SUM(G136:G$157)</f>
        <v>0.5</v>
      </c>
      <c r="Y136" s="46">
        <f t="shared" si="4"/>
        <v>1.1417910447761193</v>
      </c>
    </row>
    <row r="137" spans="1:25" ht="15.95" customHeight="1" x14ac:dyDescent="0.25">
      <c r="A137" s="179"/>
      <c r="B137" s="14">
        <v>41151</v>
      </c>
      <c r="C137" s="15" t="s">
        <v>54</v>
      </c>
      <c r="D137" s="45">
        <f>SUM(I137:I$157)/SUM(G137:G$157)</f>
        <v>0.4838709677419355</v>
      </c>
      <c r="E137" s="15">
        <v>1</v>
      </c>
      <c r="F137" s="15">
        <v>2</v>
      </c>
      <c r="G137" s="15">
        <v>2</v>
      </c>
      <c r="H137" s="15">
        <v>1</v>
      </c>
      <c r="I137" s="27">
        <v>2</v>
      </c>
      <c r="J137" s="27">
        <f t="shared" si="5"/>
        <v>2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2</v>
      </c>
      <c r="W137" s="45">
        <f>SUM(I137:I$157,O137:O$157,S137:S$157)/SUM(F137:F$157)</f>
        <v>0.65079365079365081</v>
      </c>
      <c r="X137" s="45">
        <f>SUM(V137:V$157)/SUM(G137:G$157)</f>
        <v>0.5161290322580645</v>
      </c>
      <c r="Y137" s="46">
        <f t="shared" si="4"/>
        <v>1.1669226830517152</v>
      </c>
    </row>
    <row r="138" spans="1:25" ht="15.95" customHeight="1" x14ac:dyDescent="0.25">
      <c r="A138" s="179"/>
      <c r="B138" s="14">
        <v>41151</v>
      </c>
      <c r="C138" s="15" t="s">
        <v>54</v>
      </c>
      <c r="D138" s="45">
        <f>SUM(I138:I$157)/SUM(G138:G$157)</f>
        <v>0.46666666666666667</v>
      </c>
      <c r="E138" s="15">
        <v>1</v>
      </c>
      <c r="F138" s="15">
        <v>3</v>
      </c>
      <c r="G138" s="15">
        <v>3</v>
      </c>
      <c r="H138" s="15">
        <v>2</v>
      </c>
      <c r="I138" s="27">
        <v>1</v>
      </c>
      <c r="J138" s="27">
        <f t="shared" si="5"/>
        <v>1</v>
      </c>
      <c r="K138" s="15">
        <v>0</v>
      </c>
      <c r="L138" s="15">
        <v>0</v>
      </c>
      <c r="M138" s="15">
        <v>0</v>
      </c>
      <c r="N138" s="15">
        <v>2</v>
      </c>
      <c r="O138" s="15">
        <v>0</v>
      </c>
      <c r="P138" s="15">
        <v>0</v>
      </c>
      <c r="Q138" s="15">
        <v>0</v>
      </c>
      <c r="R138" s="15">
        <v>0</v>
      </c>
      <c r="S138" s="15">
        <v>2</v>
      </c>
      <c r="T138" s="15">
        <v>0</v>
      </c>
      <c r="U138" s="15">
        <v>0</v>
      </c>
      <c r="V138" s="15">
        <v>1</v>
      </c>
      <c r="W138" s="45">
        <f>SUM(I138:I$157,O138:O$157,S138:S$157)/SUM(F138:F$157)</f>
        <v>0.63934426229508201</v>
      </c>
      <c r="X138" s="45">
        <f>SUM(V138:V$157)/SUM(G138:G$157)</f>
        <v>0.5</v>
      </c>
      <c r="Y138" s="46">
        <f t="shared" si="4"/>
        <v>1.139344262295082</v>
      </c>
    </row>
    <row r="139" spans="1:25" ht="15.95" customHeight="1" thickBot="1" x14ac:dyDescent="0.3">
      <c r="A139" s="180"/>
      <c r="B139" s="86">
        <v>41144</v>
      </c>
      <c r="C139" s="87" t="s">
        <v>54</v>
      </c>
      <c r="D139" s="89">
        <f>SUM(I139:I$157)/SUM(G139:G$157)</f>
        <v>0.47368421052631576</v>
      </c>
      <c r="E139" s="87">
        <v>1</v>
      </c>
      <c r="F139" s="87">
        <v>3</v>
      </c>
      <c r="G139" s="87">
        <v>3</v>
      </c>
      <c r="H139" s="87">
        <v>2</v>
      </c>
      <c r="I139" s="28">
        <v>2</v>
      </c>
      <c r="J139" s="28">
        <f t="shared" si="5"/>
        <v>2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7">
        <v>0</v>
      </c>
      <c r="S139" s="87">
        <v>0</v>
      </c>
      <c r="T139" s="87">
        <v>0</v>
      </c>
      <c r="U139" s="87">
        <v>2</v>
      </c>
      <c r="V139" s="87">
        <v>2</v>
      </c>
      <c r="W139" s="89">
        <f>SUM(I139:I$157,O139:O$157,S139:S$157)/SUM(F139:F$157)</f>
        <v>0.62068965517241381</v>
      </c>
      <c r="X139" s="89">
        <f>SUM(V139:V$157)/SUM(G139:G$157)</f>
        <v>0.50877192982456143</v>
      </c>
      <c r="Y139" s="90">
        <f t="shared" si="4"/>
        <v>1.1294615849969754</v>
      </c>
    </row>
    <row r="140" spans="1:25" ht="15.95" customHeight="1" x14ac:dyDescent="0.25">
      <c r="A140" s="183" t="s">
        <v>59</v>
      </c>
      <c r="B140" s="9">
        <v>41137</v>
      </c>
      <c r="C140" s="10" t="s">
        <v>54</v>
      </c>
      <c r="D140" s="1">
        <f>SUM(I140:I$157)/SUM(G140:G$157)</f>
        <v>0.46296296296296297</v>
      </c>
      <c r="E140" s="10">
        <v>1</v>
      </c>
      <c r="F140" s="10">
        <v>4</v>
      </c>
      <c r="G140" s="10">
        <v>4</v>
      </c>
      <c r="H140" s="10">
        <v>1</v>
      </c>
      <c r="I140" s="30">
        <v>2</v>
      </c>
      <c r="J140" s="30">
        <f t="shared" si="5"/>
        <v>2</v>
      </c>
      <c r="K140" s="10">
        <v>0</v>
      </c>
      <c r="L140" s="10">
        <v>0</v>
      </c>
      <c r="M140" s="10">
        <v>0</v>
      </c>
      <c r="N140" s="10">
        <v>3</v>
      </c>
      <c r="O140" s="10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2</v>
      </c>
      <c r="W140" s="1">
        <f>SUM(I140:I$157,O140:O$157,S140:S$157)/SUM(F140:F$157)</f>
        <v>0.61818181818181817</v>
      </c>
      <c r="X140" s="1">
        <f>SUM(V140:V$157)/SUM(G140:G$157)</f>
        <v>0.5</v>
      </c>
      <c r="Y140" s="2">
        <f t="shared" si="4"/>
        <v>1.1181818181818182</v>
      </c>
    </row>
    <row r="141" spans="1:25" ht="15.95" customHeight="1" x14ac:dyDescent="0.25">
      <c r="A141" s="184"/>
      <c r="B141" s="4">
        <v>41137</v>
      </c>
      <c r="C141" s="5" t="s">
        <v>54</v>
      </c>
      <c r="D141" s="39">
        <f>SUM(I141:I$157)/SUM(G141:G$157)</f>
        <v>0.46</v>
      </c>
      <c r="E141" s="5">
        <v>1</v>
      </c>
      <c r="F141" s="5">
        <v>2</v>
      </c>
      <c r="G141" s="5">
        <v>2</v>
      </c>
      <c r="H141" s="5">
        <v>0</v>
      </c>
      <c r="I141" s="27">
        <v>2</v>
      </c>
      <c r="J141" s="27">
        <f t="shared" si="5"/>
        <v>2</v>
      </c>
      <c r="K141" s="5">
        <v>0</v>
      </c>
      <c r="L141" s="5">
        <v>0</v>
      </c>
      <c r="M141" s="5">
        <v>0</v>
      </c>
      <c r="N141" s="5">
        <v>1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2</v>
      </c>
      <c r="W141" s="39">
        <f>SUM(I141:I$157,O141:O$157,S141:S$157)/SUM(F141:F$157)</f>
        <v>0.60784313725490191</v>
      </c>
      <c r="X141" s="39">
        <f>SUM(V141:V$157)/SUM(G141:G$157)</f>
        <v>0.5</v>
      </c>
      <c r="Y141" s="41">
        <f t="shared" si="4"/>
        <v>1.107843137254902</v>
      </c>
    </row>
    <row r="142" spans="1:25" ht="15.95" customHeight="1" x14ac:dyDescent="0.25">
      <c r="A142" s="184"/>
      <c r="B142" s="4">
        <v>41130</v>
      </c>
      <c r="C142" s="5" t="s">
        <v>56</v>
      </c>
      <c r="D142" s="39">
        <f>SUM(I142:I$157)/SUM(G142:G$157)</f>
        <v>0.4375</v>
      </c>
      <c r="E142" s="5">
        <v>1</v>
      </c>
      <c r="F142" s="5">
        <v>4</v>
      </c>
      <c r="G142" s="5">
        <v>3</v>
      </c>
      <c r="H142" s="5">
        <v>1</v>
      </c>
      <c r="I142" s="27">
        <v>1</v>
      </c>
      <c r="J142" s="27">
        <f t="shared" si="5"/>
        <v>1</v>
      </c>
      <c r="K142" s="5">
        <v>0</v>
      </c>
      <c r="L142" s="5">
        <v>0</v>
      </c>
      <c r="M142" s="5">
        <v>0</v>
      </c>
      <c r="N142" s="5">
        <v>0</v>
      </c>
      <c r="O142" s="5">
        <v>1</v>
      </c>
      <c r="P142" s="5">
        <v>1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1</v>
      </c>
      <c r="W142" s="39">
        <f>SUM(I142:I$157,O142:O$157,S142:S$157)/SUM(F142:F$157)</f>
        <v>0.59183673469387754</v>
      </c>
      <c r="X142" s="39">
        <f>SUM(V142:V$157)/SUM(G142:G$157)</f>
        <v>0.47916666666666669</v>
      </c>
      <c r="Y142" s="41">
        <f t="shared" si="4"/>
        <v>1.0710034013605443</v>
      </c>
    </row>
    <row r="143" spans="1:25" ht="15.95" customHeight="1" x14ac:dyDescent="0.25">
      <c r="A143" s="184"/>
      <c r="B143" s="4">
        <v>41130</v>
      </c>
      <c r="C143" s="5" t="s">
        <v>56</v>
      </c>
      <c r="D143" s="39">
        <f>SUM(I143:I$157)/SUM(G143:G$157)</f>
        <v>0.44444444444444442</v>
      </c>
      <c r="E143" s="5">
        <v>1</v>
      </c>
      <c r="F143" s="5">
        <v>3</v>
      </c>
      <c r="G143" s="5">
        <v>3</v>
      </c>
      <c r="H143" s="5">
        <v>2</v>
      </c>
      <c r="I143" s="27">
        <v>1</v>
      </c>
      <c r="J143" s="27">
        <f t="shared" si="5"/>
        <v>1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</v>
      </c>
      <c r="U143" s="5">
        <v>0</v>
      </c>
      <c r="V143" s="5">
        <v>1</v>
      </c>
      <c r="W143" s="39">
        <f>SUM(I143:I$157,O143:O$157,S143:S$157)/SUM(F143:F$157)</f>
        <v>0.6</v>
      </c>
      <c r="X143" s="39">
        <f>SUM(V143:V$157)/SUM(G143:G$157)</f>
        <v>0.48888888888888887</v>
      </c>
      <c r="Y143" s="41">
        <f t="shared" si="4"/>
        <v>1.0888888888888888</v>
      </c>
    </row>
    <row r="144" spans="1:25" ht="15.95" customHeight="1" x14ac:dyDescent="0.25">
      <c r="A144" s="184"/>
      <c r="B144" s="4">
        <v>41123</v>
      </c>
      <c r="C144" s="5" t="s">
        <v>57</v>
      </c>
      <c r="D144" s="39">
        <f>SUM(I144:I$157)/SUM(G144:G$157)</f>
        <v>0.45238095238095238</v>
      </c>
      <c r="E144" s="5">
        <v>1</v>
      </c>
      <c r="F144" s="5">
        <v>3</v>
      </c>
      <c r="G144" s="5">
        <v>3</v>
      </c>
      <c r="H144" s="5">
        <v>2</v>
      </c>
      <c r="I144" s="27">
        <v>2</v>
      </c>
      <c r="J144" s="27">
        <f t="shared" si="5"/>
        <v>2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2</v>
      </c>
      <c r="W144" s="39">
        <f>SUM(I144:I$157,O144:O$157,S144:S$157)/SUM(F144:F$157)</f>
        <v>0.61904761904761907</v>
      </c>
      <c r="X144" s="39">
        <f>SUM(V144:V$157)/SUM(G144:G$157)</f>
        <v>0.5</v>
      </c>
      <c r="Y144" s="41">
        <f t="shared" si="4"/>
        <v>1.1190476190476191</v>
      </c>
    </row>
    <row r="145" spans="1:25" ht="15.95" customHeight="1" x14ac:dyDescent="0.25">
      <c r="A145" s="184"/>
      <c r="B145" s="4">
        <v>41123</v>
      </c>
      <c r="C145" s="5" t="s">
        <v>57</v>
      </c>
      <c r="D145" s="39">
        <f>SUM(I145:I$157)/SUM(G145:G$157)</f>
        <v>0.4358974358974359</v>
      </c>
      <c r="E145" s="5">
        <v>1</v>
      </c>
      <c r="F145" s="5">
        <v>3</v>
      </c>
      <c r="G145" s="5">
        <v>3</v>
      </c>
      <c r="H145" s="5">
        <v>3</v>
      </c>
      <c r="I145" s="27">
        <v>2</v>
      </c>
      <c r="J145" s="27">
        <f t="shared" si="5"/>
        <v>2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0</v>
      </c>
      <c r="R145" s="5">
        <v>0</v>
      </c>
      <c r="S145" s="5">
        <v>1</v>
      </c>
      <c r="T145" s="5">
        <v>0</v>
      </c>
      <c r="U145" s="5">
        <v>0</v>
      </c>
      <c r="V145" s="5">
        <v>2</v>
      </c>
      <c r="W145" s="39">
        <f>SUM(I145:I$157,O145:O$157,S145:S$157)/SUM(F145:F$157)</f>
        <v>0.61538461538461542</v>
      </c>
      <c r="X145" s="39">
        <f>SUM(V145:V$157)/SUM(G145:G$157)</f>
        <v>0.48717948717948717</v>
      </c>
      <c r="Y145" s="41">
        <f t="shared" si="4"/>
        <v>1.1025641025641026</v>
      </c>
    </row>
    <row r="146" spans="1:25" ht="15.95" customHeight="1" x14ac:dyDescent="0.25">
      <c r="A146" s="184"/>
      <c r="B146" s="4">
        <v>41109</v>
      </c>
      <c r="C146" s="5" t="s">
        <v>58</v>
      </c>
      <c r="D146" s="39">
        <f>SUM(I146:I$157)/SUM(G146:G$157)</f>
        <v>0.41666666666666669</v>
      </c>
      <c r="E146" s="5">
        <v>1</v>
      </c>
      <c r="F146" s="5">
        <v>2</v>
      </c>
      <c r="G146" s="5">
        <v>2</v>
      </c>
      <c r="H146" s="5">
        <v>1</v>
      </c>
      <c r="I146" s="27">
        <v>1</v>
      </c>
      <c r="J146" s="27">
        <f t="shared" si="5"/>
        <v>1</v>
      </c>
      <c r="K146" s="5">
        <v>0</v>
      </c>
      <c r="L146" s="5">
        <v>0</v>
      </c>
      <c r="M146" s="5">
        <v>0</v>
      </c>
      <c r="N146" s="5">
        <v>1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1</v>
      </c>
      <c r="W146" s="39">
        <f>SUM(I146:I$157,O146:O$157,S146:S$157)/SUM(F146:F$157)</f>
        <v>0.58333333333333337</v>
      </c>
      <c r="X146" s="39">
        <f>SUM(V146:V$157)/SUM(G146:G$157)</f>
        <v>0.47222222222222221</v>
      </c>
      <c r="Y146" s="41">
        <f t="shared" si="4"/>
        <v>1.0555555555555556</v>
      </c>
    </row>
    <row r="147" spans="1:25" ht="15.95" customHeight="1" x14ac:dyDescent="0.25">
      <c r="A147" s="184"/>
      <c r="B147" s="4">
        <v>41109</v>
      </c>
      <c r="C147" s="5" t="s">
        <v>58</v>
      </c>
      <c r="D147" s="39">
        <f>SUM(I147:I$157)/SUM(G147:G$157)</f>
        <v>0.41176470588235292</v>
      </c>
      <c r="E147" s="5">
        <v>1</v>
      </c>
      <c r="F147" s="5">
        <v>3</v>
      </c>
      <c r="G147" s="5">
        <v>3</v>
      </c>
      <c r="H147" s="5">
        <v>0</v>
      </c>
      <c r="I147" s="27">
        <v>1</v>
      </c>
      <c r="J147" s="27">
        <f t="shared" si="5"/>
        <v>1</v>
      </c>
      <c r="K147" s="5">
        <v>0</v>
      </c>
      <c r="L147" s="5">
        <v>0</v>
      </c>
      <c r="M147" s="5">
        <v>0</v>
      </c>
      <c r="N147" s="5">
        <v>2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1</v>
      </c>
      <c r="W147" s="39">
        <f>SUM(I147:I$157,O147:O$157,S147:S$157)/SUM(F147:F$157)</f>
        <v>0.58823529411764708</v>
      </c>
      <c r="X147" s="39">
        <f>SUM(V147:V$157)/SUM(G147:G$157)</f>
        <v>0.47058823529411764</v>
      </c>
      <c r="Y147" s="41">
        <f t="shared" si="4"/>
        <v>1.0588235294117647</v>
      </c>
    </row>
    <row r="148" spans="1:25" ht="15.95" customHeight="1" x14ac:dyDescent="0.25">
      <c r="A148" s="184"/>
      <c r="B148" s="4">
        <v>41102</v>
      </c>
      <c r="C148" s="5" t="s">
        <v>56</v>
      </c>
      <c r="D148" s="39">
        <f>SUM(I148:I$157)/SUM(G148:G$157)</f>
        <v>0.41935483870967744</v>
      </c>
      <c r="E148" s="5">
        <v>1</v>
      </c>
      <c r="F148" s="5">
        <v>3</v>
      </c>
      <c r="G148" s="5">
        <v>3</v>
      </c>
      <c r="H148" s="5">
        <v>1</v>
      </c>
      <c r="I148" s="5">
        <v>0</v>
      </c>
      <c r="J148" s="5">
        <f t="shared" si="5"/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1</v>
      </c>
      <c r="U148" s="5">
        <v>3</v>
      </c>
      <c r="V148" s="5">
        <v>0</v>
      </c>
      <c r="W148" s="39">
        <f>SUM(I148:I$157,O148:O$157,S148:S$157)/SUM(F148:F$157)</f>
        <v>0.61290322580645162</v>
      </c>
      <c r="X148" s="39">
        <f>SUM(V148:V$157)/SUM(G148:G$157)</f>
        <v>0.4838709677419355</v>
      </c>
      <c r="Y148" s="41">
        <f t="shared" si="4"/>
        <v>1.096774193548387</v>
      </c>
    </row>
    <row r="149" spans="1:25" ht="15.95" customHeight="1" x14ac:dyDescent="0.25">
      <c r="A149" s="184"/>
      <c r="B149" s="4">
        <v>41102</v>
      </c>
      <c r="C149" s="5" t="s">
        <v>56</v>
      </c>
      <c r="D149" s="39">
        <f>SUM(I149:I$157)/SUM(G149:G$157)</f>
        <v>0.4642857142857143</v>
      </c>
      <c r="E149" s="5">
        <v>1</v>
      </c>
      <c r="F149" s="5">
        <v>5</v>
      </c>
      <c r="G149" s="5">
        <v>5</v>
      </c>
      <c r="H149" s="5">
        <v>2</v>
      </c>
      <c r="I149" s="5">
        <v>4</v>
      </c>
      <c r="J149" s="5">
        <f t="shared" si="5"/>
        <v>3</v>
      </c>
      <c r="K149" s="5">
        <v>1</v>
      </c>
      <c r="L149" s="5">
        <v>0</v>
      </c>
      <c r="M149" s="5">
        <v>0</v>
      </c>
      <c r="N149" s="5">
        <v>4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5</v>
      </c>
      <c r="W149" s="39">
        <f>SUM(I149:I$157,O149:O$157,S149:S$157)/SUM(F149:F$157)</f>
        <v>0.6785714285714286</v>
      </c>
      <c r="X149" s="39">
        <f>SUM(V149:V$157)/SUM(G149:G$157)</f>
        <v>0.5357142857142857</v>
      </c>
      <c r="Y149" s="41">
        <f t="shared" si="4"/>
        <v>1.2142857142857144</v>
      </c>
    </row>
    <row r="150" spans="1:25" ht="15.95" customHeight="1" x14ac:dyDescent="0.25">
      <c r="A150" s="184"/>
      <c r="B150" s="4">
        <v>41081</v>
      </c>
      <c r="C150" s="5" t="s">
        <v>53</v>
      </c>
      <c r="D150" s="39">
        <f>SUM(I150:I$157)/SUM(G150:G$157)</f>
        <v>0.39130434782608697</v>
      </c>
      <c r="E150" s="5">
        <v>1</v>
      </c>
      <c r="F150" s="5">
        <v>3</v>
      </c>
      <c r="G150" s="5">
        <v>3</v>
      </c>
      <c r="H150" s="5">
        <v>0</v>
      </c>
      <c r="I150" s="5">
        <v>0</v>
      </c>
      <c r="J150" s="5">
        <f t="shared" si="5"/>
        <v>0</v>
      </c>
      <c r="K150" s="5">
        <v>0</v>
      </c>
      <c r="L150" s="5">
        <v>0</v>
      </c>
      <c r="M150" s="5">
        <v>0</v>
      </c>
      <c r="N150" s="5">
        <v>1</v>
      </c>
      <c r="O150" s="5">
        <v>0</v>
      </c>
      <c r="P150" s="5">
        <v>0</v>
      </c>
      <c r="Q150" s="5">
        <v>0</v>
      </c>
      <c r="R150" s="5">
        <v>0</v>
      </c>
      <c r="S150" s="5">
        <v>1</v>
      </c>
      <c r="T150" s="5">
        <v>0</v>
      </c>
      <c r="U150" s="5">
        <v>1</v>
      </c>
      <c r="V150" s="5">
        <v>0</v>
      </c>
      <c r="W150" s="39">
        <f>SUM(I150:I$157,O150:O$157,S150:S$157)/SUM(F150:F$157)</f>
        <v>0.65217391304347827</v>
      </c>
      <c r="X150" s="39">
        <f>SUM(V150:V$157)/SUM(G150:G$157)</f>
        <v>0.43478260869565216</v>
      </c>
      <c r="Y150" s="41">
        <f t="shared" si="4"/>
        <v>1.0869565217391304</v>
      </c>
    </row>
    <row r="151" spans="1:25" ht="15.95" customHeight="1" x14ac:dyDescent="0.25">
      <c r="A151" s="184"/>
      <c r="B151" s="4">
        <v>41081</v>
      </c>
      <c r="C151" s="5" t="s">
        <v>53</v>
      </c>
      <c r="D151" s="39">
        <f>SUM(I151:I$157)/SUM(G151:G$157)</f>
        <v>0.45</v>
      </c>
      <c r="E151" s="5">
        <v>1</v>
      </c>
      <c r="F151" s="5">
        <v>4</v>
      </c>
      <c r="G151" s="5">
        <v>4</v>
      </c>
      <c r="H151" s="5">
        <v>0</v>
      </c>
      <c r="I151" s="5">
        <v>2</v>
      </c>
      <c r="J151" s="5">
        <f t="shared" si="5"/>
        <v>2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2</v>
      </c>
      <c r="W151" s="39">
        <f>SUM(I151:I$157,O151:O$157,S151:S$157)/SUM(F151:F$157)</f>
        <v>0.7</v>
      </c>
      <c r="X151" s="39">
        <f>SUM(V151:V$157)/SUM(G151:G$157)</f>
        <v>0.5</v>
      </c>
      <c r="Y151" s="41">
        <f t="shared" si="4"/>
        <v>1.2</v>
      </c>
    </row>
    <row r="152" spans="1:25" ht="15.95" customHeight="1" x14ac:dyDescent="0.25">
      <c r="A152" s="184"/>
      <c r="B152" s="4">
        <v>41074</v>
      </c>
      <c r="C152" s="5" t="s">
        <v>58</v>
      </c>
      <c r="D152" s="39">
        <f>SUM(I152:I$157)/SUM(G152:G$157)</f>
        <v>0.4375</v>
      </c>
      <c r="E152" s="5">
        <v>1</v>
      </c>
      <c r="F152" s="5">
        <v>3</v>
      </c>
      <c r="G152" s="5">
        <v>3</v>
      </c>
      <c r="H152" s="5">
        <v>0</v>
      </c>
      <c r="I152" s="5">
        <v>2</v>
      </c>
      <c r="J152" s="5">
        <f t="shared" si="5"/>
        <v>2</v>
      </c>
      <c r="K152" s="5">
        <v>0</v>
      </c>
      <c r="L152" s="5">
        <v>0</v>
      </c>
      <c r="M152" s="5">
        <v>0</v>
      </c>
      <c r="N152" s="5">
        <v>2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2</v>
      </c>
      <c r="W152" s="39">
        <f>SUM(I152:I$157,O152:O$157,S152:S$157)/SUM(F152:F$157)</f>
        <v>0.75</v>
      </c>
      <c r="X152" s="39">
        <f>SUM(V152:V$157)/SUM(G152:G$157)</f>
        <v>0.5</v>
      </c>
      <c r="Y152" s="41">
        <f t="shared" si="4"/>
        <v>1.25</v>
      </c>
    </row>
    <row r="153" spans="1:25" ht="15.95" customHeight="1" x14ac:dyDescent="0.25">
      <c r="A153" s="184"/>
      <c r="B153" s="4">
        <v>41074</v>
      </c>
      <c r="C153" s="5" t="s">
        <v>58</v>
      </c>
      <c r="D153" s="39">
        <f>SUM(I153:I$157)/SUM(G153:G$157)</f>
        <v>0.38461538461538464</v>
      </c>
      <c r="E153" s="5">
        <v>1</v>
      </c>
      <c r="F153" s="5">
        <v>3</v>
      </c>
      <c r="G153" s="5">
        <v>3</v>
      </c>
      <c r="H153" s="5">
        <v>1</v>
      </c>
      <c r="I153" s="5">
        <v>1</v>
      </c>
      <c r="J153" s="5">
        <f t="shared" si="5"/>
        <v>1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</v>
      </c>
      <c r="U153" s="5">
        <v>0</v>
      </c>
      <c r="V153" s="5">
        <v>1</v>
      </c>
      <c r="W153" s="39">
        <f>SUM(I153:I$157,O153:O$157,S153:S$157)/SUM(F153:F$157)</f>
        <v>0.76923076923076927</v>
      </c>
      <c r="X153" s="39">
        <f>SUM(V153:V$157)/SUM(G153:G$157)</f>
        <v>0.46153846153846156</v>
      </c>
      <c r="Y153" s="41">
        <f t="shared" si="4"/>
        <v>1.2307692307692308</v>
      </c>
    </row>
    <row r="154" spans="1:25" ht="15.95" customHeight="1" x14ac:dyDescent="0.25">
      <c r="A154" s="184"/>
      <c r="B154" s="4">
        <v>41060</v>
      </c>
      <c r="C154" s="5" t="s">
        <v>54</v>
      </c>
      <c r="D154" s="39">
        <f>SUM(I154:I$157)/SUM(G154:G$157)</f>
        <v>0.4</v>
      </c>
      <c r="E154" s="5">
        <v>1</v>
      </c>
      <c r="F154" s="5">
        <v>3</v>
      </c>
      <c r="G154" s="5">
        <v>3</v>
      </c>
      <c r="H154" s="5">
        <v>2</v>
      </c>
      <c r="I154" s="5">
        <v>1</v>
      </c>
      <c r="J154" s="5">
        <f t="shared" si="5"/>
        <v>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</v>
      </c>
      <c r="T154" s="5">
        <v>0</v>
      </c>
      <c r="U154" s="5">
        <v>0</v>
      </c>
      <c r="V154" s="5">
        <v>1</v>
      </c>
      <c r="W154" s="39">
        <f>SUM(I154:I$157,O154:O$157,S154:S$157)/SUM(F154:F$157)</f>
        <v>0.9</v>
      </c>
      <c r="X154" s="39">
        <f>SUM(V154:V$157)/SUM(G154:G$157)</f>
        <v>0.5</v>
      </c>
      <c r="Y154" s="41">
        <f t="shared" si="4"/>
        <v>1.4</v>
      </c>
    </row>
    <row r="155" spans="1:25" ht="15.95" customHeight="1" x14ac:dyDescent="0.25">
      <c r="A155" s="184"/>
      <c r="B155" s="4">
        <v>41060</v>
      </c>
      <c r="C155" s="5" t="s">
        <v>54</v>
      </c>
      <c r="D155" s="39">
        <f>SUM(I155:I$157)/SUM(G155:G$157)</f>
        <v>0.42857142857142855</v>
      </c>
      <c r="E155" s="5">
        <v>1</v>
      </c>
      <c r="F155" s="5">
        <v>3</v>
      </c>
      <c r="G155" s="5">
        <v>3</v>
      </c>
      <c r="H155" s="5">
        <v>2</v>
      </c>
      <c r="I155" s="5">
        <v>2</v>
      </c>
      <c r="J155" s="5">
        <f t="shared" si="5"/>
        <v>1</v>
      </c>
      <c r="K155" s="5">
        <v>1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1</v>
      </c>
      <c r="T155" s="5">
        <v>0</v>
      </c>
      <c r="U155" s="5">
        <v>0</v>
      </c>
      <c r="V155" s="5">
        <v>3</v>
      </c>
      <c r="W155" s="39">
        <f>SUM(I155:I$157,O155:O$157,S155:S$157)/SUM(F155:F$157)</f>
        <v>1</v>
      </c>
      <c r="X155" s="39">
        <f>SUM(V155:V$157)/SUM(G155:G$157)</f>
        <v>0.5714285714285714</v>
      </c>
      <c r="Y155" s="41">
        <f t="shared" si="4"/>
        <v>1.5714285714285714</v>
      </c>
    </row>
    <row r="156" spans="1:25" ht="15.95" customHeight="1" x14ac:dyDescent="0.25">
      <c r="A156" s="184"/>
      <c r="B156" s="4">
        <v>41039</v>
      </c>
      <c r="C156" s="5" t="s">
        <v>53</v>
      </c>
      <c r="D156" s="39">
        <f>SUM(I156:I$157)/SUM(G156:G$157)</f>
        <v>0.25</v>
      </c>
      <c r="E156" s="5">
        <v>1</v>
      </c>
      <c r="F156" s="5">
        <v>1</v>
      </c>
      <c r="G156" s="5">
        <v>1</v>
      </c>
      <c r="H156" s="5">
        <v>1</v>
      </c>
      <c r="I156" s="5">
        <v>0</v>
      </c>
      <c r="J156" s="5">
        <f t="shared" si="5"/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1</v>
      </c>
      <c r="T156" s="5">
        <v>0</v>
      </c>
      <c r="U156" s="5">
        <v>0</v>
      </c>
      <c r="V156" s="5">
        <v>0</v>
      </c>
      <c r="W156" s="39">
        <f>SUM(I156:I$157,O156:O$157,S156:S$157)/SUM(F156:F$157)</f>
        <v>1</v>
      </c>
      <c r="X156" s="39">
        <f>SUM(V156:V$157)/SUM(G156:G$157)</f>
        <v>0.25</v>
      </c>
      <c r="Y156" s="41">
        <f t="shared" si="4"/>
        <v>1.25</v>
      </c>
    </row>
    <row r="157" spans="1:25" ht="15.95" customHeight="1" thickBot="1" x14ac:dyDescent="0.3">
      <c r="A157" s="188"/>
      <c r="B157" s="11">
        <v>41039</v>
      </c>
      <c r="C157" s="12" t="s">
        <v>53</v>
      </c>
      <c r="D157" s="40">
        <f>SUM(I157:I$157)/SUM(G157:G$157)</f>
        <v>0.33333333333333331</v>
      </c>
      <c r="E157" s="12">
        <v>1</v>
      </c>
      <c r="F157" s="12">
        <v>3</v>
      </c>
      <c r="G157" s="12">
        <v>3</v>
      </c>
      <c r="H157" s="12">
        <v>1</v>
      </c>
      <c r="I157" s="12">
        <v>1</v>
      </c>
      <c r="J157" s="12">
        <f t="shared" si="5"/>
        <v>1</v>
      </c>
      <c r="K157" s="12">
        <v>0</v>
      </c>
      <c r="L157" s="12">
        <v>0</v>
      </c>
      <c r="M157" s="12">
        <v>0</v>
      </c>
      <c r="N157" s="12">
        <v>1</v>
      </c>
      <c r="O157" s="12">
        <v>0</v>
      </c>
      <c r="P157" s="12">
        <v>0</v>
      </c>
      <c r="Q157" s="12">
        <v>0</v>
      </c>
      <c r="R157" s="12">
        <v>0</v>
      </c>
      <c r="S157" s="12">
        <v>2</v>
      </c>
      <c r="T157" s="12">
        <v>0</v>
      </c>
      <c r="U157" s="12">
        <v>0</v>
      </c>
      <c r="V157" s="12">
        <v>1</v>
      </c>
      <c r="W157" s="40">
        <f>SUM(I157:I$157,O157:O$157,S157:S$157)/SUM(F157:F$157)</f>
        <v>1</v>
      </c>
      <c r="X157" s="40">
        <f>SUM(V157:V$157)/SUM(G157:G$157)</f>
        <v>0.33333333333333331</v>
      </c>
      <c r="Y157" s="42">
        <f>SUM(X157+W157)</f>
        <v>1.3333333333333333</v>
      </c>
    </row>
    <row r="158" spans="1:25" s="25" customFormat="1" ht="36.75" customHeight="1" thickBot="1" x14ac:dyDescent="0.3">
      <c r="A158" s="61" t="s">
        <v>121</v>
      </c>
      <c r="B158" s="62" t="s">
        <v>61</v>
      </c>
      <c r="C158" s="63" t="s">
        <v>60</v>
      </c>
      <c r="D158" s="64">
        <f>SUM(I158/G158)</f>
        <v>0.38790931989924432</v>
      </c>
      <c r="E158" s="63">
        <f>SUM(E2:E157)</f>
        <v>156</v>
      </c>
      <c r="F158" s="63">
        <f t="shared" ref="F158:V158" si="6">SUM(F2:F157)</f>
        <v>410</v>
      </c>
      <c r="G158" s="63">
        <f t="shared" si="6"/>
        <v>397</v>
      </c>
      <c r="H158" s="63">
        <f t="shared" si="6"/>
        <v>120</v>
      </c>
      <c r="I158" s="63">
        <f t="shared" si="6"/>
        <v>154</v>
      </c>
      <c r="J158" s="63">
        <f t="shared" si="6"/>
        <v>150</v>
      </c>
      <c r="K158" s="63">
        <f t="shared" si="6"/>
        <v>4</v>
      </c>
      <c r="L158" s="63">
        <f t="shared" si="6"/>
        <v>0</v>
      </c>
      <c r="M158" s="63">
        <f t="shared" si="6"/>
        <v>0</v>
      </c>
      <c r="N158" s="63">
        <f t="shared" si="6"/>
        <v>74</v>
      </c>
      <c r="O158" s="63">
        <f t="shared" si="6"/>
        <v>11</v>
      </c>
      <c r="P158" s="63">
        <f t="shared" si="6"/>
        <v>8</v>
      </c>
      <c r="Q158" s="63">
        <f t="shared" si="6"/>
        <v>2</v>
      </c>
      <c r="R158" s="63">
        <f t="shared" si="6"/>
        <v>6</v>
      </c>
      <c r="S158" s="63">
        <f t="shared" si="6"/>
        <v>35</v>
      </c>
      <c r="T158" s="63">
        <f t="shared" si="6"/>
        <v>44</v>
      </c>
      <c r="U158" s="63">
        <f t="shared" si="6"/>
        <v>91</v>
      </c>
      <c r="V158" s="63">
        <f t="shared" si="6"/>
        <v>158</v>
      </c>
      <c r="W158" s="64">
        <f>SUM(I158+O158+S158)/F158</f>
        <v>0.48780487804878048</v>
      </c>
      <c r="X158" s="64">
        <f>SUM(V158/G158)</f>
        <v>0.39798488664987408</v>
      </c>
      <c r="Y158" s="65">
        <f>SUM(X158+W158)</f>
        <v>0.88578976469865456</v>
      </c>
    </row>
    <row r="159" spans="1:25" s="88" customFormat="1" ht="18.75" thickBot="1" x14ac:dyDescent="0.3">
      <c r="A159" s="85"/>
      <c r="B159" s="81" t="s">
        <v>0</v>
      </c>
      <c r="C159" s="82" t="s">
        <v>1</v>
      </c>
      <c r="D159" s="83" t="s">
        <v>2</v>
      </c>
      <c r="E159" s="82" t="s">
        <v>3</v>
      </c>
      <c r="F159" s="82" t="s">
        <v>4</v>
      </c>
      <c r="G159" s="82" t="s">
        <v>5</v>
      </c>
      <c r="H159" s="82" t="s">
        <v>6</v>
      </c>
      <c r="I159" s="82" t="s">
        <v>7</v>
      </c>
      <c r="J159" s="82" t="s">
        <v>67</v>
      </c>
      <c r="K159" s="82" t="s">
        <v>8</v>
      </c>
      <c r="L159" s="82" t="s">
        <v>9</v>
      </c>
      <c r="M159" s="82" t="s">
        <v>10</v>
      </c>
      <c r="N159" s="82" t="s">
        <v>11</v>
      </c>
      <c r="O159" s="82" t="s">
        <v>12</v>
      </c>
      <c r="P159" s="82" t="s">
        <v>13</v>
      </c>
      <c r="Q159" s="82" t="s">
        <v>14</v>
      </c>
      <c r="R159" s="82" t="s">
        <v>15</v>
      </c>
      <c r="S159" s="82" t="s">
        <v>16</v>
      </c>
      <c r="T159" s="82" t="s">
        <v>17</v>
      </c>
      <c r="U159" s="82" t="s">
        <v>18</v>
      </c>
      <c r="V159" s="82" t="s">
        <v>19</v>
      </c>
      <c r="W159" s="83" t="s">
        <v>20</v>
      </c>
      <c r="X159" s="83" t="s">
        <v>21</v>
      </c>
      <c r="Y159" s="84" t="s">
        <v>22</v>
      </c>
    </row>
    <row r="160" spans="1:25" ht="15.95" customHeight="1" x14ac:dyDescent="0.25">
      <c r="A160" s="200" t="s">
        <v>63</v>
      </c>
      <c r="B160" s="156" t="s">
        <v>64</v>
      </c>
      <c r="C160" s="96" t="s">
        <v>47</v>
      </c>
      <c r="D160" s="97">
        <f t="shared" ref="D160:D187" si="7">SUM(I160/G160)</f>
        <v>0.66666666666666663</v>
      </c>
      <c r="E160" s="96">
        <f>SUM(E87+E86)</f>
        <v>2</v>
      </c>
      <c r="F160" s="96">
        <f t="shared" ref="F160:V160" si="8">SUM(F87+F86)</f>
        <v>3</v>
      </c>
      <c r="G160" s="96">
        <f t="shared" si="8"/>
        <v>3</v>
      </c>
      <c r="H160" s="96">
        <f t="shared" si="8"/>
        <v>1</v>
      </c>
      <c r="I160" s="96">
        <f t="shared" si="8"/>
        <v>2</v>
      </c>
      <c r="J160" s="96">
        <f t="shared" si="8"/>
        <v>2</v>
      </c>
      <c r="K160" s="96">
        <f t="shared" si="8"/>
        <v>0</v>
      </c>
      <c r="L160" s="96">
        <f t="shared" si="8"/>
        <v>0</v>
      </c>
      <c r="M160" s="96">
        <f t="shared" si="8"/>
        <v>0</v>
      </c>
      <c r="N160" s="96">
        <f t="shared" si="8"/>
        <v>0</v>
      </c>
      <c r="O160" s="96">
        <f t="shared" si="8"/>
        <v>0</v>
      </c>
      <c r="P160" s="96">
        <f t="shared" si="8"/>
        <v>0</v>
      </c>
      <c r="Q160" s="96">
        <f t="shared" si="8"/>
        <v>0</v>
      </c>
      <c r="R160" s="96">
        <f t="shared" si="8"/>
        <v>0</v>
      </c>
      <c r="S160" s="96">
        <f t="shared" si="8"/>
        <v>0</v>
      </c>
      <c r="T160" s="96">
        <f t="shared" si="8"/>
        <v>0</v>
      </c>
      <c r="U160" s="96">
        <f t="shared" si="8"/>
        <v>0</v>
      </c>
      <c r="V160" s="96">
        <f t="shared" si="8"/>
        <v>2</v>
      </c>
      <c r="W160" s="97">
        <f t="shared" ref="W160:W187" si="9">SUM(I160+O160+S160)/F160</f>
        <v>0.66666666666666663</v>
      </c>
      <c r="X160" s="97">
        <f t="shared" ref="X160:X187" si="10">SUM(V160/G160)</f>
        <v>0.66666666666666663</v>
      </c>
      <c r="Y160" s="98">
        <f t="shared" ref="Y160:Y187" si="11">SUM(X160+W160)</f>
        <v>1.3333333333333333</v>
      </c>
    </row>
    <row r="161" spans="1:25" ht="15.95" customHeight="1" x14ac:dyDescent="0.25">
      <c r="A161" s="181"/>
      <c r="B161" s="157" t="s">
        <v>64</v>
      </c>
      <c r="C161" s="100" t="s">
        <v>50</v>
      </c>
      <c r="D161" s="101">
        <f t="shared" si="7"/>
        <v>0.375</v>
      </c>
      <c r="E161" s="100">
        <f>SUM(E114+E113+E102+E101+E96+E95)</f>
        <v>6</v>
      </c>
      <c r="F161" s="100">
        <f t="shared" ref="F161:V161" si="12">SUM(F114+F113+F102+F101+F96+F95)</f>
        <v>16</v>
      </c>
      <c r="G161" s="100">
        <f t="shared" si="12"/>
        <v>16</v>
      </c>
      <c r="H161" s="100">
        <f t="shared" si="12"/>
        <v>4</v>
      </c>
      <c r="I161" s="100">
        <f t="shared" si="12"/>
        <v>6</v>
      </c>
      <c r="J161" s="100">
        <f t="shared" si="12"/>
        <v>6</v>
      </c>
      <c r="K161" s="100">
        <f t="shared" si="12"/>
        <v>0</v>
      </c>
      <c r="L161" s="100">
        <f t="shared" si="12"/>
        <v>0</v>
      </c>
      <c r="M161" s="100">
        <f t="shared" si="12"/>
        <v>0</v>
      </c>
      <c r="N161" s="100">
        <f t="shared" si="12"/>
        <v>4</v>
      </c>
      <c r="O161" s="100">
        <f t="shared" si="12"/>
        <v>0</v>
      </c>
      <c r="P161" s="100">
        <f t="shared" si="12"/>
        <v>1</v>
      </c>
      <c r="Q161" s="100">
        <f t="shared" si="12"/>
        <v>0</v>
      </c>
      <c r="R161" s="100">
        <f t="shared" si="12"/>
        <v>1</v>
      </c>
      <c r="S161" s="100">
        <f t="shared" si="12"/>
        <v>3</v>
      </c>
      <c r="T161" s="100">
        <f t="shared" si="12"/>
        <v>1</v>
      </c>
      <c r="U161" s="100">
        <f t="shared" si="12"/>
        <v>5</v>
      </c>
      <c r="V161" s="100">
        <f t="shared" si="12"/>
        <v>6</v>
      </c>
      <c r="W161" s="101">
        <f t="shared" si="9"/>
        <v>0.5625</v>
      </c>
      <c r="X161" s="101">
        <f t="shared" si="10"/>
        <v>0.375</v>
      </c>
      <c r="Y161" s="102">
        <f t="shared" si="11"/>
        <v>0.9375</v>
      </c>
    </row>
    <row r="162" spans="1:25" ht="15.95" customHeight="1" x14ac:dyDescent="0.25">
      <c r="A162" s="181"/>
      <c r="B162" s="157" t="s">
        <v>64</v>
      </c>
      <c r="C162" s="100" t="s">
        <v>68</v>
      </c>
      <c r="D162" s="101">
        <f t="shared" si="7"/>
        <v>0.41666666666666669</v>
      </c>
      <c r="E162" s="100">
        <f>SUM(E122+E121+E116+E115)</f>
        <v>4</v>
      </c>
      <c r="F162" s="100">
        <f t="shared" ref="F162:V162" si="13">SUM(F122+F121+F116+F115)</f>
        <v>12</v>
      </c>
      <c r="G162" s="100">
        <f t="shared" si="13"/>
        <v>12</v>
      </c>
      <c r="H162" s="100">
        <f t="shared" si="13"/>
        <v>3</v>
      </c>
      <c r="I162" s="100">
        <f t="shared" si="13"/>
        <v>5</v>
      </c>
      <c r="J162" s="100">
        <f t="shared" si="13"/>
        <v>5</v>
      </c>
      <c r="K162" s="100">
        <f t="shared" si="13"/>
        <v>0</v>
      </c>
      <c r="L162" s="100">
        <f t="shared" si="13"/>
        <v>0</v>
      </c>
      <c r="M162" s="100">
        <f t="shared" si="13"/>
        <v>0</v>
      </c>
      <c r="N162" s="100">
        <f t="shared" si="13"/>
        <v>3</v>
      </c>
      <c r="O162" s="100">
        <f t="shared" si="13"/>
        <v>0</v>
      </c>
      <c r="P162" s="100">
        <f t="shared" si="13"/>
        <v>0</v>
      </c>
      <c r="Q162" s="100">
        <f t="shared" si="13"/>
        <v>0</v>
      </c>
      <c r="R162" s="100">
        <f t="shared" si="13"/>
        <v>1</v>
      </c>
      <c r="S162" s="100">
        <f t="shared" si="13"/>
        <v>1</v>
      </c>
      <c r="T162" s="100">
        <f t="shared" si="13"/>
        <v>0</v>
      </c>
      <c r="U162" s="100">
        <f t="shared" si="13"/>
        <v>5</v>
      </c>
      <c r="V162" s="100">
        <f t="shared" si="13"/>
        <v>5</v>
      </c>
      <c r="W162" s="101">
        <f t="shared" si="9"/>
        <v>0.5</v>
      </c>
      <c r="X162" s="101">
        <f t="shared" si="10"/>
        <v>0.41666666666666669</v>
      </c>
      <c r="Y162" s="102">
        <f t="shared" si="11"/>
        <v>0.91666666666666674</v>
      </c>
    </row>
    <row r="163" spans="1:25" ht="15.95" customHeight="1" x14ac:dyDescent="0.25">
      <c r="A163" s="181"/>
      <c r="B163" s="157" t="s">
        <v>64</v>
      </c>
      <c r="C163" s="100" t="s">
        <v>58</v>
      </c>
      <c r="D163" s="101">
        <f t="shared" si="7"/>
        <v>0.46666666666666667</v>
      </c>
      <c r="E163" s="100">
        <f>SUM(E153+E152+E147+E146+E15+E14)</f>
        <v>6</v>
      </c>
      <c r="F163" s="100">
        <f t="shared" ref="F163:V163" si="14">SUM(F153+F152+F147+F146+F15+F14)</f>
        <v>15</v>
      </c>
      <c r="G163" s="100">
        <f t="shared" si="14"/>
        <v>15</v>
      </c>
      <c r="H163" s="100">
        <f t="shared" si="14"/>
        <v>5</v>
      </c>
      <c r="I163" s="100">
        <f t="shared" si="14"/>
        <v>7</v>
      </c>
      <c r="J163" s="100">
        <f t="shared" si="14"/>
        <v>7</v>
      </c>
      <c r="K163" s="100">
        <f t="shared" si="14"/>
        <v>0</v>
      </c>
      <c r="L163" s="100">
        <f t="shared" si="14"/>
        <v>0</v>
      </c>
      <c r="M163" s="100">
        <f t="shared" si="14"/>
        <v>0</v>
      </c>
      <c r="N163" s="100">
        <f t="shared" si="14"/>
        <v>5</v>
      </c>
      <c r="O163" s="100">
        <f t="shared" si="14"/>
        <v>0</v>
      </c>
      <c r="P163" s="100">
        <f t="shared" si="14"/>
        <v>0</v>
      </c>
      <c r="Q163" s="100">
        <f t="shared" si="14"/>
        <v>0</v>
      </c>
      <c r="R163" s="100">
        <f t="shared" si="14"/>
        <v>0</v>
      </c>
      <c r="S163" s="100">
        <f t="shared" si="14"/>
        <v>1</v>
      </c>
      <c r="T163" s="100">
        <f t="shared" si="14"/>
        <v>2</v>
      </c>
      <c r="U163" s="100">
        <f t="shared" si="14"/>
        <v>1</v>
      </c>
      <c r="V163" s="100">
        <f t="shared" si="14"/>
        <v>7</v>
      </c>
      <c r="W163" s="101">
        <f t="shared" si="9"/>
        <v>0.53333333333333333</v>
      </c>
      <c r="X163" s="101">
        <f t="shared" si="10"/>
        <v>0.46666666666666667</v>
      </c>
      <c r="Y163" s="102">
        <f t="shared" si="11"/>
        <v>1</v>
      </c>
    </row>
    <row r="164" spans="1:25" ht="15.95" customHeight="1" x14ac:dyDescent="0.25">
      <c r="A164" s="181"/>
      <c r="B164" s="157" t="s">
        <v>64</v>
      </c>
      <c r="C164" s="100" t="s">
        <v>37</v>
      </c>
      <c r="D164" s="101">
        <f t="shared" si="7"/>
        <v>0</v>
      </c>
      <c r="E164" s="100">
        <f>SUM(E73+E72)</f>
        <v>2</v>
      </c>
      <c r="F164" s="100">
        <f t="shared" ref="F164:V164" si="15">SUM(F73+F72)</f>
        <v>3</v>
      </c>
      <c r="G164" s="100">
        <f t="shared" si="15"/>
        <v>3</v>
      </c>
      <c r="H164" s="100">
        <f t="shared" si="15"/>
        <v>0</v>
      </c>
      <c r="I164" s="100">
        <f t="shared" si="15"/>
        <v>0</v>
      </c>
      <c r="J164" s="100">
        <f t="shared" si="15"/>
        <v>0</v>
      </c>
      <c r="K164" s="100">
        <f t="shared" si="15"/>
        <v>0</v>
      </c>
      <c r="L164" s="100">
        <f t="shared" si="15"/>
        <v>0</v>
      </c>
      <c r="M164" s="100">
        <f t="shared" si="15"/>
        <v>0</v>
      </c>
      <c r="N164" s="100">
        <f t="shared" si="15"/>
        <v>0</v>
      </c>
      <c r="O164" s="100">
        <f t="shared" si="15"/>
        <v>0</v>
      </c>
      <c r="P164" s="100">
        <f t="shared" si="15"/>
        <v>0</v>
      </c>
      <c r="Q164" s="100">
        <f t="shared" si="15"/>
        <v>0</v>
      </c>
      <c r="R164" s="100">
        <f t="shared" si="15"/>
        <v>0</v>
      </c>
      <c r="S164" s="100">
        <f t="shared" si="15"/>
        <v>0</v>
      </c>
      <c r="T164" s="100">
        <f t="shared" si="15"/>
        <v>2</v>
      </c>
      <c r="U164" s="100">
        <f t="shared" si="15"/>
        <v>2</v>
      </c>
      <c r="V164" s="100">
        <f t="shared" si="15"/>
        <v>0</v>
      </c>
      <c r="W164" s="101">
        <f t="shared" si="9"/>
        <v>0</v>
      </c>
      <c r="X164" s="101">
        <f t="shared" si="10"/>
        <v>0</v>
      </c>
      <c r="Y164" s="102">
        <f t="shared" si="11"/>
        <v>0</v>
      </c>
    </row>
    <row r="165" spans="1:25" ht="15.95" customHeight="1" x14ac:dyDescent="0.25">
      <c r="A165" s="181"/>
      <c r="B165" s="157" t="s">
        <v>64</v>
      </c>
      <c r="C165" s="100" t="s">
        <v>69</v>
      </c>
      <c r="D165" s="101">
        <f t="shared" si="7"/>
        <v>0.6</v>
      </c>
      <c r="E165" s="100">
        <f>SUM(E128+E127)</f>
        <v>2</v>
      </c>
      <c r="F165" s="100">
        <f t="shared" ref="F165:V165" si="16">SUM(F128+F127)</f>
        <v>6</v>
      </c>
      <c r="G165" s="100">
        <f t="shared" si="16"/>
        <v>5</v>
      </c>
      <c r="H165" s="100">
        <f t="shared" si="16"/>
        <v>3</v>
      </c>
      <c r="I165" s="100">
        <f t="shared" si="16"/>
        <v>3</v>
      </c>
      <c r="J165" s="100">
        <f t="shared" si="16"/>
        <v>3</v>
      </c>
      <c r="K165" s="100">
        <f t="shared" si="16"/>
        <v>0</v>
      </c>
      <c r="L165" s="100">
        <f t="shared" si="16"/>
        <v>0</v>
      </c>
      <c r="M165" s="100">
        <f t="shared" si="16"/>
        <v>0</v>
      </c>
      <c r="N165" s="100">
        <f t="shared" si="16"/>
        <v>3</v>
      </c>
      <c r="O165" s="100">
        <f t="shared" si="16"/>
        <v>1</v>
      </c>
      <c r="P165" s="100">
        <f t="shared" si="16"/>
        <v>0</v>
      </c>
      <c r="Q165" s="100">
        <f t="shared" si="16"/>
        <v>0</v>
      </c>
      <c r="R165" s="100">
        <f t="shared" si="16"/>
        <v>0</v>
      </c>
      <c r="S165" s="100">
        <f t="shared" si="16"/>
        <v>0</v>
      </c>
      <c r="T165" s="100">
        <f t="shared" si="16"/>
        <v>0</v>
      </c>
      <c r="U165" s="100">
        <f t="shared" si="16"/>
        <v>0</v>
      </c>
      <c r="V165" s="100">
        <f t="shared" si="16"/>
        <v>3</v>
      </c>
      <c r="W165" s="101">
        <f t="shared" si="9"/>
        <v>0.66666666666666663</v>
      </c>
      <c r="X165" s="101">
        <f t="shared" si="10"/>
        <v>0.6</v>
      </c>
      <c r="Y165" s="102">
        <f t="shared" si="11"/>
        <v>1.2666666666666666</v>
      </c>
    </row>
    <row r="166" spans="1:25" ht="15.95" customHeight="1" x14ac:dyDescent="0.25">
      <c r="A166" s="181"/>
      <c r="B166" s="157" t="s">
        <v>64</v>
      </c>
      <c r="C166" s="100" t="s">
        <v>36</v>
      </c>
      <c r="D166" s="101">
        <f t="shared" si="7"/>
        <v>0.25</v>
      </c>
      <c r="E166" s="100">
        <f>SUM(E66+E65)</f>
        <v>2</v>
      </c>
      <c r="F166" s="100">
        <f t="shared" ref="F166:V166" si="17">SUM(F66+F65)</f>
        <v>4</v>
      </c>
      <c r="G166" s="100">
        <f t="shared" si="17"/>
        <v>4</v>
      </c>
      <c r="H166" s="100">
        <f t="shared" si="17"/>
        <v>0</v>
      </c>
      <c r="I166" s="100">
        <f t="shared" si="17"/>
        <v>1</v>
      </c>
      <c r="J166" s="100">
        <f t="shared" si="17"/>
        <v>1</v>
      </c>
      <c r="K166" s="100">
        <f t="shared" si="17"/>
        <v>0</v>
      </c>
      <c r="L166" s="100">
        <f t="shared" si="17"/>
        <v>0</v>
      </c>
      <c r="M166" s="100">
        <f t="shared" si="17"/>
        <v>0</v>
      </c>
      <c r="N166" s="100">
        <f t="shared" si="17"/>
        <v>0</v>
      </c>
      <c r="O166" s="100">
        <f t="shared" si="17"/>
        <v>0</v>
      </c>
      <c r="P166" s="100">
        <f t="shared" si="17"/>
        <v>0</v>
      </c>
      <c r="Q166" s="100">
        <f t="shared" si="17"/>
        <v>0</v>
      </c>
      <c r="R166" s="100">
        <f t="shared" si="17"/>
        <v>0</v>
      </c>
      <c r="S166" s="100">
        <f t="shared" si="17"/>
        <v>0</v>
      </c>
      <c r="T166" s="100">
        <f t="shared" si="17"/>
        <v>0</v>
      </c>
      <c r="U166" s="100">
        <f t="shared" si="17"/>
        <v>2</v>
      </c>
      <c r="V166" s="100">
        <f t="shared" si="17"/>
        <v>1</v>
      </c>
      <c r="W166" s="101">
        <f t="shared" si="9"/>
        <v>0.25</v>
      </c>
      <c r="X166" s="101">
        <f t="shared" si="10"/>
        <v>0.25</v>
      </c>
      <c r="Y166" s="102">
        <f t="shared" si="11"/>
        <v>0.5</v>
      </c>
    </row>
    <row r="167" spans="1:25" ht="15.95" customHeight="1" x14ac:dyDescent="0.25">
      <c r="A167" s="181"/>
      <c r="B167" s="157" t="s">
        <v>64</v>
      </c>
      <c r="C167" s="100" t="s">
        <v>56</v>
      </c>
      <c r="D167" s="101">
        <f t="shared" si="7"/>
        <v>0.42857142857142855</v>
      </c>
      <c r="E167" s="100">
        <f>SUM(E149+E148+E143+E142)</f>
        <v>4</v>
      </c>
      <c r="F167" s="100">
        <f t="shared" ref="F167:V167" si="18">SUM(F149+F148+F143+F142)</f>
        <v>15</v>
      </c>
      <c r="G167" s="100">
        <f t="shared" si="18"/>
        <v>14</v>
      </c>
      <c r="H167" s="100">
        <f t="shared" si="18"/>
        <v>6</v>
      </c>
      <c r="I167" s="100">
        <f t="shared" si="18"/>
        <v>6</v>
      </c>
      <c r="J167" s="100">
        <f t="shared" si="18"/>
        <v>5</v>
      </c>
      <c r="K167" s="100">
        <f t="shared" si="18"/>
        <v>1</v>
      </c>
      <c r="L167" s="100">
        <f t="shared" si="18"/>
        <v>0</v>
      </c>
      <c r="M167" s="100">
        <f t="shared" si="18"/>
        <v>0</v>
      </c>
      <c r="N167" s="100">
        <f t="shared" si="18"/>
        <v>4</v>
      </c>
      <c r="O167" s="100">
        <f t="shared" si="18"/>
        <v>1</v>
      </c>
      <c r="P167" s="100">
        <f t="shared" si="18"/>
        <v>1</v>
      </c>
      <c r="Q167" s="100">
        <f t="shared" si="18"/>
        <v>0</v>
      </c>
      <c r="R167" s="100">
        <f t="shared" si="18"/>
        <v>0</v>
      </c>
      <c r="S167" s="100">
        <f t="shared" si="18"/>
        <v>0</v>
      </c>
      <c r="T167" s="100">
        <f t="shared" si="18"/>
        <v>2</v>
      </c>
      <c r="U167" s="100">
        <f t="shared" si="18"/>
        <v>3</v>
      </c>
      <c r="V167" s="100">
        <f t="shared" si="18"/>
        <v>7</v>
      </c>
      <c r="W167" s="101">
        <f t="shared" si="9"/>
        <v>0.46666666666666667</v>
      </c>
      <c r="X167" s="101">
        <f t="shared" si="10"/>
        <v>0.5</v>
      </c>
      <c r="Y167" s="102">
        <f t="shared" si="11"/>
        <v>0.96666666666666667</v>
      </c>
    </row>
    <row r="168" spans="1:25" ht="15.95" customHeight="1" x14ac:dyDescent="0.25">
      <c r="A168" s="181"/>
      <c r="B168" s="157" t="s">
        <v>64</v>
      </c>
      <c r="C168" s="100" t="s">
        <v>29</v>
      </c>
      <c r="D168" s="101">
        <f t="shared" si="7"/>
        <v>0.5</v>
      </c>
      <c r="E168" s="100">
        <f>SUM(E75+E74)</f>
        <v>2</v>
      </c>
      <c r="F168" s="100">
        <f t="shared" ref="F168:V168" si="19">SUM(F75+F74)</f>
        <v>4</v>
      </c>
      <c r="G168" s="100">
        <f t="shared" si="19"/>
        <v>4</v>
      </c>
      <c r="H168" s="100">
        <f t="shared" si="19"/>
        <v>2</v>
      </c>
      <c r="I168" s="100">
        <f t="shared" si="19"/>
        <v>2</v>
      </c>
      <c r="J168" s="100">
        <f t="shared" si="19"/>
        <v>2</v>
      </c>
      <c r="K168" s="100">
        <f t="shared" si="19"/>
        <v>0</v>
      </c>
      <c r="L168" s="100">
        <f t="shared" si="19"/>
        <v>0</v>
      </c>
      <c r="M168" s="100">
        <f t="shared" si="19"/>
        <v>0</v>
      </c>
      <c r="N168" s="100">
        <f t="shared" si="19"/>
        <v>1</v>
      </c>
      <c r="O168" s="100">
        <f t="shared" si="19"/>
        <v>0</v>
      </c>
      <c r="P168" s="100">
        <f t="shared" si="19"/>
        <v>0</v>
      </c>
      <c r="Q168" s="100">
        <f t="shared" si="19"/>
        <v>0</v>
      </c>
      <c r="R168" s="100">
        <f t="shared" si="19"/>
        <v>0</v>
      </c>
      <c r="S168" s="100">
        <f t="shared" si="19"/>
        <v>0</v>
      </c>
      <c r="T168" s="100">
        <f t="shared" si="19"/>
        <v>0</v>
      </c>
      <c r="U168" s="100">
        <f t="shared" si="19"/>
        <v>0</v>
      </c>
      <c r="V168" s="100">
        <f t="shared" si="19"/>
        <v>2</v>
      </c>
      <c r="W168" s="101">
        <f t="shared" si="9"/>
        <v>0.5</v>
      </c>
      <c r="X168" s="101">
        <f t="shared" si="10"/>
        <v>0.5</v>
      </c>
      <c r="Y168" s="102">
        <f t="shared" si="11"/>
        <v>1</v>
      </c>
    </row>
    <row r="169" spans="1:25" ht="15.95" customHeight="1" x14ac:dyDescent="0.25">
      <c r="A169" s="181"/>
      <c r="B169" s="157" t="s">
        <v>64</v>
      </c>
      <c r="C169" s="100" t="s">
        <v>43</v>
      </c>
      <c r="D169" s="101">
        <f t="shared" si="7"/>
        <v>0.2857142857142857</v>
      </c>
      <c r="E169" s="100">
        <f>SUM(E124+E123+E104+E103+E92+E91+E90+E89+E81+E80)</f>
        <v>10</v>
      </c>
      <c r="F169" s="100">
        <f t="shared" ref="F169:V169" si="20">SUM(F124+F123+F104+F103+F92+F91+F90+F89+F81+F80)</f>
        <v>28</v>
      </c>
      <c r="G169" s="100">
        <f t="shared" si="20"/>
        <v>28</v>
      </c>
      <c r="H169" s="100">
        <f t="shared" si="20"/>
        <v>10</v>
      </c>
      <c r="I169" s="100">
        <f t="shared" si="20"/>
        <v>8</v>
      </c>
      <c r="J169" s="100">
        <f t="shared" si="20"/>
        <v>8</v>
      </c>
      <c r="K169" s="100">
        <f t="shared" si="20"/>
        <v>0</v>
      </c>
      <c r="L169" s="100">
        <f t="shared" si="20"/>
        <v>0</v>
      </c>
      <c r="M169" s="100">
        <f t="shared" si="20"/>
        <v>0</v>
      </c>
      <c r="N169" s="100">
        <f t="shared" si="20"/>
        <v>5</v>
      </c>
      <c r="O169" s="100">
        <f t="shared" si="20"/>
        <v>0</v>
      </c>
      <c r="P169" s="100">
        <f t="shared" si="20"/>
        <v>1</v>
      </c>
      <c r="Q169" s="100">
        <f t="shared" si="20"/>
        <v>0</v>
      </c>
      <c r="R169" s="100">
        <f t="shared" si="20"/>
        <v>0</v>
      </c>
      <c r="S169" s="100">
        <f t="shared" si="20"/>
        <v>3</v>
      </c>
      <c r="T169" s="100">
        <f t="shared" si="20"/>
        <v>6</v>
      </c>
      <c r="U169" s="100">
        <f t="shared" si="20"/>
        <v>4</v>
      </c>
      <c r="V169" s="100">
        <f t="shared" si="20"/>
        <v>8</v>
      </c>
      <c r="W169" s="101">
        <f t="shared" si="9"/>
        <v>0.39285714285714285</v>
      </c>
      <c r="X169" s="101">
        <f t="shared" si="10"/>
        <v>0.2857142857142857</v>
      </c>
      <c r="Y169" s="102">
        <f t="shared" si="11"/>
        <v>0.6785714285714286</v>
      </c>
    </row>
    <row r="170" spans="1:25" ht="15.95" customHeight="1" x14ac:dyDescent="0.25">
      <c r="A170" s="181"/>
      <c r="B170" s="157" t="s">
        <v>64</v>
      </c>
      <c r="C170" s="100" t="s">
        <v>54</v>
      </c>
      <c r="D170" s="101">
        <f t="shared" si="7"/>
        <v>0.54166666666666663</v>
      </c>
      <c r="E170" s="100">
        <f>SUM(E155+E154+E141+E140+E139+E138+E137+E136)</f>
        <v>8</v>
      </c>
      <c r="F170" s="100">
        <f t="shared" ref="F170:V170" si="21">SUM(F155+F154+F141+F140+F139+F138+F137+F136)</f>
        <v>24</v>
      </c>
      <c r="G170" s="100">
        <f t="shared" si="21"/>
        <v>24</v>
      </c>
      <c r="H170" s="100">
        <f t="shared" si="21"/>
        <v>11</v>
      </c>
      <c r="I170" s="100">
        <f t="shared" si="21"/>
        <v>13</v>
      </c>
      <c r="J170" s="100">
        <f t="shared" si="21"/>
        <v>12</v>
      </c>
      <c r="K170" s="100">
        <f t="shared" si="21"/>
        <v>1</v>
      </c>
      <c r="L170" s="100">
        <f t="shared" si="21"/>
        <v>0</v>
      </c>
      <c r="M170" s="100">
        <f t="shared" si="21"/>
        <v>0</v>
      </c>
      <c r="N170" s="100">
        <f t="shared" si="21"/>
        <v>6</v>
      </c>
      <c r="O170" s="100">
        <f t="shared" si="21"/>
        <v>0</v>
      </c>
      <c r="P170" s="100">
        <f t="shared" si="21"/>
        <v>0</v>
      </c>
      <c r="Q170" s="100">
        <f t="shared" si="21"/>
        <v>0</v>
      </c>
      <c r="R170" s="100">
        <f t="shared" si="21"/>
        <v>0</v>
      </c>
      <c r="S170" s="100">
        <f t="shared" si="21"/>
        <v>6</v>
      </c>
      <c r="T170" s="100">
        <f t="shared" si="21"/>
        <v>0</v>
      </c>
      <c r="U170" s="100">
        <f t="shared" si="21"/>
        <v>2</v>
      </c>
      <c r="V170" s="100">
        <f t="shared" si="21"/>
        <v>14</v>
      </c>
      <c r="W170" s="101">
        <f t="shared" si="9"/>
        <v>0.79166666666666663</v>
      </c>
      <c r="X170" s="101">
        <f t="shared" si="10"/>
        <v>0.58333333333333337</v>
      </c>
      <c r="Y170" s="102">
        <f t="shared" si="11"/>
        <v>1.375</v>
      </c>
    </row>
    <row r="171" spans="1:25" ht="15.95" customHeight="1" x14ac:dyDescent="0.25">
      <c r="A171" s="181"/>
      <c r="B171" s="157" t="s">
        <v>64</v>
      </c>
      <c r="C171" s="100" t="s">
        <v>110</v>
      </c>
      <c r="D171" s="101">
        <f t="shared" si="7"/>
        <v>0.22222222222222221</v>
      </c>
      <c r="E171" s="100">
        <f>SUM(E11+E10+E5+E4)</f>
        <v>4</v>
      </c>
      <c r="F171" s="100">
        <f t="shared" ref="F171:V171" si="22">SUM(F11+F10+F5+F4)</f>
        <v>9</v>
      </c>
      <c r="G171" s="100">
        <f t="shared" si="22"/>
        <v>9</v>
      </c>
      <c r="H171" s="100">
        <f t="shared" si="22"/>
        <v>1</v>
      </c>
      <c r="I171" s="100">
        <f t="shared" si="22"/>
        <v>2</v>
      </c>
      <c r="J171" s="100">
        <f t="shared" si="22"/>
        <v>2</v>
      </c>
      <c r="K171" s="100">
        <f t="shared" si="22"/>
        <v>0</v>
      </c>
      <c r="L171" s="100">
        <f t="shared" si="22"/>
        <v>0</v>
      </c>
      <c r="M171" s="100">
        <f t="shared" si="22"/>
        <v>0</v>
      </c>
      <c r="N171" s="100">
        <f t="shared" si="22"/>
        <v>1</v>
      </c>
      <c r="O171" s="100">
        <f t="shared" si="22"/>
        <v>0</v>
      </c>
      <c r="P171" s="100">
        <f t="shared" si="22"/>
        <v>0</v>
      </c>
      <c r="Q171" s="100">
        <f t="shared" si="22"/>
        <v>0</v>
      </c>
      <c r="R171" s="100">
        <f t="shared" si="22"/>
        <v>0</v>
      </c>
      <c r="S171" s="100">
        <f t="shared" si="22"/>
        <v>0</v>
      </c>
      <c r="T171" s="100">
        <f t="shared" si="22"/>
        <v>0</v>
      </c>
      <c r="U171" s="100">
        <f t="shared" si="22"/>
        <v>1</v>
      </c>
      <c r="V171" s="100">
        <f t="shared" si="22"/>
        <v>2</v>
      </c>
      <c r="W171" s="101">
        <f t="shared" si="9"/>
        <v>0.22222222222222221</v>
      </c>
      <c r="X171" s="101">
        <f t="shared" si="10"/>
        <v>0.22222222222222221</v>
      </c>
      <c r="Y171" s="102">
        <f t="shared" si="11"/>
        <v>0.44444444444444442</v>
      </c>
    </row>
    <row r="172" spans="1:25" ht="15.95" customHeight="1" x14ac:dyDescent="0.25">
      <c r="A172" s="181"/>
      <c r="B172" s="157" t="s">
        <v>64</v>
      </c>
      <c r="C172" s="100" t="s">
        <v>45</v>
      </c>
      <c r="D172" s="101">
        <f t="shared" si="7"/>
        <v>0.17647058823529413</v>
      </c>
      <c r="E172" s="100">
        <f>SUM(E129+E118+E117+E108+E107+E100+E99+E85+E84)</f>
        <v>9</v>
      </c>
      <c r="F172" s="100">
        <f t="shared" ref="F172:V172" si="23">SUM(F129+F118+F117+F108+F107+F100+F99+F85+F84)</f>
        <v>17</v>
      </c>
      <c r="G172" s="100">
        <f t="shared" si="23"/>
        <v>17</v>
      </c>
      <c r="H172" s="100">
        <f t="shared" si="23"/>
        <v>2</v>
      </c>
      <c r="I172" s="100">
        <f t="shared" si="23"/>
        <v>3</v>
      </c>
      <c r="J172" s="100">
        <f t="shared" si="23"/>
        <v>3</v>
      </c>
      <c r="K172" s="100">
        <f t="shared" si="23"/>
        <v>0</v>
      </c>
      <c r="L172" s="100">
        <f t="shared" si="23"/>
        <v>0</v>
      </c>
      <c r="M172" s="100">
        <f t="shared" si="23"/>
        <v>0</v>
      </c>
      <c r="N172" s="100">
        <f t="shared" si="23"/>
        <v>2</v>
      </c>
      <c r="O172" s="100">
        <f t="shared" si="23"/>
        <v>0</v>
      </c>
      <c r="P172" s="100">
        <f t="shared" si="23"/>
        <v>0</v>
      </c>
      <c r="Q172" s="100">
        <f t="shared" si="23"/>
        <v>0</v>
      </c>
      <c r="R172" s="100">
        <f t="shared" si="23"/>
        <v>2</v>
      </c>
      <c r="S172" s="100">
        <f t="shared" si="23"/>
        <v>1</v>
      </c>
      <c r="T172" s="100">
        <f t="shared" si="23"/>
        <v>2</v>
      </c>
      <c r="U172" s="100">
        <f t="shared" si="23"/>
        <v>7</v>
      </c>
      <c r="V172" s="100">
        <f t="shared" si="23"/>
        <v>3</v>
      </c>
      <c r="W172" s="101">
        <f t="shared" si="9"/>
        <v>0.23529411764705882</v>
      </c>
      <c r="X172" s="101">
        <f t="shared" si="10"/>
        <v>0.17647058823529413</v>
      </c>
      <c r="Y172" s="102">
        <f t="shared" si="11"/>
        <v>0.41176470588235292</v>
      </c>
    </row>
    <row r="173" spans="1:25" ht="15.95" customHeight="1" x14ac:dyDescent="0.25">
      <c r="A173" s="181"/>
      <c r="B173" s="157" t="s">
        <v>64</v>
      </c>
      <c r="C173" s="100" t="s">
        <v>57</v>
      </c>
      <c r="D173" s="101">
        <f t="shared" si="7"/>
        <v>0.66666666666666663</v>
      </c>
      <c r="E173" s="100">
        <f>SUM(E145+E144)</f>
        <v>2</v>
      </c>
      <c r="F173" s="100">
        <f t="shared" ref="F173:V173" si="24">SUM(F145+F144)</f>
        <v>6</v>
      </c>
      <c r="G173" s="100">
        <f t="shared" si="24"/>
        <v>6</v>
      </c>
      <c r="H173" s="100">
        <f t="shared" si="24"/>
        <v>5</v>
      </c>
      <c r="I173" s="100">
        <f t="shared" si="24"/>
        <v>4</v>
      </c>
      <c r="J173" s="100">
        <f t="shared" si="24"/>
        <v>4</v>
      </c>
      <c r="K173" s="100">
        <f t="shared" si="24"/>
        <v>0</v>
      </c>
      <c r="L173" s="100">
        <f t="shared" si="24"/>
        <v>0</v>
      </c>
      <c r="M173" s="100">
        <f t="shared" si="24"/>
        <v>0</v>
      </c>
      <c r="N173" s="100">
        <f t="shared" si="24"/>
        <v>1</v>
      </c>
      <c r="O173" s="100">
        <f t="shared" si="24"/>
        <v>0</v>
      </c>
      <c r="P173" s="100">
        <f t="shared" si="24"/>
        <v>0</v>
      </c>
      <c r="Q173" s="100">
        <f t="shared" si="24"/>
        <v>0</v>
      </c>
      <c r="R173" s="100">
        <f t="shared" si="24"/>
        <v>0</v>
      </c>
      <c r="S173" s="100">
        <f t="shared" si="24"/>
        <v>1</v>
      </c>
      <c r="T173" s="100">
        <f t="shared" si="24"/>
        <v>0</v>
      </c>
      <c r="U173" s="100">
        <f t="shared" si="24"/>
        <v>2</v>
      </c>
      <c r="V173" s="100">
        <f t="shared" si="24"/>
        <v>4</v>
      </c>
      <c r="W173" s="101">
        <f t="shared" si="9"/>
        <v>0.83333333333333337</v>
      </c>
      <c r="X173" s="101">
        <f t="shared" si="10"/>
        <v>0.66666666666666663</v>
      </c>
      <c r="Y173" s="102">
        <f t="shared" si="11"/>
        <v>1.5</v>
      </c>
    </row>
    <row r="174" spans="1:25" ht="15.95" customHeight="1" x14ac:dyDescent="0.25">
      <c r="A174" s="181"/>
      <c r="B174" s="157" t="s">
        <v>64</v>
      </c>
      <c r="C174" s="100" t="s">
        <v>23</v>
      </c>
      <c r="D174" s="101">
        <f t="shared" si="7"/>
        <v>0.25925925925925924</v>
      </c>
      <c r="E174" s="100">
        <f>SUM(E68+E67+E56+E55+E48+E47+E40+E39+E38+E37+E32+E31+E30+E29+E26+E25+E24+E23+E9+E8)</f>
        <v>20</v>
      </c>
      <c r="F174" s="100">
        <f t="shared" ref="F174:V174" si="25">SUM(F68+F67+F56+F55+F48+F47+F40+F39+F38+F37+F32+F31+F30+F29+F26+F25+F24+F23+F9+F8)</f>
        <v>57</v>
      </c>
      <c r="G174" s="100">
        <f t="shared" si="25"/>
        <v>54</v>
      </c>
      <c r="H174" s="100">
        <f t="shared" si="25"/>
        <v>9</v>
      </c>
      <c r="I174" s="100">
        <f t="shared" si="25"/>
        <v>14</v>
      </c>
      <c r="J174" s="100">
        <f t="shared" si="25"/>
        <v>14</v>
      </c>
      <c r="K174" s="100">
        <f t="shared" si="25"/>
        <v>0</v>
      </c>
      <c r="L174" s="100">
        <f t="shared" si="25"/>
        <v>0</v>
      </c>
      <c r="M174" s="100">
        <f t="shared" si="25"/>
        <v>0</v>
      </c>
      <c r="N174" s="100">
        <f t="shared" si="25"/>
        <v>7</v>
      </c>
      <c r="O174" s="100">
        <f t="shared" si="25"/>
        <v>3</v>
      </c>
      <c r="P174" s="100">
        <f t="shared" si="25"/>
        <v>0</v>
      </c>
      <c r="Q174" s="100">
        <f t="shared" si="25"/>
        <v>0</v>
      </c>
      <c r="R174" s="100">
        <f t="shared" si="25"/>
        <v>1</v>
      </c>
      <c r="S174" s="100">
        <f t="shared" si="25"/>
        <v>4</v>
      </c>
      <c r="T174" s="100">
        <f t="shared" si="25"/>
        <v>9</v>
      </c>
      <c r="U174" s="100">
        <f t="shared" si="25"/>
        <v>13</v>
      </c>
      <c r="V174" s="100">
        <f t="shared" si="25"/>
        <v>14</v>
      </c>
      <c r="W174" s="101">
        <f t="shared" si="9"/>
        <v>0.36842105263157893</v>
      </c>
      <c r="X174" s="101">
        <f t="shared" si="10"/>
        <v>0.25925925925925924</v>
      </c>
      <c r="Y174" s="102">
        <f t="shared" si="11"/>
        <v>0.62768031189083817</v>
      </c>
    </row>
    <row r="175" spans="1:25" ht="15.95" customHeight="1" x14ac:dyDescent="0.25">
      <c r="A175" s="181"/>
      <c r="B175" s="157" t="s">
        <v>64</v>
      </c>
      <c r="C175" s="100" t="s">
        <v>30</v>
      </c>
      <c r="D175" s="101">
        <f t="shared" si="7"/>
        <v>0.75</v>
      </c>
      <c r="E175" s="100">
        <f>SUM(E54+E53+E44+E43)</f>
        <v>4</v>
      </c>
      <c r="F175" s="100">
        <f t="shared" ref="F175:V175" si="26">SUM(F54+F53+F44+F43)</f>
        <v>9</v>
      </c>
      <c r="G175" s="100">
        <f t="shared" si="26"/>
        <v>8</v>
      </c>
      <c r="H175" s="100">
        <f t="shared" si="26"/>
        <v>4</v>
      </c>
      <c r="I175" s="100">
        <f t="shared" si="26"/>
        <v>6</v>
      </c>
      <c r="J175" s="100">
        <f t="shared" si="26"/>
        <v>6</v>
      </c>
      <c r="K175" s="100">
        <f t="shared" si="26"/>
        <v>0</v>
      </c>
      <c r="L175" s="100">
        <f t="shared" si="26"/>
        <v>0</v>
      </c>
      <c r="M175" s="100">
        <f t="shared" si="26"/>
        <v>0</v>
      </c>
      <c r="N175" s="100">
        <f t="shared" si="26"/>
        <v>3</v>
      </c>
      <c r="O175" s="100">
        <f t="shared" si="26"/>
        <v>1</v>
      </c>
      <c r="P175" s="100">
        <f t="shared" si="26"/>
        <v>0</v>
      </c>
      <c r="Q175" s="100">
        <f t="shared" si="26"/>
        <v>0</v>
      </c>
      <c r="R175" s="100">
        <f t="shared" si="26"/>
        <v>0</v>
      </c>
      <c r="S175" s="100">
        <f t="shared" si="26"/>
        <v>0</v>
      </c>
      <c r="T175" s="100">
        <f t="shared" si="26"/>
        <v>0</v>
      </c>
      <c r="U175" s="100">
        <f t="shared" si="26"/>
        <v>0</v>
      </c>
      <c r="V175" s="100">
        <f t="shared" si="26"/>
        <v>6</v>
      </c>
      <c r="W175" s="101">
        <f t="shared" si="9"/>
        <v>0.77777777777777779</v>
      </c>
      <c r="X175" s="101">
        <f t="shared" si="10"/>
        <v>0.75</v>
      </c>
      <c r="Y175" s="102">
        <f t="shared" si="11"/>
        <v>1.5277777777777777</v>
      </c>
    </row>
    <row r="176" spans="1:25" ht="15.95" customHeight="1" x14ac:dyDescent="0.25">
      <c r="A176" s="181"/>
      <c r="B176" s="157" t="s">
        <v>64</v>
      </c>
      <c r="C176" s="100" t="s">
        <v>34</v>
      </c>
      <c r="D176" s="101">
        <f t="shared" si="7"/>
        <v>0.42857142857142855</v>
      </c>
      <c r="E176" s="100">
        <f>SUM(E69+E60+E59+E58+E57)</f>
        <v>5</v>
      </c>
      <c r="F176" s="100">
        <f t="shared" ref="F176:V176" si="27">SUM(F69+F60+F59+F58+F57)</f>
        <v>14</v>
      </c>
      <c r="G176" s="100">
        <f t="shared" si="27"/>
        <v>14</v>
      </c>
      <c r="H176" s="100">
        <f t="shared" si="27"/>
        <v>3</v>
      </c>
      <c r="I176" s="100">
        <f t="shared" si="27"/>
        <v>6</v>
      </c>
      <c r="J176" s="100">
        <f t="shared" si="27"/>
        <v>6</v>
      </c>
      <c r="K176" s="100">
        <f t="shared" si="27"/>
        <v>0</v>
      </c>
      <c r="L176" s="100">
        <f t="shared" si="27"/>
        <v>0</v>
      </c>
      <c r="M176" s="100">
        <f t="shared" si="27"/>
        <v>0</v>
      </c>
      <c r="N176" s="100">
        <f t="shared" si="27"/>
        <v>4</v>
      </c>
      <c r="O176" s="100">
        <f t="shared" si="27"/>
        <v>0</v>
      </c>
      <c r="P176" s="100">
        <f t="shared" si="27"/>
        <v>1</v>
      </c>
      <c r="Q176" s="100">
        <f t="shared" si="27"/>
        <v>0</v>
      </c>
      <c r="R176" s="100">
        <f t="shared" si="27"/>
        <v>0</v>
      </c>
      <c r="S176" s="100">
        <f t="shared" si="27"/>
        <v>0</v>
      </c>
      <c r="T176" s="100">
        <f t="shared" si="27"/>
        <v>1</v>
      </c>
      <c r="U176" s="100">
        <f t="shared" si="27"/>
        <v>2</v>
      </c>
      <c r="V176" s="100">
        <f t="shared" si="27"/>
        <v>6</v>
      </c>
      <c r="W176" s="101">
        <f t="shared" si="9"/>
        <v>0.42857142857142855</v>
      </c>
      <c r="X176" s="101">
        <f t="shared" si="10"/>
        <v>0.42857142857142855</v>
      </c>
      <c r="Y176" s="102">
        <f t="shared" si="11"/>
        <v>0.8571428571428571</v>
      </c>
    </row>
    <row r="177" spans="1:25" ht="15.95" customHeight="1" x14ac:dyDescent="0.25">
      <c r="A177" s="181"/>
      <c r="B177" s="157" t="s">
        <v>64</v>
      </c>
      <c r="C177" s="100" t="s">
        <v>46</v>
      </c>
      <c r="D177" s="101">
        <f t="shared" si="7"/>
        <v>0.33333333333333331</v>
      </c>
      <c r="E177" s="100">
        <f>SUM(E131+E130+E120+E119+E110+E109)</f>
        <v>6</v>
      </c>
      <c r="F177" s="100">
        <f t="shared" ref="F177:V177" si="28">SUM(F131+F130+F120+F119+F110+F109)</f>
        <v>14</v>
      </c>
      <c r="G177" s="100">
        <f t="shared" si="28"/>
        <v>12</v>
      </c>
      <c r="H177" s="100">
        <f t="shared" si="28"/>
        <v>3</v>
      </c>
      <c r="I177" s="100">
        <f t="shared" si="28"/>
        <v>4</v>
      </c>
      <c r="J177" s="100">
        <f t="shared" si="28"/>
        <v>4</v>
      </c>
      <c r="K177" s="100">
        <f t="shared" si="28"/>
        <v>0</v>
      </c>
      <c r="L177" s="100">
        <f t="shared" si="28"/>
        <v>0</v>
      </c>
      <c r="M177" s="100">
        <f t="shared" si="28"/>
        <v>0</v>
      </c>
      <c r="N177" s="100">
        <f t="shared" si="28"/>
        <v>1</v>
      </c>
      <c r="O177" s="100">
        <f t="shared" si="28"/>
        <v>2</v>
      </c>
      <c r="P177" s="100">
        <f t="shared" si="28"/>
        <v>0</v>
      </c>
      <c r="Q177" s="100">
        <f t="shared" si="28"/>
        <v>0</v>
      </c>
      <c r="R177" s="100">
        <f t="shared" si="28"/>
        <v>0</v>
      </c>
      <c r="S177" s="100">
        <f t="shared" si="28"/>
        <v>1</v>
      </c>
      <c r="T177" s="100">
        <f t="shared" si="28"/>
        <v>2</v>
      </c>
      <c r="U177" s="100">
        <f t="shared" si="28"/>
        <v>6</v>
      </c>
      <c r="V177" s="100">
        <f t="shared" si="28"/>
        <v>4</v>
      </c>
      <c r="W177" s="101">
        <f t="shared" si="9"/>
        <v>0.5</v>
      </c>
      <c r="X177" s="101">
        <f t="shared" si="10"/>
        <v>0.33333333333333331</v>
      </c>
      <c r="Y177" s="102">
        <f t="shared" si="11"/>
        <v>0.83333333333333326</v>
      </c>
    </row>
    <row r="178" spans="1:25" ht="15.95" customHeight="1" x14ac:dyDescent="0.25">
      <c r="A178" s="181"/>
      <c r="B178" s="157" t="s">
        <v>64</v>
      </c>
      <c r="C178" s="100" t="s">
        <v>51</v>
      </c>
      <c r="D178" s="101">
        <f t="shared" si="7"/>
        <v>0.8</v>
      </c>
      <c r="E178" s="100">
        <f>SUM(E97+E98)</f>
        <v>2</v>
      </c>
      <c r="F178" s="100">
        <f t="shared" ref="F178:V178" si="29">SUM(F97+F98)</f>
        <v>5</v>
      </c>
      <c r="G178" s="100">
        <f t="shared" si="29"/>
        <v>5</v>
      </c>
      <c r="H178" s="100">
        <f t="shared" si="29"/>
        <v>1</v>
      </c>
      <c r="I178" s="100">
        <f t="shared" si="29"/>
        <v>4</v>
      </c>
      <c r="J178" s="100">
        <f t="shared" si="29"/>
        <v>4</v>
      </c>
      <c r="K178" s="100">
        <f t="shared" si="29"/>
        <v>0</v>
      </c>
      <c r="L178" s="100">
        <f t="shared" si="29"/>
        <v>0</v>
      </c>
      <c r="M178" s="100">
        <f t="shared" si="29"/>
        <v>0</v>
      </c>
      <c r="N178" s="100">
        <f t="shared" si="29"/>
        <v>2</v>
      </c>
      <c r="O178" s="100">
        <f t="shared" si="29"/>
        <v>0</v>
      </c>
      <c r="P178" s="100">
        <f t="shared" si="29"/>
        <v>0</v>
      </c>
      <c r="Q178" s="100">
        <f t="shared" si="29"/>
        <v>0</v>
      </c>
      <c r="R178" s="100">
        <f t="shared" si="29"/>
        <v>0</v>
      </c>
      <c r="S178" s="100">
        <f t="shared" si="29"/>
        <v>0</v>
      </c>
      <c r="T178" s="100">
        <f t="shared" si="29"/>
        <v>1</v>
      </c>
      <c r="U178" s="100">
        <f t="shared" si="29"/>
        <v>0</v>
      </c>
      <c r="V178" s="100">
        <f t="shared" si="29"/>
        <v>4</v>
      </c>
      <c r="W178" s="101">
        <f t="shared" si="9"/>
        <v>0.8</v>
      </c>
      <c r="X178" s="101">
        <f t="shared" si="10"/>
        <v>0.8</v>
      </c>
      <c r="Y178" s="102">
        <f t="shared" si="11"/>
        <v>1.6</v>
      </c>
    </row>
    <row r="179" spans="1:25" ht="15.95" customHeight="1" x14ac:dyDescent="0.25">
      <c r="A179" s="181"/>
      <c r="B179" s="157" t="s">
        <v>64</v>
      </c>
      <c r="C179" s="100" t="s">
        <v>31</v>
      </c>
      <c r="D179" s="101">
        <f t="shared" si="7"/>
        <v>0.4</v>
      </c>
      <c r="E179" s="100">
        <f>SUM(E46+E45)</f>
        <v>2</v>
      </c>
      <c r="F179" s="100">
        <f t="shared" ref="F179:V179" si="30">SUM(F46+F45)</f>
        <v>6</v>
      </c>
      <c r="G179" s="100">
        <f t="shared" si="30"/>
        <v>5</v>
      </c>
      <c r="H179" s="100">
        <f t="shared" si="30"/>
        <v>3</v>
      </c>
      <c r="I179" s="100">
        <f t="shared" si="30"/>
        <v>2</v>
      </c>
      <c r="J179" s="100">
        <f t="shared" si="30"/>
        <v>2</v>
      </c>
      <c r="K179" s="100">
        <f t="shared" si="30"/>
        <v>0</v>
      </c>
      <c r="L179" s="100">
        <f t="shared" si="30"/>
        <v>0</v>
      </c>
      <c r="M179" s="100">
        <f t="shared" si="30"/>
        <v>0</v>
      </c>
      <c r="N179" s="100">
        <f t="shared" si="30"/>
        <v>0</v>
      </c>
      <c r="O179" s="100">
        <f t="shared" si="30"/>
        <v>1</v>
      </c>
      <c r="P179" s="100">
        <f t="shared" si="30"/>
        <v>0</v>
      </c>
      <c r="Q179" s="100">
        <f t="shared" si="30"/>
        <v>0</v>
      </c>
      <c r="R179" s="100">
        <f t="shared" si="30"/>
        <v>0</v>
      </c>
      <c r="S179" s="100">
        <f t="shared" si="30"/>
        <v>0</v>
      </c>
      <c r="T179" s="100">
        <f t="shared" si="30"/>
        <v>0</v>
      </c>
      <c r="U179" s="100">
        <f t="shared" si="30"/>
        <v>0</v>
      </c>
      <c r="V179" s="100">
        <f t="shared" si="30"/>
        <v>2</v>
      </c>
      <c r="W179" s="101">
        <f t="shared" si="9"/>
        <v>0.5</v>
      </c>
      <c r="X179" s="101">
        <f t="shared" si="10"/>
        <v>0.4</v>
      </c>
      <c r="Y179" s="102">
        <f t="shared" si="11"/>
        <v>0.9</v>
      </c>
    </row>
    <row r="180" spans="1:25" ht="15.95" customHeight="1" x14ac:dyDescent="0.25">
      <c r="A180" s="181"/>
      <c r="B180" s="157" t="s">
        <v>64</v>
      </c>
      <c r="C180" s="100" t="s">
        <v>32</v>
      </c>
      <c r="D180" s="101">
        <f t="shared" si="7"/>
        <v>0.25</v>
      </c>
      <c r="E180" s="100">
        <f>SUM(E52+E51)</f>
        <v>2</v>
      </c>
      <c r="F180" s="100">
        <f t="shared" ref="F180:V180" si="31">SUM(F52+F51)</f>
        <v>4</v>
      </c>
      <c r="G180" s="100">
        <f t="shared" si="31"/>
        <v>4</v>
      </c>
      <c r="H180" s="100">
        <f t="shared" si="31"/>
        <v>2</v>
      </c>
      <c r="I180" s="100">
        <f t="shared" si="31"/>
        <v>1</v>
      </c>
      <c r="J180" s="100">
        <f t="shared" si="31"/>
        <v>1</v>
      </c>
      <c r="K180" s="100">
        <f t="shared" si="31"/>
        <v>0</v>
      </c>
      <c r="L180" s="100">
        <f t="shared" si="31"/>
        <v>0</v>
      </c>
      <c r="M180" s="100">
        <f t="shared" si="31"/>
        <v>0</v>
      </c>
      <c r="N180" s="100">
        <f t="shared" si="31"/>
        <v>0</v>
      </c>
      <c r="O180" s="100">
        <f t="shared" si="31"/>
        <v>0</v>
      </c>
      <c r="P180" s="100">
        <f t="shared" si="31"/>
        <v>0</v>
      </c>
      <c r="Q180" s="100">
        <f t="shared" si="31"/>
        <v>0</v>
      </c>
      <c r="R180" s="100">
        <f t="shared" si="31"/>
        <v>0</v>
      </c>
      <c r="S180" s="100">
        <f t="shared" si="31"/>
        <v>0</v>
      </c>
      <c r="T180" s="100">
        <f t="shared" si="31"/>
        <v>1</v>
      </c>
      <c r="U180" s="100">
        <f t="shared" si="31"/>
        <v>0</v>
      </c>
      <c r="V180" s="100">
        <f t="shared" si="31"/>
        <v>1</v>
      </c>
      <c r="W180" s="101">
        <f t="shared" si="9"/>
        <v>0.25</v>
      </c>
      <c r="X180" s="101">
        <f t="shared" si="10"/>
        <v>0.25</v>
      </c>
      <c r="Y180" s="102">
        <f t="shared" si="11"/>
        <v>0.5</v>
      </c>
    </row>
    <row r="181" spans="1:25" ht="15.95" customHeight="1" x14ac:dyDescent="0.25">
      <c r="A181" s="181"/>
      <c r="B181" s="157" t="s">
        <v>64</v>
      </c>
      <c r="C181" s="100" t="s">
        <v>53</v>
      </c>
      <c r="D181" s="101">
        <f t="shared" si="7"/>
        <v>0.21739130434782608</v>
      </c>
      <c r="E181" s="100">
        <f>SUM(E157+E156+E151+E150+E135+E134+E133+E132+E17+E16)</f>
        <v>10</v>
      </c>
      <c r="F181" s="100">
        <f t="shared" ref="F181:V181" si="32">SUM(F157+F156+F151+F150+F135+F134+F133+F132+F17+F16)</f>
        <v>23</v>
      </c>
      <c r="G181" s="100">
        <f t="shared" si="32"/>
        <v>23</v>
      </c>
      <c r="H181" s="100">
        <f t="shared" si="32"/>
        <v>5</v>
      </c>
      <c r="I181" s="100">
        <f t="shared" si="32"/>
        <v>5</v>
      </c>
      <c r="J181" s="100">
        <f t="shared" si="32"/>
        <v>5</v>
      </c>
      <c r="K181" s="100">
        <f t="shared" si="32"/>
        <v>0</v>
      </c>
      <c r="L181" s="100">
        <f t="shared" si="32"/>
        <v>0</v>
      </c>
      <c r="M181" s="100">
        <f t="shared" si="32"/>
        <v>0</v>
      </c>
      <c r="N181" s="100">
        <f t="shared" si="32"/>
        <v>3</v>
      </c>
      <c r="O181" s="100">
        <f t="shared" si="32"/>
        <v>0</v>
      </c>
      <c r="P181" s="100">
        <f t="shared" si="32"/>
        <v>2</v>
      </c>
      <c r="Q181" s="100">
        <f t="shared" si="32"/>
        <v>0</v>
      </c>
      <c r="R181" s="100">
        <f t="shared" si="32"/>
        <v>0</v>
      </c>
      <c r="S181" s="100">
        <f t="shared" si="32"/>
        <v>4</v>
      </c>
      <c r="T181" s="100">
        <f t="shared" si="32"/>
        <v>4</v>
      </c>
      <c r="U181" s="100">
        <f t="shared" si="32"/>
        <v>11</v>
      </c>
      <c r="V181" s="100">
        <f t="shared" si="32"/>
        <v>5</v>
      </c>
      <c r="W181" s="101">
        <f t="shared" si="9"/>
        <v>0.39130434782608697</v>
      </c>
      <c r="X181" s="101">
        <f t="shared" si="10"/>
        <v>0.21739130434782608</v>
      </c>
      <c r="Y181" s="102">
        <f t="shared" si="11"/>
        <v>0.60869565217391308</v>
      </c>
    </row>
    <row r="182" spans="1:25" ht="15.95" customHeight="1" x14ac:dyDescent="0.25">
      <c r="A182" s="181"/>
      <c r="B182" s="157" t="s">
        <v>64</v>
      </c>
      <c r="C182" s="100" t="s">
        <v>109</v>
      </c>
      <c r="D182" s="101">
        <f t="shared" si="7"/>
        <v>0.16666666666666666</v>
      </c>
      <c r="E182" s="100">
        <f>SUM(E3+E2)</f>
        <v>2</v>
      </c>
      <c r="F182" s="100">
        <f t="shared" ref="F182:V182" si="33">SUM(F3+F2)</f>
        <v>6</v>
      </c>
      <c r="G182" s="100">
        <f t="shared" si="33"/>
        <v>6</v>
      </c>
      <c r="H182" s="100">
        <f t="shared" si="33"/>
        <v>2</v>
      </c>
      <c r="I182" s="100">
        <f t="shared" si="33"/>
        <v>1</v>
      </c>
      <c r="J182" s="100">
        <f t="shared" si="33"/>
        <v>1</v>
      </c>
      <c r="K182" s="100">
        <f t="shared" si="33"/>
        <v>0</v>
      </c>
      <c r="L182" s="100">
        <f t="shared" si="33"/>
        <v>0</v>
      </c>
      <c r="M182" s="100">
        <f t="shared" si="33"/>
        <v>0</v>
      </c>
      <c r="N182" s="100">
        <f t="shared" si="33"/>
        <v>1</v>
      </c>
      <c r="O182" s="100">
        <f t="shared" si="33"/>
        <v>0</v>
      </c>
      <c r="P182" s="100">
        <f t="shared" si="33"/>
        <v>0</v>
      </c>
      <c r="Q182" s="100">
        <f t="shared" si="33"/>
        <v>0</v>
      </c>
      <c r="R182" s="100">
        <f t="shared" si="33"/>
        <v>0</v>
      </c>
      <c r="S182" s="100">
        <f t="shared" si="33"/>
        <v>2</v>
      </c>
      <c r="T182" s="100">
        <f t="shared" si="33"/>
        <v>0</v>
      </c>
      <c r="U182" s="100">
        <f t="shared" si="33"/>
        <v>2</v>
      </c>
      <c r="V182" s="100">
        <f t="shared" si="33"/>
        <v>1</v>
      </c>
      <c r="W182" s="101">
        <f t="shared" si="9"/>
        <v>0.5</v>
      </c>
      <c r="X182" s="101">
        <f t="shared" si="10"/>
        <v>0.16666666666666666</v>
      </c>
      <c r="Y182" s="102">
        <f t="shared" si="11"/>
        <v>0.66666666666666663</v>
      </c>
    </row>
    <row r="183" spans="1:25" ht="15.95" customHeight="1" x14ac:dyDescent="0.25">
      <c r="A183" s="181"/>
      <c r="B183" s="157" t="s">
        <v>64</v>
      </c>
      <c r="C183" s="100" t="s">
        <v>25</v>
      </c>
      <c r="D183" s="101">
        <f t="shared" si="7"/>
        <v>0.58333333333333337</v>
      </c>
      <c r="E183" s="100">
        <f>SUM(E64+E63+E62+E61+E50+E49+E36+E35)</f>
        <v>8</v>
      </c>
      <c r="F183" s="100">
        <f t="shared" ref="F183:V183" si="34">SUM(F64+F63+F62+F61+F50+F49+F36+F35)</f>
        <v>24</v>
      </c>
      <c r="G183" s="100">
        <f t="shared" si="34"/>
        <v>24</v>
      </c>
      <c r="H183" s="100">
        <f t="shared" si="34"/>
        <v>6</v>
      </c>
      <c r="I183" s="100">
        <f t="shared" si="34"/>
        <v>14</v>
      </c>
      <c r="J183" s="100">
        <f t="shared" si="34"/>
        <v>14</v>
      </c>
      <c r="K183" s="100">
        <f t="shared" si="34"/>
        <v>0</v>
      </c>
      <c r="L183" s="100">
        <f t="shared" si="34"/>
        <v>0</v>
      </c>
      <c r="M183" s="100">
        <f t="shared" si="34"/>
        <v>0</v>
      </c>
      <c r="N183" s="100">
        <f t="shared" si="34"/>
        <v>4</v>
      </c>
      <c r="O183" s="100">
        <f t="shared" si="34"/>
        <v>0</v>
      </c>
      <c r="P183" s="100">
        <f t="shared" si="34"/>
        <v>0</v>
      </c>
      <c r="Q183" s="100">
        <f t="shared" si="34"/>
        <v>0</v>
      </c>
      <c r="R183" s="100">
        <f t="shared" si="34"/>
        <v>0</v>
      </c>
      <c r="S183" s="100">
        <f t="shared" si="34"/>
        <v>1</v>
      </c>
      <c r="T183" s="100">
        <f t="shared" si="34"/>
        <v>3</v>
      </c>
      <c r="U183" s="100">
        <f t="shared" si="34"/>
        <v>2</v>
      </c>
      <c r="V183" s="100">
        <f t="shared" si="34"/>
        <v>14</v>
      </c>
      <c r="W183" s="101">
        <f t="shared" si="9"/>
        <v>0.625</v>
      </c>
      <c r="X183" s="101">
        <f t="shared" si="10"/>
        <v>0.58333333333333337</v>
      </c>
      <c r="Y183" s="102">
        <f t="shared" si="11"/>
        <v>1.2083333333333335</v>
      </c>
    </row>
    <row r="184" spans="1:25" ht="15.95" customHeight="1" x14ac:dyDescent="0.25">
      <c r="A184" s="181"/>
      <c r="B184" s="157" t="s">
        <v>64</v>
      </c>
      <c r="C184" s="100" t="s">
        <v>24</v>
      </c>
      <c r="D184" s="101">
        <f t="shared" si="7"/>
        <v>0.40909090909090912</v>
      </c>
      <c r="E184" s="100">
        <f>SUM(E42+E41+E34+E33+E28+E27+E22+E21+E20+E19+E18+E13+E12+E7+E6)</f>
        <v>15</v>
      </c>
      <c r="F184" s="100">
        <f t="shared" ref="F184:V184" si="35">SUM(F42+F41+F34+F33+F28+F27+F22+F21+F20+F19+F18+F13+F12+F7+F6)</f>
        <v>45</v>
      </c>
      <c r="G184" s="100">
        <f t="shared" si="35"/>
        <v>44</v>
      </c>
      <c r="H184" s="100">
        <f t="shared" si="35"/>
        <v>13</v>
      </c>
      <c r="I184" s="100">
        <f t="shared" si="35"/>
        <v>18</v>
      </c>
      <c r="J184" s="100">
        <f t="shared" si="35"/>
        <v>17</v>
      </c>
      <c r="K184" s="100">
        <f t="shared" si="35"/>
        <v>1</v>
      </c>
      <c r="L184" s="100">
        <f t="shared" si="35"/>
        <v>0</v>
      </c>
      <c r="M184" s="100">
        <f t="shared" si="35"/>
        <v>0</v>
      </c>
      <c r="N184" s="100">
        <f t="shared" si="35"/>
        <v>6</v>
      </c>
      <c r="O184" s="100">
        <f t="shared" si="35"/>
        <v>0</v>
      </c>
      <c r="P184" s="100">
        <f t="shared" si="35"/>
        <v>2</v>
      </c>
      <c r="Q184" s="100">
        <f t="shared" si="35"/>
        <v>1</v>
      </c>
      <c r="R184" s="100">
        <f t="shared" si="35"/>
        <v>0</v>
      </c>
      <c r="S184" s="100">
        <f t="shared" si="35"/>
        <v>2</v>
      </c>
      <c r="T184" s="100">
        <f t="shared" si="35"/>
        <v>5</v>
      </c>
      <c r="U184" s="100">
        <f t="shared" si="35"/>
        <v>14</v>
      </c>
      <c r="V184" s="100">
        <f t="shared" si="35"/>
        <v>19</v>
      </c>
      <c r="W184" s="101">
        <f t="shared" si="9"/>
        <v>0.44444444444444442</v>
      </c>
      <c r="X184" s="101">
        <f t="shared" si="10"/>
        <v>0.43181818181818182</v>
      </c>
      <c r="Y184" s="102">
        <f t="shared" si="11"/>
        <v>0.8762626262626263</v>
      </c>
    </row>
    <row r="185" spans="1:25" ht="15.95" customHeight="1" x14ac:dyDescent="0.25">
      <c r="A185" s="181"/>
      <c r="B185" s="157" t="s">
        <v>64</v>
      </c>
      <c r="C185" s="100" t="s">
        <v>39</v>
      </c>
      <c r="D185" s="101">
        <f t="shared" si="7"/>
        <v>0.4</v>
      </c>
      <c r="E185" s="100">
        <f>SUM(E71+E70)</f>
        <v>2</v>
      </c>
      <c r="F185" s="100">
        <f t="shared" ref="F185:V185" si="36">SUM(F71+F70)</f>
        <v>6</v>
      </c>
      <c r="G185" s="100">
        <f t="shared" si="36"/>
        <v>5</v>
      </c>
      <c r="H185" s="100">
        <f t="shared" si="36"/>
        <v>3</v>
      </c>
      <c r="I185" s="100">
        <f t="shared" si="36"/>
        <v>2</v>
      </c>
      <c r="J185" s="100">
        <f t="shared" si="36"/>
        <v>2</v>
      </c>
      <c r="K185" s="100">
        <f t="shared" si="36"/>
        <v>0</v>
      </c>
      <c r="L185" s="100">
        <f t="shared" si="36"/>
        <v>0</v>
      </c>
      <c r="M185" s="100">
        <f t="shared" si="36"/>
        <v>0</v>
      </c>
      <c r="N185" s="100">
        <f t="shared" si="36"/>
        <v>3</v>
      </c>
      <c r="O185" s="100">
        <f t="shared" si="36"/>
        <v>0</v>
      </c>
      <c r="P185" s="100">
        <f t="shared" si="36"/>
        <v>0</v>
      </c>
      <c r="Q185" s="100">
        <f t="shared" si="36"/>
        <v>1</v>
      </c>
      <c r="R185" s="100">
        <f t="shared" si="36"/>
        <v>1</v>
      </c>
      <c r="S185" s="100">
        <f t="shared" si="36"/>
        <v>1</v>
      </c>
      <c r="T185" s="100">
        <f t="shared" si="36"/>
        <v>1</v>
      </c>
      <c r="U185" s="100">
        <f t="shared" si="36"/>
        <v>0</v>
      </c>
      <c r="V185" s="100">
        <f t="shared" si="36"/>
        <v>2</v>
      </c>
      <c r="W185" s="101">
        <f t="shared" si="9"/>
        <v>0.5</v>
      </c>
      <c r="X185" s="101">
        <f t="shared" si="10"/>
        <v>0.4</v>
      </c>
      <c r="Y185" s="102">
        <f t="shared" si="11"/>
        <v>0.9</v>
      </c>
    </row>
    <row r="186" spans="1:25" ht="15.95" customHeight="1" x14ac:dyDescent="0.25">
      <c r="A186" s="181"/>
      <c r="B186" s="157" t="s">
        <v>64</v>
      </c>
      <c r="C186" s="100" t="s">
        <v>41</v>
      </c>
      <c r="D186" s="101">
        <f t="shared" si="7"/>
        <v>0.42857142857142855</v>
      </c>
      <c r="E186" s="100">
        <f>SUM(E88+E83+E79+E78+E77+E76)</f>
        <v>6</v>
      </c>
      <c r="F186" s="100">
        <f t="shared" ref="F186:V186" si="37">SUM(F88+F83+F79+F78+F77+F76)</f>
        <v>15</v>
      </c>
      <c r="G186" s="100">
        <f t="shared" si="37"/>
        <v>14</v>
      </c>
      <c r="H186" s="100">
        <f t="shared" si="37"/>
        <v>6</v>
      </c>
      <c r="I186" s="100">
        <f t="shared" si="37"/>
        <v>6</v>
      </c>
      <c r="J186" s="100">
        <f t="shared" si="37"/>
        <v>6</v>
      </c>
      <c r="K186" s="100">
        <f t="shared" si="37"/>
        <v>0</v>
      </c>
      <c r="L186" s="100">
        <f t="shared" si="37"/>
        <v>0</v>
      </c>
      <c r="M186" s="100">
        <f t="shared" si="37"/>
        <v>0</v>
      </c>
      <c r="N186" s="100">
        <f t="shared" si="37"/>
        <v>1</v>
      </c>
      <c r="O186" s="100">
        <f t="shared" si="37"/>
        <v>1</v>
      </c>
      <c r="P186" s="100">
        <f t="shared" si="37"/>
        <v>0</v>
      </c>
      <c r="Q186" s="100">
        <f t="shared" si="37"/>
        <v>0</v>
      </c>
      <c r="R186" s="100">
        <f t="shared" si="37"/>
        <v>0</v>
      </c>
      <c r="S186" s="100">
        <f t="shared" si="37"/>
        <v>2</v>
      </c>
      <c r="T186" s="100">
        <f t="shared" si="37"/>
        <v>2</v>
      </c>
      <c r="U186" s="100">
        <f t="shared" si="37"/>
        <v>2</v>
      </c>
      <c r="V186" s="100">
        <f t="shared" si="37"/>
        <v>6</v>
      </c>
      <c r="W186" s="101">
        <f t="shared" si="9"/>
        <v>0.6</v>
      </c>
      <c r="X186" s="101">
        <f t="shared" si="10"/>
        <v>0.42857142857142855</v>
      </c>
      <c r="Y186" s="102">
        <f t="shared" si="11"/>
        <v>1.0285714285714285</v>
      </c>
    </row>
    <row r="187" spans="1:25" ht="15.95" customHeight="1" thickBot="1" x14ac:dyDescent="0.3">
      <c r="A187" s="182"/>
      <c r="B187" s="158" t="s">
        <v>64</v>
      </c>
      <c r="C187" s="104" t="s">
        <v>44</v>
      </c>
      <c r="D187" s="105">
        <f t="shared" si="7"/>
        <v>0.47368421052631576</v>
      </c>
      <c r="E187" s="104">
        <f>SUM(E126+E125+E112+E111+E106+E105+E94+E93+E82)</f>
        <v>9</v>
      </c>
      <c r="F187" s="104">
        <f t="shared" ref="F187:V187" si="38">SUM(F126+F125+F112+F111+F106+F105+F94+F93+F82)</f>
        <v>20</v>
      </c>
      <c r="G187" s="104">
        <f t="shared" si="38"/>
        <v>19</v>
      </c>
      <c r="H187" s="104">
        <f t="shared" si="38"/>
        <v>7</v>
      </c>
      <c r="I187" s="104">
        <f t="shared" si="38"/>
        <v>9</v>
      </c>
      <c r="J187" s="104">
        <f t="shared" si="38"/>
        <v>8</v>
      </c>
      <c r="K187" s="104">
        <f t="shared" si="38"/>
        <v>1</v>
      </c>
      <c r="L187" s="104">
        <f t="shared" si="38"/>
        <v>0</v>
      </c>
      <c r="M187" s="104">
        <f t="shared" si="38"/>
        <v>0</v>
      </c>
      <c r="N187" s="104">
        <f t="shared" si="38"/>
        <v>4</v>
      </c>
      <c r="O187" s="104">
        <f t="shared" si="38"/>
        <v>1</v>
      </c>
      <c r="P187" s="104">
        <f t="shared" si="38"/>
        <v>0</v>
      </c>
      <c r="Q187" s="104">
        <f t="shared" si="38"/>
        <v>0</v>
      </c>
      <c r="R187" s="104">
        <f t="shared" si="38"/>
        <v>0</v>
      </c>
      <c r="S187" s="104">
        <f t="shared" si="38"/>
        <v>2</v>
      </c>
      <c r="T187" s="104">
        <f t="shared" si="38"/>
        <v>0</v>
      </c>
      <c r="U187" s="104">
        <f t="shared" si="38"/>
        <v>5</v>
      </c>
      <c r="V187" s="104">
        <f t="shared" si="38"/>
        <v>10</v>
      </c>
      <c r="W187" s="105">
        <f t="shared" si="9"/>
        <v>0.6</v>
      </c>
      <c r="X187" s="105">
        <f t="shared" si="10"/>
        <v>0.52631578947368418</v>
      </c>
      <c r="Y187" s="106">
        <f t="shared" si="11"/>
        <v>1.1263157894736842</v>
      </c>
    </row>
    <row r="188" spans="1:25" ht="18.75" thickBot="1" x14ac:dyDescent="0.3"/>
    <row r="189" spans="1:25" ht="21" thickBot="1" x14ac:dyDescent="0.3">
      <c r="A189" s="66"/>
      <c r="B189" s="51" t="s">
        <v>65</v>
      </c>
      <c r="C189" s="70" t="s">
        <v>66</v>
      </c>
      <c r="D189" s="74" t="s">
        <v>71</v>
      </c>
    </row>
    <row r="190" spans="1:25" ht="20.25" x14ac:dyDescent="0.25">
      <c r="A190" s="67" t="s">
        <v>4</v>
      </c>
      <c r="B190" s="53">
        <v>5</v>
      </c>
      <c r="C190" s="71">
        <v>59</v>
      </c>
      <c r="D190" s="75" t="s">
        <v>72</v>
      </c>
    </row>
    <row r="191" spans="1:25" ht="20.25" x14ac:dyDescent="0.25">
      <c r="A191" s="68" t="s">
        <v>5</v>
      </c>
      <c r="B191" s="55">
        <v>5</v>
      </c>
      <c r="C191" s="72">
        <v>56</v>
      </c>
      <c r="D191" s="75" t="s">
        <v>72</v>
      </c>
    </row>
    <row r="192" spans="1:25" ht="20.25" x14ac:dyDescent="0.25">
      <c r="A192" s="68" t="s">
        <v>6</v>
      </c>
      <c r="B192" s="55">
        <v>3</v>
      </c>
      <c r="C192" s="72">
        <v>20</v>
      </c>
      <c r="D192" s="76">
        <v>7</v>
      </c>
    </row>
    <row r="193" spans="1:5" ht="20.25" x14ac:dyDescent="0.25">
      <c r="A193" s="68" t="s">
        <v>7</v>
      </c>
      <c r="B193" s="55">
        <v>4</v>
      </c>
      <c r="C193" s="72">
        <v>25</v>
      </c>
      <c r="D193" s="76">
        <v>12</v>
      </c>
    </row>
    <row r="194" spans="1:5" ht="20.25" x14ac:dyDescent="0.25">
      <c r="A194" s="68" t="s">
        <v>67</v>
      </c>
      <c r="B194" s="55">
        <v>4</v>
      </c>
      <c r="C194" s="72">
        <v>23</v>
      </c>
      <c r="D194" s="76">
        <v>12</v>
      </c>
    </row>
    <row r="195" spans="1:5" ht="20.25" x14ac:dyDescent="0.25">
      <c r="A195" s="68" t="s">
        <v>8</v>
      </c>
      <c r="B195" s="55">
        <v>1</v>
      </c>
      <c r="C195" s="72">
        <v>2</v>
      </c>
      <c r="D195" s="76">
        <v>1</v>
      </c>
    </row>
    <row r="196" spans="1:5" ht="20.25" x14ac:dyDescent="0.25">
      <c r="A196" s="68" t="s">
        <v>9</v>
      </c>
      <c r="B196" s="55">
        <v>0</v>
      </c>
      <c r="C196" s="72">
        <v>0</v>
      </c>
      <c r="D196" s="76">
        <v>0</v>
      </c>
    </row>
    <row r="197" spans="1:5" ht="20.25" x14ac:dyDescent="0.25">
      <c r="A197" s="68" t="s">
        <v>10</v>
      </c>
      <c r="B197" s="55">
        <v>0</v>
      </c>
      <c r="C197" s="72">
        <v>0</v>
      </c>
      <c r="D197" s="76">
        <v>0</v>
      </c>
    </row>
    <row r="198" spans="1:5" ht="20.25" x14ac:dyDescent="0.25">
      <c r="A198" s="68" t="s">
        <v>11</v>
      </c>
      <c r="B198" s="55">
        <v>4</v>
      </c>
      <c r="C198" s="72">
        <v>16</v>
      </c>
      <c r="D198" s="76">
        <v>5</v>
      </c>
    </row>
    <row r="199" spans="1:5" ht="20.25" x14ac:dyDescent="0.25">
      <c r="A199" s="68" t="s">
        <v>12</v>
      </c>
      <c r="B199" s="55">
        <v>1</v>
      </c>
      <c r="C199" s="72">
        <v>3</v>
      </c>
      <c r="D199" s="76">
        <v>2</v>
      </c>
    </row>
    <row r="200" spans="1:5" ht="20.25" x14ac:dyDescent="0.25">
      <c r="A200" s="68" t="s">
        <v>13</v>
      </c>
      <c r="B200" s="55">
        <v>2</v>
      </c>
      <c r="C200" s="72">
        <v>3</v>
      </c>
      <c r="D200" s="76">
        <v>1</v>
      </c>
    </row>
    <row r="201" spans="1:5" ht="20.25" x14ac:dyDescent="0.25">
      <c r="A201" s="68" t="s">
        <v>14</v>
      </c>
      <c r="B201" s="55">
        <v>1</v>
      </c>
      <c r="C201" s="72">
        <v>1</v>
      </c>
      <c r="D201" s="76">
        <v>1</v>
      </c>
    </row>
    <row r="202" spans="1:5" ht="20.25" x14ac:dyDescent="0.25">
      <c r="A202" s="68" t="s">
        <v>15</v>
      </c>
      <c r="B202" s="55">
        <v>1</v>
      </c>
      <c r="C202" s="72">
        <v>2</v>
      </c>
      <c r="D202" s="76">
        <v>1</v>
      </c>
    </row>
    <row r="203" spans="1:5" ht="20.25" x14ac:dyDescent="0.25">
      <c r="A203" s="68" t="s">
        <v>16</v>
      </c>
      <c r="B203" s="55">
        <v>2</v>
      </c>
      <c r="C203" s="72">
        <v>8</v>
      </c>
      <c r="D203" s="76">
        <v>4</v>
      </c>
    </row>
    <row r="204" spans="1:5" ht="21" thickBot="1" x14ac:dyDescent="0.3">
      <c r="A204" s="68" t="s">
        <v>17</v>
      </c>
      <c r="B204" s="55">
        <v>2</v>
      </c>
      <c r="C204" s="72">
        <v>8</v>
      </c>
      <c r="D204" s="77">
        <v>3</v>
      </c>
    </row>
    <row r="205" spans="1:5" ht="21" thickBot="1" x14ac:dyDescent="0.3">
      <c r="A205" s="68" t="s">
        <v>18</v>
      </c>
      <c r="B205" s="55">
        <v>4</v>
      </c>
      <c r="C205" s="72">
        <v>18</v>
      </c>
      <c r="D205" s="79" t="s">
        <v>73</v>
      </c>
      <c r="E205" s="80" t="s">
        <v>137</v>
      </c>
    </row>
    <row r="206" spans="1:5" ht="21" thickBot="1" x14ac:dyDescent="0.3">
      <c r="A206" s="69" t="s">
        <v>19</v>
      </c>
      <c r="B206" s="57">
        <v>5</v>
      </c>
      <c r="C206" s="73">
        <v>27</v>
      </c>
      <c r="D206" s="78" t="s">
        <v>72</v>
      </c>
    </row>
  </sheetData>
  <autoFilter ref="A1:Y187"/>
  <mergeCells count="14">
    <mergeCell ref="A140:A157"/>
    <mergeCell ref="A160:A187"/>
    <mergeCell ref="A65:A75"/>
    <mergeCell ref="A76:A79"/>
    <mergeCell ref="A80:A90"/>
    <mergeCell ref="A91:A110"/>
    <mergeCell ref="A111:A131"/>
    <mergeCell ref="A132:A139"/>
    <mergeCell ref="A57:A64"/>
    <mergeCell ref="A2:A17"/>
    <mergeCell ref="A18:A20"/>
    <mergeCell ref="A21:A36"/>
    <mergeCell ref="A37:A40"/>
    <mergeCell ref="A41:A56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1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4.85546875" style="13" bestFit="1" customWidth="1"/>
    <col min="3" max="3" width="20" style="6" bestFit="1" customWidth="1"/>
    <col min="4" max="4" width="11.85546875" style="26" bestFit="1" customWidth="1"/>
    <col min="5" max="22" width="9.28515625" style="6" customWidth="1"/>
    <col min="23" max="25" width="9.28515625" style="26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94" t="s">
        <v>128</v>
      </c>
      <c r="B2" s="18">
        <v>43712</v>
      </c>
      <c r="C2" s="19" t="s">
        <v>24</v>
      </c>
      <c r="D2" s="43">
        <f>SUM(I2:I$192)/SUM(G2:G$192)</f>
        <v>0.52473498233215543</v>
      </c>
      <c r="E2" s="19">
        <v>1</v>
      </c>
      <c r="F2" s="19">
        <v>3</v>
      </c>
      <c r="G2" s="19">
        <v>3</v>
      </c>
      <c r="H2" s="19">
        <v>0</v>
      </c>
      <c r="I2" s="19">
        <v>0</v>
      </c>
      <c r="J2" s="19">
        <f>SUM(I2)-SUM(K2:M2)</f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1</v>
      </c>
      <c r="V2" s="19">
        <v>0</v>
      </c>
      <c r="W2" s="43">
        <f>SUM(I2:I$192,O2:O$192,S2:S$192)/SUM(F2:F$192)</f>
        <v>0.56198347107438018</v>
      </c>
      <c r="X2" s="43">
        <f>SUM(V2:V$192)/SUM(G2:G$192)</f>
        <v>0.72261484098939932</v>
      </c>
      <c r="Y2" s="44">
        <f t="shared" ref="Y2:Y5" si="0">SUM(X2+W2)</f>
        <v>1.2845983120637796</v>
      </c>
    </row>
    <row r="3" spans="1:25" s="59" customFormat="1" ht="15.95" customHeight="1" x14ac:dyDescent="0.25">
      <c r="A3" s="195"/>
      <c r="B3" s="14">
        <v>43705</v>
      </c>
      <c r="C3" s="15" t="s">
        <v>24</v>
      </c>
      <c r="D3" s="45">
        <f>SUM(I3:I$192)/SUM(G3:G$192)</f>
        <v>0.52753108348134992</v>
      </c>
      <c r="E3" s="15">
        <v>1</v>
      </c>
      <c r="F3" s="15">
        <v>4</v>
      </c>
      <c r="G3" s="15">
        <v>4</v>
      </c>
      <c r="H3" s="15">
        <v>0</v>
      </c>
      <c r="I3" s="15">
        <v>1</v>
      </c>
      <c r="J3" s="92">
        <f>SUM(I3)-SUM(K3:M3)</f>
        <v>1</v>
      </c>
      <c r="K3" s="15">
        <v>0</v>
      </c>
      <c r="L3" s="15">
        <v>0</v>
      </c>
      <c r="M3" s="15">
        <v>0</v>
      </c>
      <c r="N3" s="15">
        <v>1</v>
      </c>
      <c r="O3" s="15">
        <v>0</v>
      </c>
      <c r="P3" s="15">
        <v>0</v>
      </c>
      <c r="Q3" s="15">
        <v>0</v>
      </c>
      <c r="R3" s="15">
        <v>0</v>
      </c>
      <c r="S3" s="15">
        <v>1</v>
      </c>
      <c r="T3" s="15">
        <v>0</v>
      </c>
      <c r="U3" s="15">
        <v>1</v>
      </c>
      <c r="V3" s="15">
        <v>1</v>
      </c>
      <c r="W3" s="45">
        <f>SUM(I3:I$192,O3:O$192,S3:S$192)/SUM(F3:F$192)</f>
        <v>0.56478405315614622</v>
      </c>
      <c r="X3" s="45">
        <f>SUM(V3:V$192)/SUM(G3:G$192)</f>
        <v>0.72646536412078155</v>
      </c>
      <c r="Y3" s="46">
        <f t="shared" si="0"/>
        <v>1.2912494172769278</v>
      </c>
    </row>
    <row r="4" spans="1:25" s="59" customFormat="1" ht="15.95" customHeight="1" x14ac:dyDescent="0.25">
      <c r="A4" s="195"/>
      <c r="B4" s="14">
        <v>43698</v>
      </c>
      <c r="C4" s="15" t="s">
        <v>24</v>
      </c>
      <c r="D4" s="45">
        <f>SUM(I4:I$192)/SUM(G4:G$192)</f>
        <v>0.52951699463327373</v>
      </c>
      <c r="E4" s="15">
        <v>1</v>
      </c>
      <c r="F4" s="15">
        <v>3</v>
      </c>
      <c r="G4" s="15">
        <v>2</v>
      </c>
      <c r="H4" s="15">
        <v>2</v>
      </c>
      <c r="I4" s="15">
        <v>2</v>
      </c>
      <c r="J4" s="92">
        <f>SUM(I4)-SUM(K4:M4)</f>
        <v>2</v>
      </c>
      <c r="K4" s="15">
        <v>0</v>
      </c>
      <c r="L4" s="15">
        <v>0</v>
      </c>
      <c r="M4" s="15">
        <v>0</v>
      </c>
      <c r="N4" s="15">
        <v>0</v>
      </c>
      <c r="O4" s="15">
        <v>1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2</v>
      </c>
      <c r="W4" s="45">
        <f>SUM(I4:I$192,O4:O$192,S4:S$192)/SUM(F4:F$192)</f>
        <v>0.56521739130434778</v>
      </c>
      <c r="X4" s="45">
        <f>SUM(V4:V$192)/SUM(G4:G$192)</f>
        <v>0.7298747763864043</v>
      </c>
      <c r="Y4" s="46">
        <f t="shared" si="0"/>
        <v>1.2950921676907521</v>
      </c>
    </row>
    <row r="5" spans="1:25" s="59" customFormat="1" ht="15.95" customHeight="1" thickBot="1" x14ac:dyDescent="0.3">
      <c r="A5" s="196"/>
      <c r="B5" s="86">
        <v>43698</v>
      </c>
      <c r="C5" s="87" t="s">
        <v>24</v>
      </c>
      <c r="D5" s="89">
        <f>SUM(I5:I$192)/SUM(G5:G$192)</f>
        <v>0.52782764811490124</v>
      </c>
      <c r="E5" s="87">
        <v>1</v>
      </c>
      <c r="F5" s="87">
        <v>3</v>
      </c>
      <c r="G5" s="87">
        <v>2</v>
      </c>
      <c r="H5" s="87">
        <v>0</v>
      </c>
      <c r="I5" s="87">
        <v>0</v>
      </c>
      <c r="J5" s="174">
        <f>SUM(I5)-SUM(K5:M5)</f>
        <v>0</v>
      </c>
      <c r="K5" s="87">
        <v>0</v>
      </c>
      <c r="L5" s="87">
        <v>0</v>
      </c>
      <c r="M5" s="87">
        <v>0</v>
      </c>
      <c r="N5" s="87">
        <v>1</v>
      </c>
      <c r="O5" s="87">
        <v>0</v>
      </c>
      <c r="P5" s="87">
        <v>0</v>
      </c>
      <c r="Q5" s="87">
        <v>1</v>
      </c>
      <c r="R5" s="87">
        <v>0</v>
      </c>
      <c r="S5" s="87">
        <v>0</v>
      </c>
      <c r="T5" s="87">
        <v>0</v>
      </c>
      <c r="U5" s="87">
        <v>0</v>
      </c>
      <c r="V5" s="87">
        <v>0</v>
      </c>
      <c r="W5" s="89">
        <f>SUM(I5:I$192,O5:O$192,S5:S$192)/SUM(F5:F$192)</f>
        <v>0.56302521008403361</v>
      </c>
      <c r="X5" s="89">
        <f>SUM(V5:V$192)/SUM(G5:G$192)</f>
        <v>0.72890484739676842</v>
      </c>
      <c r="Y5" s="90">
        <f t="shared" si="0"/>
        <v>1.2919300574808021</v>
      </c>
    </row>
    <row r="6" spans="1:25" ht="15.75" x14ac:dyDescent="0.25">
      <c r="A6" s="190" t="s">
        <v>111</v>
      </c>
      <c r="B6" s="131">
        <v>43691</v>
      </c>
      <c r="C6" s="132" t="s">
        <v>108</v>
      </c>
      <c r="D6" s="146">
        <f>SUM(I6:I$192)/SUM(G6:G$192)</f>
        <v>0.52972972972972976</v>
      </c>
      <c r="E6" s="132">
        <v>1</v>
      </c>
      <c r="F6" s="132">
        <v>4</v>
      </c>
      <c r="G6" s="132">
        <v>3</v>
      </c>
      <c r="H6" s="132">
        <v>1</v>
      </c>
      <c r="I6" s="130">
        <v>1</v>
      </c>
      <c r="J6" s="130">
        <f>SUM(I6)-SUM(K6:M6)</f>
        <v>1</v>
      </c>
      <c r="K6" s="132">
        <v>0</v>
      </c>
      <c r="L6" s="132">
        <v>0</v>
      </c>
      <c r="M6" s="132">
        <v>0</v>
      </c>
      <c r="N6" s="132">
        <v>1</v>
      </c>
      <c r="O6" s="132">
        <v>0</v>
      </c>
      <c r="P6" s="132">
        <v>0</v>
      </c>
      <c r="Q6" s="132">
        <v>1</v>
      </c>
      <c r="R6" s="132">
        <v>0</v>
      </c>
      <c r="S6" s="132">
        <v>0</v>
      </c>
      <c r="T6" s="132">
        <v>0</v>
      </c>
      <c r="U6" s="132">
        <v>2</v>
      </c>
      <c r="V6" s="132">
        <v>1</v>
      </c>
      <c r="W6" s="146">
        <f>SUM(I6:I$192,O6:O$192,S6:S$192)/SUM(F6:F$192)</f>
        <v>0.5658783783783784</v>
      </c>
      <c r="X6" s="146">
        <f>SUM(V6:V$192)/SUM(G6:G$192)</f>
        <v>0.7315315315315315</v>
      </c>
      <c r="Y6" s="147">
        <f t="shared" ref="Y6:Y69" si="1">SUM(X6+W6)</f>
        <v>1.2974099099099099</v>
      </c>
    </row>
    <row r="7" spans="1:25" ht="15.75" x14ac:dyDescent="0.25">
      <c r="A7" s="184"/>
      <c r="B7" s="4">
        <v>43691</v>
      </c>
      <c r="C7" s="5" t="s">
        <v>108</v>
      </c>
      <c r="D7" s="39">
        <f>SUM(I7:I$192)/SUM(G7:G$192)</f>
        <v>0.53079710144927539</v>
      </c>
      <c r="E7" s="5">
        <v>1</v>
      </c>
      <c r="F7" s="5">
        <v>3</v>
      </c>
      <c r="G7" s="5">
        <v>3</v>
      </c>
      <c r="H7" s="5">
        <v>0</v>
      </c>
      <c r="I7" s="27">
        <v>1</v>
      </c>
      <c r="J7" s="27">
        <f t="shared" ref="J7:J70" si="2">SUM(I7)-SUM(K7:M7)</f>
        <v>1</v>
      </c>
      <c r="K7" s="5">
        <v>0</v>
      </c>
      <c r="L7" s="5">
        <v>0</v>
      </c>
      <c r="M7" s="5">
        <v>0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  <c r="W7" s="39">
        <f>SUM(I7:I$192,O7:O$192,S7:S$192)/SUM(F7:F$192)</f>
        <v>0.56802721088435371</v>
      </c>
      <c r="X7" s="39">
        <f>SUM(V7:V$192)/SUM(G7:G$192)</f>
        <v>0.73369565217391308</v>
      </c>
      <c r="Y7" s="41">
        <f t="shared" si="1"/>
        <v>1.3017228630582669</v>
      </c>
    </row>
    <row r="8" spans="1:25" ht="15.75" x14ac:dyDescent="0.25">
      <c r="A8" s="184"/>
      <c r="B8" s="4">
        <v>43684</v>
      </c>
      <c r="C8" s="5" t="s">
        <v>109</v>
      </c>
      <c r="D8" s="39">
        <f>SUM(I8:I$192)/SUM(G8:G$192)</f>
        <v>0.53187613843351544</v>
      </c>
      <c r="E8" s="5">
        <v>1</v>
      </c>
      <c r="F8" s="5">
        <v>3</v>
      </c>
      <c r="G8" s="5">
        <v>3</v>
      </c>
      <c r="H8" s="5">
        <v>2</v>
      </c>
      <c r="I8" s="27">
        <v>3</v>
      </c>
      <c r="J8" s="27">
        <f t="shared" si="2"/>
        <v>2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4</v>
      </c>
      <c r="W8" s="39">
        <f>SUM(I8:I$192,O8:O$192,S8:S$192)/SUM(F8:F$192)</f>
        <v>0.56923076923076921</v>
      </c>
      <c r="X8" s="39">
        <f>SUM(V8:V$192)/SUM(G8:G$192)</f>
        <v>0.73588342440801457</v>
      </c>
      <c r="Y8" s="41">
        <f t="shared" si="1"/>
        <v>1.3051141936387838</v>
      </c>
    </row>
    <row r="9" spans="1:25" ht="15.75" x14ac:dyDescent="0.25">
      <c r="A9" s="184"/>
      <c r="B9" s="4">
        <v>43684</v>
      </c>
      <c r="C9" s="5" t="s">
        <v>109</v>
      </c>
      <c r="D9" s="39">
        <f>SUM(I9:I$192)/SUM(G9:G$192)</f>
        <v>0.52930402930402931</v>
      </c>
      <c r="E9" s="5">
        <v>1</v>
      </c>
      <c r="F9" s="5">
        <v>3</v>
      </c>
      <c r="G9" s="5">
        <v>3</v>
      </c>
      <c r="H9" s="5">
        <v>1</v>
      </c>
      <c r="I9" s="27">
        <v>2</v>
      </c>
      <c r="J9" s="27">
        <f t="shared" si="2"/>
        <v>2</v>
      </c>
      <c r="K9" s="5">
        <v>0</v>
      </c>
      <c r="L9" s="5">
        <v>0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2</v>
      </c>
      <c r="W9" s="39">
        <f>SUM(I9:I$192,O9:O$192,S9:S$192)/SUM(F9:F$192)</f>
        <v>0.5670103092783505</v>
      </c>
      <c r="X9" s="39">
        <f>SUM(V9:V$192)/SUM(G9:G$192)</f>
        <v>0.73260073260073255</v>
      </c>
      <c r="Y9" s="41">
        <f t="shared" si="1"/>
        <v>1.2996110418790829</v>
      </c>
    </row>
    <row r="10" spans="1:25" ht="15.75" x14ac:dyDescent="0.25">
      <c r="A10" s="184"/>
      <c r="B10" s="4">
        <v>43677</v>
      </c>
      <c r="C10" s="5" t="s">
        <v>110</v>
      </c>
      <c r="D10" s="39">
        <f>SUM(I10:I$192)/SUM(G10:G$192)</f>
        <v>0.52854511970534068</v>
      </c>
      <c r="E10" s="5">
        <v>1</v>
      </c>
      <c r="F10" s="5">
        <v>3</v>
      </c>
      <c r="G10" s="5">
        <v>3</v>
      </c>
      <c r="H10" s="5">
        <v>1</v>
      </c>
      <c r="I10" s="27">
        <v>1</v>
      </c>
      <c r="J10" s="27">
        <f t="shared" si="2"/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</v>
      </c>
      <c r="T10" s="5">
        <v>0</v>
      </c>
      <c r="U10" s="5">
        <v>0</v>
      </c>
      <c r="V10" s="5">
        <v>1</v>
      </c>
      <c r="W10" s="39">
        <f>SUM(I10:I$192,O10:O$192,S10:S$192)/SUM(F10:F$192)</f>
        <v>0.56649395509499134</v>
      </c>
      <c r="X10" s="39">
        <f>SUM(V10:V$192)/SUM(G10:G$192)</f>
        <v>0.73296500920810315</v>
      </c>
      <c r="Y10" s="41">
        <f t="shared" si="1"/>
        <v>1.2994589643030945</v>
      </c>
    </row>
    <row r="11" spans="1:25" ht="15.75" x14ac:dyDescent="0.25">
      <c r="A11" s="184"/>
      <c r="B11" s="4">
        <v>43677</v>
      </c>
      <c r="C11" s="5" t="s">
        <v>110</v>
      </c>
      <c r="D11" s="39">
        <f>SUM(I11:I$192)/SUM(G11:G$192)</f>
        <v>0.52962962962962967</v>
      </c>
      <c r="E11" s="5">
        <v>1</v>
      </c>
      <c r="F11" s="5">
        <v>2</v>
      </c>
      <c r="G11" s="5">
        <v>2</v>
      </c>
      <c r="H11" s="5">
        <v>0</v>
      </c>
      <c r="I11" s="27">
        <v>1</v>
      </c>
      <c r="J11" s="27">
        <f t="shared" si="2"/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1</v>
      </c>
      <c r="W11" s="39">
        <f>SUM(I11:I$192,O11:O$192,S11:S$192)/SUM(F11:F$192)</f>
        <v>0.56597222222222221</v>
      </c>
      <c r="X11" s="39">
        <f>SUM(V11:V$192)/SUM(G11:G$192)</f>
        <v>0.73518518518518516</v>
      </c>
      <c r="Y11" s="41">
        <f t="shared" si="1"/>
        <v>1.3011574074074073</v>
      </c>
    </row>
    <row r="12" spans="1:25" ht="15.75" x14ac:dyDescent="0.25">
      <c r="A12" s="184"/>
      <c r="B12" s="4">
        <v>43656</v>
      </c>
      <c r="C12" s="5" t="s">
        <v>53</v>
      </c>
      <c r="D12" s="39">
        <f>SUM(I12:I$192)/SUM(G12:G$192)</f>
        <v>0.52973977695167285</v>
      </c>
      <c r="E12" s="5">
        <v>1</v>
      </c>
      <c r="F12" s="5">
        <v>4</v>
      </c>
      <c r="G12" s="5">
        <v>4</v>
      </c>
      <c r="H12" s="5">
        <v>2</v>
      </c>
      <c r="I12" s="27">
        <v>2</v>
      </c>
      <c r="J12" s="27">
        <f t="shared" si="2"/>
        <v>1</v>
      </c>
      <c r="K12" s="5">
        <v>1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3</v>
      </c>
      <c r="V12" s="5">
        <v>3</v>
      </c>
      <c r="W12" s="39">
        <f>SUM(I12:I$192,O12:O$192,S12:S$192)/SUM(F12:F$192)</f>
        <v>0.56620209059233451</v>
      </c>
      <c r="X12" s="39">
        <f>SUM(V12:V$192)/SUM(G12:G$192)</f>
        <v>0.73605947955390338</v>
      </c>
      <c r="Y12" s="41">
        <f t="shared" si="1"/>
        <v>1.3022615701462379</v>
      </c>
    </row>
    <row r="13" spans="1:25" ht="15.75" x14ac:dyDescent="0.25">
      <c r="A13" s="184"/>
      <c r="B13" s="4">
        <v>43656</v>
      </c>
      <c r="C13" s="5" t="s">
        <v>53</v>
      </c>
      <c r="D13" s="39">
        <f>SUM(I13:I$192)/SUM(G13:G$192)</f>
        <v>0.52996254681647936</v>
      </c>
      <c r="E13" s="5">
        <v>1</v>
      </c>
      <c r="F13" s="5">
        <v>3</v>
      </c>
      <c r="G13" s="5">
        <v>3</v>
      </c>
      <c r="H13" s="5">
        <v>2</v>
      </c>
      <c r="I13" s="27">
        <v>3</v>
      </c>
      <c r="J13" s="27">
        <f t="shared" si="2"/>
        <v>3</v>
      </c>
      <c r="K13" s="5">
        <v>0</v>
      </c>
      <c r="L13" s="5">
        <v>0</v>
      </c>
      <c r="M13" s="5">
        <v>0</v>
      </c>
      <c r="N13" s="5">
        <v>3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3</v>
      </c>
      <c r="W13" s="39">
        <f>SUM(I13:I$192,O13:O$192,S13:S$192)/SUM(F13:F$192)</f>
        <v>0.56666666666666665</v>
      </c>
      <c r="X13" s="39">
        <f>SUM(V13:V$192)/SUM(G13:G$192)</f>
        <v>0.7359550561797753</v>
      </c>
      <c r="Y13" s="41">
        <f t="shared" si="1"/>
        <v>1.3026217228464421</v>
      </c>
    </row>
    <row r="14" spans="1:25" ht="15.75" x14ac:dyDescent="0.25">
      <c r="A14" s="184"/>
      <c r="B14" s="4">
        <v>43649</v>
      </c>
      <c r="C14" s="5" t="s">
        <v>23</v>
      </c>
      <c r="D14" s="39">
        <f>SUM(I14:I$192)/SUM(G14:G$192)</f>
        <v>0.52730696798493404</v>
      </c>
      <c r="E14" s="5">
        <v>1</v>
      </c>
      <c r="F14" s="5">
        <v>3</v>
      </c>
      <c r="G14" s="5">
        <v>3</v>
      </c>
      <c r="H14" s="5">
        <v>0</v>
      </c>
      <c r="I14" s="27">
        <v>2</v>
      </c>
      <c r="J14" s="27">
        <f t="shared" si="2"/>
        <v>2</v>
      </c>
      <c r="K14" s="5">
        <v>0</v>
      </c>
      <c r="L14" s="5">
        <v>0</v>
      </c>
      <c r="M14" s="5">
        <v>0</v>
      </c>
      <c r="N14" s="5">
        <v>2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2</v>
      </c>
      <c r="W14" s="39">
        <f>SUM(I14:I$192,O14:O$192,S14:S$192)/SUM(F14:F$192)</f>
        <v>0.56437389770723101</v>
      </c>
      <c r="X14" s="39">
        <f>SUM(V14:V$192)/SUM(G14:G$192)</f>
        <v>0.7344632768361582</v>
      </c>
      <c r="Y14" s="41">
        <f t="shared" si="1"/>
        <v>1.2988371745433893</v>
      </c>
    </row>
    <row r="15" spans="1:25" ht="15.75" x14ac:dyDescent="0.25">
      <c r="A15" s="184"/>
      <c r="B15" s="4">
        <v>43649</v>
      </c>
      <c r="C15" s="5" t="s">
        <v>23</v>
      </c>
      <c r="D15" s="39">
        <f>SUM(I15:I$192)/SUM(G15:G$192)</f>
        <v>0.52651515151515149</v>
      </c>
      <c r="E15" s="5">
        <v>1</v>
      </c>
      <c r="F15" s="5">
        <v>3</v>
      </c>
      <c r="G15" s="5">
        <v>3</v>
      </c>
      <c r="H15" s="5">
        <v>0</v>
      </c>
      <c r="I15" s="27">
        <v>1</v>
      </c>
      <c r="J15" s="27">
        <f t="shared" si="2"/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</v>
      </c>
      <c r="W15" s="39">
        <f>SUM(I15:I$192,O15:O$192,S15:S$192)/SUM(F15:F$192)</f>
        <v>0.56382978723404253</v>
      </c>
      <c r="X15" s="39">
        <f>SUM(V15:V$192)/SUM(G15:G$192)</f>
        <v>0.73484848484848486</v>
      </c>
      <c r="Y15" s="41">
        <f t="shared" si="1"/>
        <v>1.2986782720825274</v>
      </c>
    </row>
    <row r="16" spans="1:25" ht="15.75" x14ac:dyDescent="0.25">
      <c r="A16" s="184"/>
      <c r="B16" s="4">
        <v>43642</v>
      </c>
      <c r="C16" s="5" t="s">
        <v>108</v>
      </c>
      <c r="D16" s="39">
        <f>SUM(I16:I$192)/SUM(G16:G$192)</f>
        <v>0.52761904761904765</v>
      </c>
      <c r="E16" s="5">
        <v>1</v>
      </c>
      <c r="F16" s="5">
        <v>3</v>
      </c>
      <c r="G16" s="5">
        <v>3</v>
      </c>
      <c r="H16" s="5">
        <v>0</v>
      </c>
      <c r="I16" s="27">
        <v>3</v>
      </c>
      <c r="J16" s="27">
        <f t="shared" si="2"/>
        <v>2</v>
      </c>
      <c r="K16" s="5">
        <v>1</v>
      </c>
      <c r="L16" s="5">
        <v>0</v>
      </c>
      <c r="M16" s="5">
        <v>0</v>
      </c>
      <c r="N16" s="5">
        <v>3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4</v>
      </c>
      <c r="W16" s="39">
        <f>SUM(I16:I$192,O16:O$192,S16:S$192)/SUM(F16:F$192)</f>
        <v>0.56506238859180036</v>
      </c>
      <c r="X16" s="39">
        <f>SUM(V16:V$192)/SUM(G16:G$192)</f>
        <v>0.7371428571428571</v>
      </c>
      <c r="Y16" s="41">
        <f t="shared" si="1"/>
        <v>1.3022052457346573</v>
      </c>
    </row>
    <row r="17" spans="1:25" ht="15.75" x14ac:dyDescent="0.25">
      <c r="A17" s="184"/>
      <c r="B17" s="4">
        <v>43642</v>
      </c>
      <c r="C17" s="5" t="s">
        <v>108</v>
      </c>
      <c r="D17" s="39">
        <f>SUM(I17:I$192)/SUM(G17:G$192)</f>
        <v>0.52490421455938696</v>
      </c>
      <c r="E17" s="5">
        <v>1</v>
      </c>
      <c r="F17" s="5">
        <v>2</v>
      </c>
      <c r="G17" s="5">
        <v>2</v>
      </c>
      <c r="H17" s="5">
        <v>0</v>
      </c>
      <c r="I17" s="5">
        <v>0</v>
      </c>
      <c r="J17" s="5">
        <f t="shared" si="2"/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39">
        <f>SUM(I17:I$192,O17:O$192,S17:S$192)/SUM(F17:F$192)</f>
        <v>0.56272401433691754</v>
      </c>
      <c r="X17" s="39">
        <f>SUM(V17:V$192)/SUM(G17:G$192)</f>
        <v>0.73371647509578541</v>
      </c>
      <c r="Y17" s="41">
        <f t="shared" si="1"/>
        <v>1.2964404894327028</v>
      </c>
    </row>
    <row r="18" spans="1:25" ht="15.75" x14ac:dyDescent="0.25">
      <c r="A18" s="184"/>
      <c r="B18" s="4">
        <v>43635</v>
      </c>
      <c r="C18" s="5" t="s">
        <v>109</v>
      </c>
      <c r="D18" s="39">
        <f>SUM(I18:I$192)/SUM(G18:G$192)</f>
        <v>0.52692307692307694</v>
      </c>
      <c r="E18" s="5">
        <v>1</v>
      </c>
      <c r="F18" s="5">
        <v>2</v>
      </c>
      <c r="G18" s="5">
        <v>2</v>
      </c>
      <c r="H18" s="5">
        <v>2</v>
      </c>
      <c r="I18" s="27">
        <v>2</v>
      </c>
      <c r="J18" s="5">
        <f t="shared" si="2"/>
        <v>1</v>
      </c>
      <c r="K18" s="5">
        <v>0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4</v>
      </c>
      <c r="W18" s="39">
        <f>SUM(I18:I$192,O18:O$192,S18:S$192)/SUM(F18:F$192)</f>
        <v>0.56474820143884896</v>
      </c>
      <c r="X18" s="39">
        <f>SUM(V18:V$192)/SUM(G18:G$192)</f>
        <v>0.73653846153846159</v>
      </c>
      <c r="Y18" s="41">
        <f t="shared" si="1"/>
        <v>1.3012866629773105</v>
      </c>
    </row>
    <row r="19" spans="1:25" ht="15.75" x14ac:dyDescent="0.25">
      <c r="A19" s="184"/>
      <c r="B19" s="4">
        <v>43635</v>
      </c>
      <c r="C19" s="5" t="s">
        <v>109</v>
      </c>
      <c r="D19" s="39">
        <f>SUM(I19:I$192)/SUM(G19:G$192)</f>
        <v>0.52509652509652505</v>
      </c>
      <c r="E19" s="5">
        <v>1</v>
      </c>
      <c r="F19" s="5">
        <v>2</v>
      </c>
      <c r="G19" s="5">
        <v>2</v>
      </c>
      <c r="H19" s="5">
        <v>1</v>
      </c>
      <c r="I19" s="27">
        <v>1</v>
      </c>
      <c r="J19" s="5">
        <f t="shared" si="2"/>
        <v>1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39">
        <f>SUM(I19:I$192,O19:O$192,S19:S$192)/SUM(F19:F$192)</f>
        <v>0.56317689530685922</v>
      </c>
      <c r="X19" s="39">
        <f>SUM(V19:V$192)/SUM(G19:G$192)</f>
        <v>0.73166023166023164</v>
      </c>
      <c r="Y19" s="41">
        <f t="shared" si="1"/>
        <v>1.2948371269670909</v>
      </c>
    </row>
    <row r="20" spans="1:25" ht="15.75" x14ac:dyDescent="0.25">
      <c r="A20" s="184"/>
      <c r="B20" s="4">
        <v>43628</v>
      </c>
      <c r="C20" s="5" t="s">
        <v>110</v>
      </c>
      <c r="D20" s="39">
        <f>SUM(I20:I$192)/SUM(G20:G$192)</f>
        <v>0.52519379844961245</v>
      </c>
      <c r="E20" s="5">
        <v>1</v>
      </c>
      <c r="F20" s="5">
        <v>3</v>
      </c>
      <c r="G20" s="5">
        <v>3</v>
      </c>
      <c r="H20" s="5">
        <v>1</v>
      </c>
      <c r="I20" s="27">
        <v>1</v>
      </c>
      <c r="J20" s="5">
        <f t="shared" si="2"/>
        <v>1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1</v>
      </c>
      <c r="W20" s="39">
        <f>SUM(I20:I$192,O20:O$192,S20:S$192)/SUM(F20:F$192)</f>
        <v>0.56340579710144922</v>
      </c>
      <c r="X20" s="39">
        <f>SUM(V20:V$192)/SUM(G20:G$192)</f>
        <v>0.73255813953488369</v>
      </c>
      <c r="Y20" s="41">
        <f t="shared" si="1"/>
        <v>1.2959639366363329</v>
      </c>
    </row>
    <row r="21" spans="1:25" ht="15.75" x14ac:dyDescent="0.25">
      <c r="A21" s="184"/>
      <c r="B21" s="4">
        <v>43628</v>
      </c>
      <c r="C21" s="5" t="s">
        <v>110</v>
      </c>
      <c r="D21" s="39">
        <f>SUM(I21:I$192)/SUM(G21:G$192)</f>
        <v>0.52631578947368418</v>
      </c>
      <c r="E21" s="5">
        <v>1</v>
      </c>
      <c r="F21" s="5">
        <v>3</v>
      </c>
      <c r="G21" s="5">
        <v>3</v>
      </c>
      <c r="H21" s="5">
        <v>1</v>
      </c>
      <c r="I21" s="27">
        <v>2</v>
      </c>
      <c r="J21" s="5">
        <f t="shared" si="2"/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2</v>
      </c>
      <c r="W21" s="39">
        <f>SUM(I21:I$192,O21:O$192,S21:S$192)/SUM(F21:F$192)</f>
        <v>0.56466302367941712</v>
      </c>
      <c r="X21" s="39">
        <f>SUM(V21:V$192)/SUM(G21:G$192)</f>
        <v>0.73489278752436649</v>
      </c>
      <c r="Y21" s="41">
        <f t="shared" si="1"/>
        <v>1.2995558112037835</v>
      </c>
    </row>
    <row r="22" spans="1:25" ht="15.75" x14ac:dyDescent="0.25">
      <c r="A22" s="184"/>
      <c r="B22" s="4">
        <v>43621</v>
      </c>
      <c r="C22" s="5" t="s">
        <v>24</v>
      </c>
      <c r="D22" s="39">
        <f>SUM(I22:I$192)/SUM(G22:G$192)</f>
        <v>0.52549019607843139</v>
      </c>
      <c r="E22" s="5">
        <v>1</v>
      </c>
      <c r="F22" s="5">
        <v>3</v>
      </c>
      <c r="G22" s="5">
        <v>3</v>
      </c>
      <c r="H22" s="5">
        <v>0</v>
      </c>
      <c r="I22" s="27">
        <v>3</v>
      </c>
      <c r="J22" s="5">
        <f t="shared" si="2"/>
        <v>3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3</v>
      </c>
      <c r="W22" s="39">
        <f>SUM(I22:I$192,O22:O$192,S22:S$192)/SUM(F22:F$192)</f>
        <v>0.56227106227106227</v>
      </c>
      <c r="X22" s="39">
        <f>SUM(V22:V$192)/SUM(G22:G$192)</f>
        <v>0.73529411764705888</v>
      </c>
      <c r="Y22" s="41">
        <f t="shared" si="1"/>
        <v>1.2975651799181211</v>
      </c>
    </row>
    <row r="23" spans="1:25" ht="15.75" x14ac:dyDescent="0.25">
      <c r="A23" s="184"/>
      <c r="B23" s="4">
        <v>43621</v>
      </c>
      <c r="C23" s="5" t="s">
        <v>24</v>
      </c>
      <c r="D23" s="39">
        <f>SUM(I23:I$192)/SUM(G23:G$192)</f>
        <v>0.52268244575936884</v>
      </c>
      <c r="E23" s="5">
        <v>1</v>
      </c>
      <c r="F23" s="5">
        <v>3</v>
      </c>
      <c r="G23" s="5">
        <v>3</v>
      </c>
      <c r="H23" s="5">
        <v>1</v>
      </c>
      <c r="I23" s="27">
        <v>1</v>
      </c>
      <c r="J23" s="5">
        <f t="shared" si="2"/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</v>
      </c>
      <c r="W23" s="39">
        <f>SUM(I23:I$192,O23:O$192,S23:S$192)/SUM(F23:F$192)</f>
        <v>0.55985267034990793</v>
      </c>
      <c r="X23" s="39">
        <f>SUM(V23:V$192)/SUM(G23:G$192)</f>
        <v>0.73372781065088755</v>
      </c>
      <c r="Y23" s="41">
        <f t="shared" si="1"/>
        <v>1.2935804810007956</v>
      </c>
    </row>
    <row r="24" spans="1:25" ht="15.75" x14ac:dyDescent="0.25">
      <c r="A24" s="184"/>
      <c r="B24" s="4">
        <v>43607</v>
      </c>
      <c r="C24" s="5" t="s">
        <v>53</v>
      </c>
      <c r="D24" s="39">
        <f>SUM(I24:I$192)/SUM(G24:G$192)</f>
        <v>0.52380952380952384</v>
      </c>
      <c r="E24" s="5">
        <v>1</v>
      </c>
      <c r="F24" s="5">
        <v>3</v>
      </c>
      <c r="G24" s="5">
        <v>3</v>
      </c>
      <c r="H24" s="5">
        <v>0</v>
      </c>
      <c r="I24" s="27">
        <v>2</v>
      </c>
      <c r="J24" s="5">
        <f t="shared" si="2"/>
        <v>1</v>
      </c>
      <c r="K24" s="5">
        <v>1</v>
      </c>
      <c r="L24" s="5">
        <v>0</v>
      </c>
      <c r="M24" s="5">
        <v>0</v>
      </c>
      <c r="N24" s="5">
        <v>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2</v>
      </c>
      <c r="V24" s="5">
        <v>3</v>
      </c>
      <c r="W24" s="39">
        <f>SUM(I24:I$192,O24:O$192,S24:S$192)/SUM(F24:F$192)</f>
        <v>0.56111111111111112</v>
      </c>
      <c r="X24" s="39">
        <f>SUM(V24:V$192)/SUM(G24:G$192)</f>
        <v>0.73611111111111116</v>
      </c>
      <c r="Y24" s="41">
        <f t="shared" si="1"/>
        <v>1.2972222222222223</v>
      </c>
    </row>
    <row r="25" spans="1:25" ht="15.75" x14ac:dyDescent="0.25">
      <c r="A25" s="184"/>
      <c r="B25" s="4">
        <v>43607</v>
      </c>
      <c r="C25" s="5" t="s">
        <v>53</v>
      </c>
      <c r="D25" s="39">
        <f>SUM(I25:I$192)/SUM(G25:G$192)</f>
        <v>0.52295409181636732</v>
      </c>
      <c r="E25" s="5">
        <v>1</v>
      </c>
      <c r="F25" s="5">
        <v>3</v>
      </c>
      <c r="G25" s="5">
        <v>3</v>
      </c>
      <c r="H25" s="5">
        <v>2</v>
      </c>
      <c r="I25" s="27">
        <v>1</v>
      </c>
      <c r="J25" s="5">
        <f t="shared" si="2"/>
        <v>0</v>
      </c>
      <c r="K25" s="5">
        <v>1</v>
      </c>
      <c r="L25" s="5">
        <v>0</v>
      </c>
      <c r="M25" s="5">
        <v>0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1</v>
      </c>
      <c r="V25" s="5">
        <v>2</v>
      </c>
      <c r="W25" s="39">
        <f>SUM(I25:I$192,O25:O$192,S25:S$192)/SUM(F25:F$192)</f>
        <v>0.56052141527001864</v>
      </c>
      <c r="X25" s="39">
        <f>SUM(V25:V$192)/SUM(G25:G$192)</f>
        <v>0.73453093812375247</v>
      </c>
      <c r="Y25" s="41">
        <f t="shared" si="1"/>
        <v>1.2950523533937712</v>
      </c>
    </row>
    <row r="26" spans="1:25" ht="15.75" x14ac:dyDescent="0.25">
      <c r="A26" s="184"/>
      <c r="B26" s="4">
        <v>43600</v>
      </c>
      <c r="C26" s="5" t="s">
        <v>23</v>
      </c>
      <c r="D26" s="39">
        <f>SUM(I26:I$192)/SUM(G26:G$192)</f>
        <v>0.52409638554216864</v>
      </c>
      <c r="E26" s="5">
        <v>1</v>
      </c>
      <c r="F26" s="5">
        <v>3</v>
      </c>
      <c r="G26" s="5">
        <v>3</v>
      </c>
      <c r="H26" s="5">
        <v>0</v>
      </c>
      <c r="I26" s="27">
        <v>1</v>
      </c>
      <c r="J26" s="5">
        <f t="shared" si="2"/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1</v>
      </c>
      <c r="W26" s="39">
        <f>SUM(I26:I$192,O26:O$192,S26:S$192)/SUM(F26:F$192)</f>
        <v>0.55992509363295884</v>
      </c>
      <c r="X26" s="39">
        <f>SUM(V26:V$192)/SUM(G26:G$192)</f>
        <v>0.73493975903614461</v>
      </c>
      <c r="Y26" s="41">
        <f t="shared" si="1"/>
        <v>1.2948648526691033</v>
      </c>
    </row>
    <row r="27" spans="1:25" ht="16.5" thickBot="1" x14ac:dyDescent="0.3">
      <c r="A27" s="188"/>
      <c r="B27" s="11">
        <v>43600</v>
      </c>
      <c r="C27" s="12" t="s">
        <v>23</v>
      </c>
      <c r="D27" s="40">
        <f>SUM(I27:I$192)/SUM(G27:G$192)</f>
        <v>0.5252525252525253</v>
      </c>
      <c r="E27" s="12">
        <v>1</v>
      </c>
      <c r="F27" s="12">
        <v>4</v>
      </c>
      <c r="G27" s="12">
        <v>4</v>
      </c>
      <c r="H27" s="12">
        <v>2</v>
      </c>
      <c r="I27" s="28">
        <v>3</v>
      </c>
      <c r="J27" s="12">
        <f t="shared" si="2"/>
        <v>1</v>
      </c>
      <c r="K27" s="12">
        <v>1</v>
      </c>
      <c r="L27" s="12">
        <v>1</v>
      </c>
      <c r="M27" s="12">
        <v>0</v>
      </c>
      <c r="N27" s="12">
        <v>5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6</v>
      </c>
      <c r="W27" s="40">
        <f>SUM(I27:I$192,O27:O$192,S27:S$192)/SUM(F27:F$192)</f>
        <v>0.56120527306967982</v>
      </c>
      <c r="X27" s="40">
        <f>SUM(V27:V$192)/SUM(G27:G$192)</f>
        <v>0.73737373737373735</v>
      </c>
      <c r="Y27" s="42">
        <f t="shared" si="1"/>
        <v>1.2985790104434172</v>
      </c>
    </row>
    <row r="28" spans="1:25" ht="15.75" x14ac:dyDescent="0.25">
      <c r="A28" s="178" t="s">
        <v>26</v>
      </c>
      <c r="B28" s="18">
        <v>43355</v>
      </c>
      <c r="C28" s="19" t="s">
        <v>23</v>
      </c>
      <c r="D28" s="43">
        <f>SUM(I28:I$192)/SUM(G28:G$192)</f>
        <v>0.52342158859470467</v>
      </c>
      <c r="E28" s="19">
        <v>1</v>
      </c>
      <c r="F28" s="19">
        <v>4</v>
      </c>
      <c r="G28" s="19">
        <v>3</v>
      </c>
      <c r="H28" s="19">
        <v>2</v>
      </c>
      <c r="I28" s="30">
        <v>2</v>
      </c>
      <c r="J28" s="19">
        <f t="shared" si="2"/>
        <v>1</v>
      </c>
      <c r="K28" s="19">
        <v>0</v>
      </c>
      <c r="L28" s="19">
        <v>1</v>
      </c>
      <c r="M28" s="19">
        <v>0</v>
      </c>
      <c r="N28" s="19">
        <v>3</v>
      </c>
      <c r="O28" s="19">
        <v>1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2</v>
      </c>
      <c r="V28" s="19">
        <v>4</v>
      </c>
      <c r="W28" s="43">
        <f>SUM(I28:I$192,O28:O$192,S28:S$192)/SUM(F28:F$192)</f>
        <v>0.5597722960151803</v>
      </c>
      <c r="X28" s="43">
        <f>SUM(V28:V$192)/SUM(G28:G$192)</f>
        <v>0.73116089613034618</v>
      </c>
      <c r="Y28" s="44">
        <f t="shared" si="1"/>
        <v>1.2909331921455265</v>
      </c>
    </row>
    <row r="29" spans="1:25" ht="15.75" x14ac:dyDescent="0.25">
      <c r="A29" s="179"/>
      <c r="B29" s="14">
        <v>43355</v>
      </c>
      <c r="C29" s="15" t="s">
        <v>23</v>
      </c>
      <c r="D29" s="45">
        <f>SUM(I29:I$192)/SUM(G29:G$192)</f>
        <v>0.52254098360655743</v>
      </c>
      <c r="E29" s="15">
        <v>1</v>
      </c>
      <c r="F29" s="15">
        <v>4</v>
      </c>
      <c r="G29" s="15">
        <v>4</v>
      </c>
      <c r="H29" s="15">
        <v>1</v>
      </c>
      <c r="I29" s="27">
        <v>2</v>
      </c>
      <c r="J29" s="15">
        <f t="shared" si="2"/>
        <v>0</v>
      </c>
      <c r="K29" s="15">
        <v>2</v>
      </c>
      <c r="L29" s="15">
        <v>0</v>
      </c>
      <c r="M29" s="15">
        <v>0</v>
      </c>
      <c r="N29" s="15">
        <v>3</v>
      </c>
      <c r="O29" s="15">
        <v>0</v>
      </c>
      <c r="P29" s="15">
        <v>0</v>
      </c>
      <c r="Q29" s="15">
        <v>0</v>
      </c>
      <c r="R29" s="15">
        <v>0</v>
      </c>
      <c r="S29" s="15">
        <v>1</v>
      </c>
      <c r="T29" s="15">
        <v>0</v>
      </c>
      <c r="U29" s="15">
        <v>0</v>
      </c>
      <c r="V29" s="15">
        <v>4</v>
      </c>
      <c r="W29" s="45">
        <f>SUM(I29:I$192,O29:O$192,S29:S$192)/SUM(F29:F$192)</f>
        <v>0.55831739961759086</v>
      </c>
      <c r="X29" s="45">
        <f>SUM(V29:V$192)/SUM(G29:G$192)</f>
        <v>0.72745901639344257</v>
      </c>
      <c r="Y29" s="46">
        <f t="shared" si="1"/>
        <v>1.2857764160110334</v>
      </c>
    </row>
    <row r="30" spans="1:25" ht="15.75" x14ac:dyDescent="0.25">
      <c r="A30" s="179"/>
      <c r="B30" s="14">
        <v>43348</v>
      </c>
      <c r="C30" s="15" t="s">
        <v>24</v>
      </c>
      <c r="D30" s="45">
        <f>SUM(I30:I$192)/SUM(G30:G$192)</f>
        <v>0.52272727272727271</v>
      </c>
      <c r="E30" s="15">
        <v>1</v>
      </c>
      <c r="F30" s="15">
        <v>3</v>
      </c>
      <c r="G30" s="15">
        <v>3</v>
      </c>
      <c r="H30" s="15">
        <v>2</v>
      </c>
      <c r="I30" s="27">
        <v>2</v>
      </c>
      <c r="J30" s="15">
        <f t="shared" si="2"/>
        <v>2</v>
      </c>
      <c r="K30" s="15">
        <v>0</v>
      </c>
      <c r="L30" s="15">
        <v>0</v>
      </c>
      <c r="M30" s="15">
        <v>0</v>
      </c>
      <c r="N30" s="15">
        <v>2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</v>
      </c>
      <c r="V30" s="15">
        <v>2</v>
      </c>
      <c r="W30" s="45">
        <f>SUM(I30:I$192,O30:O$192,S30:S$192)/SUM(F30:F$192)</f>
        <v>0.55684007707129091</v>
      </c>
      <c r="X30" s="45">
        <f>SUM(V30:V$192)/SUM(G30:G$192)</f>
        <v>0.72520661157024791</v>
      </c>
      <c r="Y30" s="46">
        <f t="shared" si="1"/>
        <v>1.2820466886415387</v>
      </c>
    </row>
    <row r="31" spans="1:25" ht="16.5" thickBot="1" x14ac:dyDescent="0.3">
      <c r="A31" s="180"/>
      <c r="B31" s="86">
        <v>43348</v>
      </c>
      <c r="C31" s="87" t="s">
        <v>24</v>
      </c>
      <c r="D31" s="89">
        <f>SUM(I31:I$192)/SUM(G31:G$192)</f>
        <v>0.5218295218295218</v>
      </c>
      <c r="E31" s="87">
        <v>1</v>
      </c>
      <c r="F31" s="87">
        <v>3</v>
      </c>
      <c r="G31" s="87">
        <v>3</v>
      </c>
      <c r="H31" s="87">
        <v>2</v>
      </c>
      <c r="I31" s="28">
        <v>1</v>
      </c>
      <c r="J31" s="87">
        <f t="shared" si="2"/>
        <v>0</v>
      </c>
      <c r="K31" s="87">
        <v>0</v>
      </c>
      <c r="L31" s="87">
        <v>1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1</v>
      </c>
      <c r="U31" s="87">
        <v>0</v>
      </c>
      <c r="V31" s="87">
        <v>3</v>
      </c>
      <c r="W31" s="89">
        <f>SUM(I31:I$192,O31:O$192,S31:S$192)/SUM(F31:F$192)</f>
        <v>0.55620155038759689</v>
      </c>
      <c r="X31" s="89">
        <f>SUM(V31:V$192)/SUM(G31:G$192)</f>
        <v>0.72557172557172556</v>
      </c>
      <c r="Y31" s="90">
        <f t="shared" si="1"/>
        <v>1.2817732759593223</v>
      </c>
    </row>
    <row r="32" spans="1:25" ht="15.75" x14ac:dyDescent="0.25">
      <c r="A32" s="183" t="s">
        <v>27</v>
      </c>
      <c r="B32" s="9">
        <v>43320</v>
      </c>
      <c r="C32" s="10" t="s">
        <v>24</v>
      </c>
      <c r="D32" s="1">
        <f>SUM(I32:I$192)/SUM(G32:G$192)</f>
        <v>0.52301255230125521</v>
      </c>
      <c r="E32" s="10">
        <v>1</v>
      </c>
      <c r="F32" s="10">
        <v>4</v>
      </c>
      <c r="G32" s="10">
        <v>4</v>
      </c>
      <c r="H32" s="10">
        <v>1</v>
      </c>
      <c r="I32" s="30">
        <v>3</v>
      </c>
      <c r="J32" s="10">
        <f t="shared" si="2"/>
        <v>2</v>
      </c>
      <c r="K32" s="10">
        <v>1</v>
      </c>
      <c r="L32" s="10">
        <v>0</v>
      </c>
      <c r="M32" s="10">
        <v>0</v>
      </c>
      <c r="N32" s="10">
        <v>3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4</v>
      </c>
      <c r="W32" s="1">
        <f>SUM(I32:I$192,O32:O$192,S32:S$192)/SUM(F32:F$192)</f>
        <v>0.55750487329434695</v>
      </c>
      <c r="X32" s="1">
        <f>SUM(V32:V$192)/SUM(G32:G$192)</f>
        <v>0.72384937238493718</v>
      </c>
      <c r="Y32" s="2">
        <f t="shared" si="1"/>
        <v>1.2813542456792841</v>
      </c>
    </row>
    <row r="33" spans="1:25" ht="15.75" x14ac:dyDescent="0.25">
      <c r="A33" s="184"/>
      <c r="B33" s="4">
        <v>43320</v>
      </c>
      <c r="C33" s="5" t="s">
        <v>24</v>
      </c>
      <c r="D33" s="39">
        <f>SUM(I33:I$192)/SUM(G33:G$192)</f>
        <v>0.52109704641350207</v>
      </c>
      <c r="E33" s="5">
        <v>1</v>
      </c>
      <c r="F33" s="5">
        <v>4</v>
      </c>
      <c r="G33" s="5">
        <v>4</v>
      </c>
      <c r="H33" s="5">
        <v>1</v>
      </c>
      <c r="I33" s="27">
        <v>4</v>
      </c>
      <c r="J33" s="5">
        <f t="shared" si="2"/>
        <v>2</v>
      </c>
      <c r="K33" s="5">
        <v>2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6</v>
      </c>
      <c r="W33" s="39">
        <f>SUM(I33:I$192,O33:O$192,S33:S$192)/SUM(F33:F$192)</f>
        <v>0.55599214145383102</v>
      </c>
      <c r="X33" s="39">
        <f>SUM(V33:V$192)/SUM(G33:G$192)</f>
        <v>0.72151898734177211</v>
      </c>
      <c r="Y33" s="41">
        <f t="shared" si="1"/>
        <v>1.2775111287956031</v>
      </c>
    </row>
    <row r="34" spans="1:25" ht="15.75" x14ac:dyDescent="0.25">
      <c r="A34" s="184"/>
      <c r="B34" s="4">
        <v>43306</v>
      </c>
      <c r="C34" s="5" t="s">
        <v>23</v>
      </c>
      <c r="D34" s="39">
        <f>SUM(I34:I$192)/SUM(G34:G$192)</f>
        <v>0.51702127659574471</v>
      </c>
      <c r="E34" s="5">
        <v>1</v>
      </c>
      <c r="F34" s="5">
        <v>3</v>
      </c>
      <c r="G34" s="5">
        <v>3</v>
      </c>
      <c r="H34" s="5">
        <v>1</v>
      </c>
      <c r="I34" s="27">
        <v>2</v>
      </c>
      <c r="J34" s="5">
        <f t="shared" si="2"/>
        <v>2</v>
      </c>
      <c r="K34" s="5">
        <v>0</v>
      </c>
      <c r="L34" s="5">
        <v>0</v>
      </c>
      <c r="M34" s="5">
        <v>0</v>
      </c>
      <c r="N34" s="5">
        <v>2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2</v>
      </c>
      <c r="W34" s="39">
        <f>SUM(I34:I$192,O34:O$192,S34:S$192)/SUM(F34:F$192)</f>
        <v>0.55247524752475252</v>
      </c>
      <c r="X34" s="39">
        <f>SUM(V34:V$192)/SUM(G34:G$192)</f>
        <v>0.71489361702127663</v>
      </c>
      <c r="Y34" s="41">
        <f t="shared" si="1"/>
        <v>1.2673688645460293</v>
      </c>
    </row>
    <row r="35" spans="1:25" ht="15.75" x14ac:dyDescent="0.25">
      <c r="A35" s="184"/>
      <c r="B35" s="4">
        <v>43306</v>
      </c>
      <c r="C35" s="5" t="s">
        <v>23</v>
      </c>
      <c r="D35" s="39">
        <f>SUM(I35:I$192)/SUM(G35:G$192)</f>
        <v>0.51605995717344755</v>
      </c>
      <c r="E35" s="5">
        <v>1</v>
      </c>
      <c r="F35" s="5">
        <v>3</v>
      </c>
      <c r="G35" s="5">
        <v>3</v>
      </c>
      <c r="H35" s="5">
        <v>0</v>
      </c>
      <c r="I35" s="5">
        <v>0</v>
      </c>
      <c r="J35" s="5">
        <f t="shared" si="2"/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2</v>
      </c>
      <c r="V35" s="5">
        <v>0</v>
      </c>
      <c r="W35" s="39">
        <f>SUM(I35:I$192,O35:O$192,S35:S$192)/SUM(F35:F$192)</f>
        <v>0.55179282868525892</v>
      </c>
      <c r="X35" s="39">
        <f>SUM(V35:V$192)/SUM(G35:G$192)</f>
        <v>0.71520342612419696</v>
      </c>
      <c r="Y35" s="41">
        <f t="shared" si="1"/>
        <v>1.266996254809456</v>
      </c>
    </row>
    <row r="36" spans="1:25" ht="15.75" x14ac:dyDescent="0.25">
      <c r="A36" s="184"/>
      <c r="B36" s="4">
        <v>43299</v>
      </c>
      <c r="C36" s="5" t="s">
        <v>24</v>
      </c>
      <c r="D36" s="39">
        <f>SUM(I36:I$192)/SUM(G36:G$192)</f>
        <v>0.5193965517241379</v>
      </c>
      <c r="E36" s="5">
        <v>1</v>
      </c>
      <c r="F36" s="5">
        <v>5</v>
      </c>
      <c r="G36" s="5">
        <v>4</v>
      </c>
      <c r="H36" s="5">
        <v>1</v>
      </c>
      <c r="I36" s="27">
        <v>3</v>
      </c>
      <c r="J36" s="5">
        <f t="shared" si="2"/>
        <v>2</v>
      </c>
      <c r="K36" s="5">
        <v>1</v>
      </c>
      <c r="L36" s="5">
        <v>0</v>
      </c>
      <c r="M36" s="5">
        <v>0</v>
      </c>
      <c r="N36" s="5">
        <v>4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4</v>
      </c>
      <c r="W36" s="39">
        <f>SUM(I36:I$192,O36:O$192,S36:S$192)/SUM(F36:F$192)</f>
        <v>0.55511022044088176</v>
      </c>
      <c r="X36" s="39">
        <f>SUM(V36:V$192)/SUM(G36:G$192)</f>
        <v>0.71982758620689657</v>
      </c>
      <c r="Y36" s="41">
        <f t="shared" si="1"/>
        <v>1.2749378066477783</v>
      </c>
    </row>
    <row r="37" spans="1:25" ht="15.75" x14ac:dyDescent="0.25">
      <c r="A37" s="184"/>
      <c r="B37" s="4">
        <v>43299</v>
      </c>
      <c r="C37" s="5" t="s">
        <v>24</v>
      </c>
      <c r="D37" s="39">
        <f>SUM(I37:I$192)/SUM(G37:G$192)</f>
        <v>0.5173913043478261</v>
      </c>
      <c r="E37" s="5">
        <v>1</v>
      </c>
      <c r="F37" s="5">
        <v>4</v>
      </c>
      <c r="G37" s="5">
        <v>4</v>
      </c>
      <c r="H37" s="5">
        <v>2</v>
      </c>
      <c r="I37" s="27">
        <v>3</v>
      </c>
      <c r="J37" s="5">
        <f t="shared" si="2"/>
        <v>2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5</v>
      </c>
      <c r="W37" s="39">
        <f>SUM(I37:I$192,O37:O$192,S37:S$192)/SUM(F37:F$192)</f>
        <v>0.55465587044534415</v>
      </c>
      <c r="X37" s="39">
        <f>SUM(V37:V$192)/SUM(G37:G$192)</f>
        <v>0.71739130434782605</v>
      </c>
      <c r="Y37" s="41">
        <f t="shared" si="1"/>
        <v>1.2720471747931703</v>
      </c>
    </row>
    <row r="38" spans="1:25" ht="15.75" x14ac:dyDescent="0.25">
      <c r="A38" s="184"/>
      <c r="B38" s="4">
        <v>43292</v>
      </c>
      <c r="C38" s="5" t="s">
        <v>25</v>
      </c>
      <c r="D38" s="39">
        <f>SUM(I38:I$192)/SUM(G38:G$192)</f>
        <v>0.51535087719298245</v>
      </c>
      <c r="E38" s="5">
        <v>1</v>
      </c>
      <c r="F38" s="5">
        <v>4</v>
      </c>
      <c r="G38" s="5">
        <v>3</v>
      </c>
      <c r="H38" s="5">
        <v>1</v>
      </c>
      <c r="I38" s="27">
        <v>1</v>
      </c>
      <c r="J38" s="5">
        <f t="shared" si="2"/>
        <v>0</v>
      </c>
      <c r="K38" s="5">
        <v>1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</v>
      </c>
      <c r="W38" s="39">
        <f>SUM(I38:I$192,O38:O$192,S38:S$192)/SUM(F38:F$192)</f>
        <v>0.55306122448979589</v>
      </c>
      <c r="X38" s="39">
        <f>SUM(V38:V$192)/SUM(G38:G$192)</f>
        <v>0.71271929824561409</v>
      </c>
      <c r="Y38" s="41">
        <f t="shared" si="1"/>
        <v>1.26578052273541</v>
      </c>
    </row>
    <row r="39" spans="1:25" ht="15.75" x14ac:dyDescent="0.25">
      <c r="A39" s="184"/>
      <c r="B39" s="4">
        <v>43292</v>
      </c>
      <c r="C39" s="5" t="s">
        <v>25</v>
      </c>
      <c r="D39" s="39">
        <f>SUM(I39:I$192)/SUM(G39:G$192)</f>
        <v>0.51655629139072845</v>
      </c>
      <c r="E39" s="5">
        <v>1</v>
      </c>
      <c r="F39" s="5">
        <v>3</v>
      </c>
      <c r="G39" s="5">
        <v>3</v>
      </c>
      <c r="H39" s="5">
        <v>2</v>
      </c>
      <c r="I39" s="27">
        <v>3</v>
      </c>
      <c r="J39" s="27">
        <f t="shared" si="2"/>
        <v>2</v>
      </c>
      <c r="K39" s="5">
        <v>0</v>
      </c>
      <c r="L39" s="5">
        <v>1</v>
      </c>
      <c r="M39" s="5">
        <v>0</v>
      </c>
      <c r="N39" s="5">
        <v>3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5</v>
      </c>
      <c r="W39" s="39">
        <f>SUM(I39:I$192,O39:O$192,S39:S$192)/SUM(F39:F$192)</f>
        <v>0.55349794238683125</v>
      </c>
      <c r="X39" s="39">
        <f>SUM(V39:V$192)/SUM(G39:G$192)</f>
        <v>0.71302428256070638</v>
      </c>
      <c r="Y39" s="41">
        <f t="shared" si="1"/>
        <v>1.2665222249475376</v>
      </c>
    </row>
    <row r="40" spans="1:25" ht="15.75" x14ac:dyDescent="0.25">
      <c r="A40" s="184"/>
      <c r="B40" s="4">
        <v>43285</v>
      </c>
      <c r="C40" s="5" t="s">
        <v>23</v>
      </c>
      <c r="D40" s="39">
        <f>SUM(I40:I$192)/SUM(G40:G$192)</f>
        <v>0.51333333333333331</v>
      </c>
      <c r="E40" s="5">
        <v>1</v>
      </c>
      <c r="F40" s="5">
        <v>4</v>
      </c>
      <c r="G40" s="5">
        <v>3</v>
      </c>
      <c r="H40" s="5">
        <v>1</v>
      </c>
      <c r="I40" s="27">
        <v>1</v>
      </c>
      <c r="J40" s="27">
        <f t="shared" si="2"/>
        <v>1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1</v>
      </c>
      <c r="W40" s="39">
        <f>SUM(I40:I$192,O40:O$192,S40:S$192)/SUM(F40:F$192)</f>
        <v>0.55072463768115942</v>
      </c>
      <c r="X40" s="39">
        <f>SUM(V40:V$192)/SUM(G40:G$192)</f>
        <v>0.70666666666666667</v>
      </c>
      <c r="Y40" s="41">
        <f t="shared" si="1"/>
        <v>1.2573913043478262</v>
      </c>
    </row>
    <row r="41" spans="1:25" ht="15.75" x14ac:dyDescent="0.25">
      <c r="A41" s="184"/>
      <c r="B41" s="4">
        <v>43285</v>
      </c>
      <c r="C41" s="5" t="s">
        <v>23</v>
      </c>
      <c r="D41" s="39">
        <f>SUM(I41:I$192)/SUM(G41:G$192)</f>
        <v>0.5145413870246085</v>
      </c>
      <c r="E41" s="5">
        <v>1</v>
      </c>
      <c r="F41" s="5">
        <v>4</v>
      </c>
      <c r="G41" s="5">
        <v>4</v>
      </c>
      <c r="H41" s="5">
        <v>1</v>
      </c>
      <c r="I41" s="27">
        <v>2</v>
      </c>
      <c r="J41" s="27">
        <f t="shared" si="2"/>
        <v>1</v>
      </c>
      <c r="K41" s="5">
        <v>0</v>
      </c>
      <c r="L41" s="5">
        <v>1</v>
      </c>
      <c r="M41" s="5">
        <v>0</v>
      </c>
      <c r="N41" s="5">
        <v>4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4</v>
      </c>
      <c r="W41" s="39">
        <f>SUM(I41:I$192,O41:O$192,S41:S$192)/SUM(F41:F$192)</f>
        <v>0.55114822546972864</v>
      </c>
      <c r="X41" s="39">
        <f>SUM(V41:V$192)/SUM(G41:G$192)</f>
        <v>0.70917225950783003</v>
      </c>
      <c r="Y41" s="41">
        <f t="shared" si="1"/>
        <v>1.2603204849775587</v>
      </c>
    </row>
    <row r="42" spans="1:25" ht="15.75" x14ac:dyDescent="0.25">
      <c r="A42" s="184"/>
      <c r="B42" s="4">
        <v>43278</v>
      </c>
      <c r="C42" s="5" t="s">
        <v>24</v>
      </c>
      <c r="D42" s="39">
        <f>SUM(I42:I$192)/SUM(G42:G$192)</f>
        <v>0.51467268623024831</v>
      </c>
      <c r="E42" s="5">
        <v>1</v>
      </c>
      <c r="F42" s="5">
        <v>3</v>
      </c>
      <c r="G42" s="5">
        <v>3</v>
      </c>
      <c r="H42" s="5">
        <v>0</v>
      </c>
      <c r="I42" s="27">
        <v>1</v>
      </c>
      <c r="J42" s="27">
        <f t="shared" si="2"/>
        <v>1</v>
      </c>
      <c r="K42" s="5">
        <v>0</v>
      </c>
      <c r="L42" s="5">
        <v>0</v>
      </c>
      <c r="M42" s="5">
        <v>0</v>
      </c>
      <c r="N42" s="5">
        <v>2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39">
        <f>SUM(I42:I$192,O42:O$192,S42:S$192)/SUM(F42:F$192)</f>
        <v>0.55157894736842106</v>
      </c>
      <c r="X42" s="39">
        <f>SUM(V42:V$192)/SUM(G42:G$192)</f>
        <v>0.7065462753950339</v>
      </c>
      <c r="Y42" s="41">
        <f t="shared" si="1"/>
        <v>1.258125222763455</v>
      </c>
    </row>
    <row r="43" spans="1:25" ht="15.75" x14ac:dyDescent="0.25">
      <c r="A43" s="184"/>
      <c r="B43" s="4">
        <v>43278</v>
      </c>
      <c r="C43" s="5" t="s">
        <v>24</v>
      </c>
      <c r="D43" s="39">
        <f>SUM(I43:I$192)/SUM(G43:G$192)</f>
        <v>0.51590909090909087</v>
      </c>
      <c r="E43" s="5">
        <v>1</v>
      </c>
      <c r="F43" s="5">
        <v>4</v>
      </c>
      <c r="G43" s="5">
        <v>4</v>
      </c>
      <c r="H43" s="5">
        <v>1</v>
      </c>
      <c r="I43" s="27">
        <v>2</v>
      </c>
      <c r="J43" s="27">
        <f t="shared" si="2"/>
        <v>1</v>
      </c>
      <c r="K43" s="5">
        <v>1</v>
      </c>
      <c r="L43" s="5">
        <v>0</v>
      </c>
      <c r="M43" s="5">
        <v>0</v>
      </c>
      <c r="N43" s="5">
        <v>2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3</v>
      </c>
      <c r="W43" s="39">
        <f>SUM(I43:I$192,O43:O$192,S43:S$192)/SUM(F43:F$192)</f>
        <v>0.55296610169491522</v>
      </c>
      <c r="X43" s="39">
        <f>SUM(V43:V$192)/SUM(G43:G$192)</f>
        <v>0.70909090909090911</v>
      </c>
      <c r="Y43" s="41">
        <f t="shared" si="1"/>
        <v>1.2620570107858242</v>
      </c>
    </row>
    <row r="44" spans="1:25" ht="15.75" x14ac:dyDescent="0.25">
      <c r="A44" s="184"/>
      <c r="B44" s="4">
        <v>43271</v>
      </c>
      <c r="C44" s="5" t="s">
        <v>25</v>
      </c>
      <c r="D44" s="39">
        <f>SUM(I44:I$192)/SUM(G44:G$192)</f>
        <v>0.51605504587155959</v>
      </c>
      <c r="E44" s="5">
        <v>1</v>
      </c>
      <c r="F44" s="5">
        <v>4</v>
      </c>
      <c r="G44" s="5">
        <v>4</v>
      </c>
      <c r="H44" s="5">
        <v>0</v>
      </c>
      <c r="I44" s="27">
        <v>1</v>
      </c>
      <c r="J44" s="27">
        <f t="shared" si="2"/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1</v>
      </c>
      <c r="V44" s="5">
        <v>1</v>
      </c>
      <c r="W44" s="39">
        <f>SUM(I44:I$192,O44:O$192,S44:S$192)/SUM(F44:F$192)</f>
        <v>0.55341880341880345</v>
      </c>
      <c r="X44" s="39">
        <f>SUM(V44:V$192)/SUM(G44:G$192)</f>
        <v>0.70871559633027525</v>
      </c>
      <c r="Y44" s="41">
        <f t="shared" si="1"/>
        <v>1.2621343997490788</v>
      </c>
    </row>
    <row r="45" spans="1:25" ht="15.75" x14ac:dyDescent="0.25">
      <c r="A45" s="184"/>
      <c r="B45" s="4">
        <v>43271</v>
      </c>
      <c r="C45" s="5" t="s">
        <v>25</v>
      </c>
      <c r="D45" s="39">
        <f>SUM(I45:I$192)/SUM(G45:G$192)</f>
        <v>0.51851851851851849</v>
      </c>
      <c r="E45" s="5">
        <v>1</v>
      </c>
      <c r="F45" s="5">
        <v>4</v>
      </c>
      <c r="G45" s="5">
        <v>4</v>
      </c>
      <c r="H45" s="5">
        <v>1</v>
      </c>
      <c r="I45" s="27">
        <v>3</v>
      </c>
      <c r="J45" s="27">
        <f t="shared" si="2"/>
        <v>3</v>
      </c>
      <c r="K45" s="5">
        <v>0</v>
      </c>
      <c r="L45" s="5">
        <v>0</v>
      </c>
      <c r="M45" s="5">
        <v>0</v>
      </c>
      <c r="N45" s="5">
        <v>3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3</v>
      </c>
      <c r="W45" s="39">
        <f>SUM(I45:I$192,O45:O$192,S45:S$192)/SUM(F45:F$192)</f>
        <v>0.55603448275862066</v>
      </c>
      <c r="X45" s="39">
        <f>SUM(V45:V$192)/SUM(G45:G$192)</f>
        <v>0.71296296296296291</v>
      </c>
      <c r="Y45" s="41">
        <f t="shared" si="1"/>
        <v>1.2689974457215836</v>
      </c>
    </row>
    <row r="46" spans="1:25" ht="15.75" x14ac:dyDescent="0.25">
      <c r="A46" s="184"/>
      <c r="B46" s="4">
        <v>43264</v>
      </c>
      <c r="C46" s="5" t="s">
        <v>23</v>
      </c>
      <c r="D46" s="39">
        <f>SUM(I46:I$192)/SUM(G46:G$192)</f>
        <v>0.51635514018691586</v>
      </c>
      <c r="E46" s="5">
        <v>1</v>
      </c>
      <c r="F46" s="5">
        <v>3</v>
      </c>
      <c r="G46" s="5">
        <v>3</v>
      </c>
      <c r="H46" s="5">
        <v>2</v>
      </c>
      <c r="I46" s="27">
        <v>2</v>
      </c>
      <c r="J46" s="27">
        <f t="shared" si="2"/>
        <v>1</v>
      </c>
      <c r="K46" s="5">
        <v>0</v>
      </c>
      <c r="L46" s="5">
        <v>1</v>
      </c>
      <c r="M46" s="5">
        <v>0</v>
      </c>
      <c r="N46" s="5">
        <v>3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4</v>
      </c>
      <c r="W46" s="39">
        <f>SUM(I46:I$192,O46:O$192,S46:S$192)/SUM(F46:F$192)</f>
        <v>0.55434782608695654</v>
      </c>
      <c r="X46" s="39">
        <f>SUM(V46:V$192)/SUM(G46:G$192)</f>
        <v>0.71261682242990654</v>
      </c>
      <c r="Y46" s="41">
        <f t="shared" si="1"/>
        <v>1.2669646485168631</v>
      </c>
    </row>
    <row r="47" spans="1:25" ht="15.75" x14ac:dyDescent="0.25">
      <c r="A47" s="184"/>
      <c r="B47" s="4">
        <v>43264</v>
      </c>
      <c r="C47" s="5" t="s">
        <v>23</v>
      </c>
      <c r="D47" s="39">
        <f>SUM(I47:I$192)/SUM(G47:G$192)</f>
        <v>0.51529411764705879</v>
      </c>
      <c r="E47" s="5">
        <v>1</v>
      </c>
      <c r="F47" s="5">
        <v>5</v>
      </c>
      <c r="G47" s="5">
        <v>2</v>
      </c>
      <c r="H47" s="5">
        <v>1</v>
      </c>
      <c r="I47" s="27">
        <v>1</v>
      </c>
      <c r="J47" s="27">
        <f t="shared" si="2"/>
        <v>1</v>
      </c>
      <c r="K47" s="5">
        <v>0</v>
      </c>
      <c r="L47" s="5">
        <v>0</v>
      </c>
      <c r="M47" s="5">
        <v>0</v>
      </c>
      <c r="N47" s="5">
        <v>2</v>
      </c>
      <c r="O47" s="5">
        <v>3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0</v>
      </c>
      <c r="V47" s="5">
        <v>1</v>
      </c>
      <c r="W47" s="39">
        <f>SUM(I47:I$192,O47:O$192,S47:S$192)/SUM(F47:F$192)</f>
        <v>0.55361050328227568</v>
      </c>
      <c r="X47" s="39">
        <f>SUM(V47:V$192)/SUM(G47:G$192)</f>
        <v>0.70823529411764707</v>
      </c>
      <c r="Y47" s="41">
        <f t="shared" si="1"/>
        <v>1.2618457973999226</v>
      </c>
    </row>
    <row r="48" spans="1:25" ht="15.75" x14ac:dyDescent="0.25">
      <c r="A48" s="184"/>
      <c r="B48" s="4">
        <v>43257</v>
      </c>
      <c r="C48" s="5" t="s">
        <v>24</v>
      </c>
      <c r="D48" s="39">
        <f>SUM(I48:I$192)/SUM(G48:G$192)</f>
        <v>0.51536643026004725</v>
      </c>
      <c r="E48" s="5">
        <v>1</v>
      </c>
      <c r="F48" s="5">
        <v>3</v>
      </c>
      <c r="G48" s="5">
        <v>2</v>
      </c>
      <c r="H48" s="5">
        <v>1</v>
      </c>
      <c r="I48" s="27">
        <v>2</v>
      </c>
      <c r="J48" s="27">
        <f t="shared" si="2"/>
        <v>1</v>
      </c>
      <c r="K48" s="5">
        <v>1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3</v>
      </c>
      <c r="W48" s="39">
        <f>SUM(I48:I$192,O48:O$192,S48:S$192)/SUM(F48:F$192)</f>
        <v>0.55088495575221241</v>
      </c>
      <c r="X48" s="39">
        <f>SUM(V48:V$192)/SUM(G48:G$192)</f>
        <v>0.70921985815602839</v>
      </c>
      <c r="Y48" s="41">
        <f t="shared" si="1"/>
        <v>1.2601048139082409</v>
      </c>
    </row>
    <row r="49" spans="1:25" ht="15.75" x14ac:dyDescent="0.25">
      <c r="A49" s="184"/>
      <c r="B49" s="4">
        <v>43257</v>
      </c>
      <c r="C49" s="5" t="s">
        <v>24</v>
      </c>
      <c r="D49" s="39">
        <f>SUM(I49:I$192)/SUM(G49:G$192)</f>
        <v>0.51306413301662712</v>
      </c>
      <c r="E49" s="5">
        <v>1</v>
      </c>
      <c r="F49" s="5">
        <v>3</v>
      </c>
      <c r="G49" s="5">
        <v>3</v>
      </c>
      <c r="H49" s="5">
        <v>1</v>
      </c>
      <c r="I49" s="27">
        <v>2</v>
      </c>
      <c r="J49" s="27">
        <f t="shared" si="2"/>
        <v>1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3</v>
      </c>
      <c r="W49" s="39">
        <f>SUM(I49:I$192,O49:O$192,S49:S$192)/SUM(F49:F$192)</f>
        <v>0.55011135857461024</v>
      </c>
      <c r="X49" s="39">
        <f>SUM(V49:V$192)/SUM(G49:G$192)</f>
        <v>0.70546318289786225</v>
      </c>
      <c r="Y49" s="41">
        <f t="shared" si="1"/>
        <v>1.2555745414724724</v>
      </c>
    </row>
    <row r="50" spans="1:25" ht="15.75" x14ac:dyDescent="0.25">
      <c r="A50" s="184"/>
      <c r="B50" s="4">
        <v>43250</v>
      </c>
      <c r="C50" s="5" t="s">
        <v>25</v>
      </c>
      <c r="D50" s="39">
        <f>SUM(I50:I$192)/SUM(G50:G$192)</f>
        <v>0.51196172248803828</v>
      </c>
      <c r="E50" s="5">
        <v>1</v>
      </c>
      <c r="F50" s="5">
        <v>5</v>
      </c>
      <c r="G50" s="5">
        <v>5</v>
      </c>
      <c r="H50" s="5">
        <v>2</v>
      </c>
      <c r="I50" s="27">
        <v>3</v>
      </c>
      <c r="J50" s="27">
        <f t="shared" si="2"/>
        <v>2</v>
      </c>
      <c r="K50" s="5">
        <v>1</v>
      </c>
      <c r="L50" s="5">
        <v>0</v>
      </c>
      <c r="M50" s="5">
        <v>0</v>
      </c>
      <c r="N50" s="5">
        <v>3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4</v>
      </c>
      <c r="W50" s="39">
        <f>SUM(I50:I$192,O50:O$192,S50:S$192)/SUM(F50:F$192)</f>
        <v>0.54932735426008972</v>
      </c>
      <c r="X50" s="39">
        <f>SUM(V50:V$192)/SUM(G50:G$192)</f>
        <v>0.70334928229665072</v>
      </c>
      <c r="Y50" s="41">
        <f t="shared" si="1"/>
        <v>1.2526766365567403</v>
      </c>
    </row>
    <row r="51" spans="1:25" ht="15.75" x14ac:dyDescent="0.25">
      <c r="A51" s="184"/>
      <c r="B51" s="4">
        <v>43250</v>
      </c>
      <c r="C51" s="5" t="s">
        <v>25</v>
      </c>
      <c r="D51" s="39">
        <f>SUM(I51:I$192)/SUM(G51:G$192)</f>
        <v>0.51089588377723971</v>
      </c>
      <c r="E51" s="5">
        <v>1</v>
      </c>
      <c r="F51" s="5">
        <v>4</v>
      </c>
      <c r="G51" s="5">
        <v>4</v>
      </c>
      <c r="H51" s="5">
        <v>1</v>
      </c>
      <c r="I51" s="27">
        <v>3</v>
      </c>
      <c r="J51" s="27">
        <f t="shared" si="2"/>
        <v>2</v>
      </c>
      <c r="K51" s="5">
        <v>1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4</v>
      </c>
      <c r="W51" s="39">
        <f>SUM(I51:I$192,O51:O$192,S51:S$192)/SUM(F51:F$192)</f>
        <v>0.5487528344671202</v>
      </c>
      <c r="X51" s="39">
        <f>SUM(V51:V$192)/SUM(G51:G$192)</f>
        <v>0.70217917675544794</v>
      </c>
      <c r="Y51" s="41">
        <f t="shared" si="1"/>
        <v>1.2509320112225681</v>
      </c>
    </row>
    <row r="52" spans="1:25" ht="15.75" x14ac:dyDescent="0.25">
      <c r="A52" s="184"/>
      <c r="B52" s="4">
        <v>43243</v>
      </c>
      <c r="C52" s="5" t="s">
        <v>23</v>
      </c>
      <c r="D52" s="39">
        <f>SUM(I52:I$192)/SUM(G52:G$192)</f>
        <v>0.50855745721271395</v>
      </c>
      <c r="E52" s="5">
        <v>1</v>
      </c>
      <c r="F52" s="5">
        <v>4</v>
      </c>
      <c r="G52" s="5">
        <v>3</v>
      </c>
      <c r="H52" s="5">
        <v>0</v>
      </c>
      <c r="I52" s="27">
        <v>3</v>
      </c>
      <c r="J52" s="27">
        <f t="shared" si="2"/>
        <v>3</v>
      </c>
      <c r="K52" s="5">
        <v>0</v>
      </c>
      <c r="L52" s="5">
        <v>0</v>
      </c>
      <c r="M52" s="5">
        <v>0</v>
      </c>
      <c r="N52" s="5">
        <v>2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3</v>
      </c>
      <c r="W52" s="39">
        <f>SUM(I52:I$192,O52:O$192,S52:S$192)/SUM(F52:F$192)</f>
        <v>0.54691075514874143</v>
      </c>
      <c r="X52" s="39">
        <f>SUM(V52:V$192)/SUM(G52:G$192)</f>
        <v>0.69926650366748166</v>
      </c>
      <c r="Y52" s="41">
        <f t="shared" si="1"/>
        <v>1.246177258816223</v>
      </c>
    </row>
    <row r="53" spans="1:25" ht="15.75" x14ac:dyDescent="0.25">
      <c r="A53" s="184"/>
      <c r="B53" s="4">
        <v>43243</v>
      </c>
      <c r="C53" s="5" t="s">
        <v>23</v>
      </c>
      <c r="D53" s="39">
        <f>SUM(I53:I$192)/SUM(G53:G$192)</f>
        <v>0.50492610837438423</v>
      </c>
      <c r="E53" s="5">
        <v>1</v>
      </c>
      <c r="F53" s="5">
        <v>4</v>
      </c>
      <c r="G53" s="5">
        <v>2</v>
      </c>
      <c r="H53" s="5">
        <v>2</v>
      </c>
      <c r="I53" s="27">
        <v>1</v>
      </c>
      <c r="J53" s="5">
        <f t="shared" si="2"/>
        <v>0</v>
      </c>
      <c r="K53" s="5">
        <v>1</v>
      </c>
      <c r="L53" s="5">
        <v>0</v>
      </c>
      <c r="M53" s="5">
        <v>0</v>
      </c>
      <c r="N53" s="5">
        <v>0</v>
      </c>
      <c r="O53" s="5">
        <v>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2</v>
      </c>
      <c r="W53" s="39">
        <f>SUM(I53:I$192,O53:O$192,S53:S$192)/SUM(F53:F$192)</f>
        <v>0.54272517321016167</v>
      </c>
      <c r="X53" s="39">
        <f>SUM(V53:V$192)/SUM(G53:G$192)</f>
        <v>0.69704433497536944</v>
      </c>
      <c r="Y53" s="41">
        <f t="shared" si="1"/>
        <v>1.2397695081855311</v>
      </c>
    </row>
    <row r="54" spans="1:25" ht="15.75" x14ac:dyDescent="0.25">
      <c r="A54" s="184"/>
      <c r="B54" s="4">
        <v>43229</v>
      </c>
      <c r="C54" s="5" t="s">
        <v>25</v>
      </c>
      <c r="D54" s="39">
        <f>SUM(I54:I$192)/SUM(G54:G$192)</f>
        <v>0.50495049504950495</v>
      </c>
      <c r="E54" s="5">
        <v>1</v>
      </c>
      <c r="F54" s="5">
        <v>4</v>
      </c>
      <c r="G54" s="5">
        <v>4</v>
      </c>
      <c r="H54" s="5">
        <v>1</v>
      </c>
      <c r="I54" s="27">
        <v>3</v>
      </c>
      <c r="J54" s="5">
        <f t="shared" si="2"/>
        <v>3</v>
      </c>
      <c r="K54" s="5">
        <v>0</v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3</v>
      </c>
      <c r="W54" s="39">
        <f>SUM(I54:I$192,O54:O$192,S54:S$192)/SUM(F54:F$192)</f>
        <v>0.5407925407925408</v>
      </c>
      <c r="X54" s="39">
        <f>SUM(V54:V$192)/SUM(G54:G$192)</f>
        <v>0.6955445544554455</v>
      </c>
      <c r="Y54" s="41">
        <f t="shared" si="1"/>
        <v>1.2363370952479862</v>
      </c>
    </row>
    <row r="55" spans="1:25" ht="16.5" thickBot="1" x14ac:dyDescent="0.3">
      <c r="A55" s="188"/>
      <c r="B55" s="11">
        <v>43229</v>
      </c>
      <c r="C55" s="12" t="s">
        <v>25</v>
      </c>
      <c r="D55" s="40">
        <f>SUM(I55:I$192)/SUM(G55:G$192)</f>
        <v>0.50249999999999995</v>
      </c>
      <c r="E55" s="12">
        <v>1</v>
      </c>
      <c r="F55" s="12">
        <v>5</v>
      </c>
      <c r="G55" s="12">
        <v>5</v>
      </c>
      <c r="H55" s="12">
        <v>3</v>
      </c>
      <c r="I55" s="28">
        <v>4</v>
      </c>
      <c r="J55" s="12">
        <f t="shared" si="2"/>
        <v>4</v>
      </c>
      <c r="K55" s="12">
        <v>0</v>
      </c>
      <c r="L55" s="12">
        <v>0</v>
      </c>
      <c r="M55" s="12">
        <v>0</v>
      </c>
      <c r="N55" s="12">
        <v>2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4</v>
      </c>
      <c r="W55" s="40">
        <f>SUM(I55:I$192,O55:O$192,S55:S$192)/SUM(F55:F$192)</f>
        <v>0.5388235294117647</v>
      </c>
      <c r="X55" s="40">
        <f>SUM(V55:V$192)/SUM(G55:G$192)</f>
        <v>0.69499999999999995</v>
      </c>
      <c r="Y55" s="42">
        <f t="shared" si="1"/>
        <v>1.2338235294117648</v>
      </c>
    </row>
    <row r="56" spans="1:25" ht="15.75" x14ac:dyDescent="0.25">
      <c r="A56" s="178" t="s">
        <v>28</v>
      </c>
      <c r="B56" s="18">
        <v>42970</v>
      </c>
      <c r="C56" s="19" t="s">
        <v>23</v>
      </c>
      <c r="D56" s="43">
        <f>SUM(I56:I$192)/SUM(G56:G$192)</f>
        <v>0.49873417721518987</v>
      </c>
      <c r="E56" s="19">
        <v>1</v>
      </c>
      <c r="F56" s="19">
        <v>3</v>
      </c>
      <c r="G56" s="19">
        <v>3</v>
      </c>
      <c r="H56" s="19">
        <v>0</v>
      </c>
      <c r="I56" s="30">
        <v>2</v>
      </c>
      <c r="J56" s="19">
        <f t="shared" si="2"/>
        <v>2</v>
      </c>
      <c r="K56" s="19">
        <v>0</v>
      </c>
      <c r="L56" s="19">
        <v>0</v>
      </c>
      <c r="M56" s="19">
        <v>0</v>
      </c>
      <c r="N56" s="19">
        <v>1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2</v>
      </c>
      <c r="V56" s="19">
        <v>2</v>
      </c>
      <c r="W56" s="43">
        <f>SUM(I56:I$192,O56:O$192,S56:S$192)/SUM(F56:F$192)</f>
        <v>0.5357142857142857</v>
      </c>
      <c r="X56" s="43">
        <f>SUM(V56:V$192)/SUM(G56:G$192)</f>
        <v>0.6936708860759494</v>
      </c>
      <c r="Y56" s="44">
        <f t="shared" si="1"/>
        <v>1.2293851717902351</v>
      </c>
    </row>
    <row r="57" spans="1:25" ht="15.75" x14ac:dyDescent="0.25">
      <c r="A57" s="179"/>
      <c r="B57" s="14">
        <v>42970</v>
      </c>
      <c r="C57" s="15" t="s">
        <v>23</v>
      </c>
      <c r="D57" s="45">
        <f>SUM(I57:I$192)/SUM(G57:G$192)</f>
        <v>0.49744897959183676</v>
      </c>
      <c r="E57" s="15">
        <v>1</v>
      </c>
      <c r="F57" s="15">
        <v>3</v>
      </c>
      <c r="G57" s="15">
        <v>3</v>
      </c>
      <c r="H57" s="15">
        <v>0</v>
      </c>
      <c r="I57" s="15">
        <v>0</v>
      </c>
      <c r="J57" s="15">
        <f t="shared" si="2"/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45">
        <f>SUM(I57:I$192,O57:O$192,S57:S$192)/SUM(F57:F$192)</f>
        <v>0.53477218225419665</v>
      </c>
      <c r="X57" s="45">
        <f>SUM(V57:V$192)/SUM(G57:G$192)</f>
        <v>0.69387755102040816</v>
      </c>
      <c r="Y57" s="46">
        <f t="shared" si="1"/>
        <v>1.2286497332746049</v>
      </c>
    </row>
    <row r="58" spans="1:25" ht="15.75" x14ac:dyDescent="0.25">
      <c r="A58" s="179"/>
      <c r="B58" s="14">
        <v>42963</v>
      </c>
      <c r="C58" s="15" t="s">
        <v>23</v>
      </c>
      <c r="D58" s="45">
        <f>SUM(I58:I$192)/SUM(G58:G$192)</f>
        <v>0.50128534704370176</v>
      </c>
      <c r="E58" s="15">
        <v>1</v>
      </c>
      <c r="F58" s="15">
        <v>3</v>
      </c>
      <c r="G58" s="15">
        <v>3</v>
      </c>
      <c r="H58" s="15">
        <v>0</v>
      </c>
      <c r="I58" s="15">
        <v>1</v>
      </c>
      <c r="J58" s="15">
        <f t="shared" si="2"/>
        <v>1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1</v>
      </c>
      <c r="T58" s="15">
        <v>0</v>
      </c>
      <c r="U58" s="15">
        <v>0</v>
      </c>
      <c r="V58" s="15">
        <v>1</v>
      </c>
      <c r="W58" s="45">
        <f>SUM(I58:I$192,O58:O$192,S58:S$192)/SUM(F58:F$192)</f>
        <v>0.53864734299516903</v>
      </c>
      <c r="X58" s="45">
        <f>SUM(V58:V$192)/SUM(G58:G$192)</f>
        <v>0.69922879177377895</v>
      </c>
      <c r="Y58" s="46">
        <f t="shared" si="1"/>
        <v>1.237876134768948</v>
      </c>
    </row>
    <row r="59" spans="1:25" ht="16.5" thickBot="1" x14ac:dyDescent="0.3">
      <c r="A59" s="180"/>
      <c r="B59" s="86">
        <v>42963</v>
      </c>
      <c r="C59" s="87" t="s">
        <v>23</v>
      </c>
      <c r="D59" s="89">
        <f>SUM(I59:I$192)/SUM(G59:G$192)</f>
        <v>0.50259067357512954</v>
      </c>
      <c r="E59" s="87">
        <v>1</v>
      </c>
      <c r="F59" s="87">
        <v>3</v>
      </c>
      <c r="G59" s="87">
        <v>3</v>
      </c>
      <c r="H59" s="87">
        <v>0</v>
      </c>
      <c r="I59" s="87">
        <v>1</v>
      </c>
      <c r="J59" s="87">
        <f t="shared" si="2"/>
        <v>1</v>
      </c>
      <c r="K59" s="87">
        <v>0</v>
      </c>
      <c r="L59" s="87">
        <v>0</v>
      </c>
      <c r="M59" s="87">
        <v>0</v>
      </c>
      <c r="N59" s="87">
        <v>1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1</v>
      </c>
      <c r="W59" s="89">
        <f>SUM(I59:I$192,O59:O$192,S59:S$192)/SUM(F59:F$192)</f>
        <v>0.53771289537712896</v>
      </c>
      <c r="X59" s="89">
        <f>SUM(V59:V$192)/SUM(G59:G$192)</f>
        <v>0.70207253886010368</v>
      </c>
      <c r="Y59" s="90">
        <f t="shared" si="1"/>
        <v>1.2397854342372328</v>
      </c>
    </row>
    <row r="60" spans="1:25" ht="15.75" x14ac:dyDescent="0.25">
      <c r="A60" s="183" t="s">
        <v>33</v>
      </c>
      <c r="B60" s="9">
        <v>42949</v>
      </c>
      <c r="C60" s="10" t="s">
        <v>24</v>
      </c>
      <c r="D60" s="1">
        <f>SUM(I60:I$192)/SUM(G60:G$192)</f>
        <v>0.50391644908616184</v>
      </c>
      <c r="E60" s="10">
        <v>1</v>
      </c>
      <c r="F60" s="10">
        <v>3</v>
      </c>
      <c r="G60" s="10">
        <v>2</v>
      </c>
      <c r="H60" s="10">
        <v>0</v>
      </c>
      <c r="I60" s="10">
        <v>2</v>
      </c>
      <c r="J60" s="10">
        <f t="shared" si="2"/>
        <v>2</v>
      </c>
      <c r="K60" s="10">
        <v>0</v>
      </c>
      <c r="L60" s="10">
        <v>0</v>
      </c>
      <c r="M60" s="10">
        <v>0</v>
      </c>
      <c r="N60" s="10">
        <v>1</v>
      </c>
      <c r="O60" s="10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2</v>
      </c>
      <c r="W60" s="1">
        <f>SUM(I60:I$192,O60:O$192,S60:S$192)/SUM(F60:F$192)</f>
        <v>0.53921568627450978</v>
      </c>
      <c r="X60" s="1">
        <f>SUM(V60:V$192)/SUM(G60:G$192)</f>
        <v>0.70496083550913835</v>
      </c>
      <c r="Y60" s="2">
        <f t="shared" si="1"/>
        <v>1.2441765217836482</v>
      </c>
    </row>
    <row r="61" spans="1:25" ht="15.75" x14ac:dyDescent="0.25">
      <c r="A61" s="184"/>
      <c r="B61" s="4">
        <v>42949</v>
      </c>
      <c r="C61" s="5" t="s">
        <v>24</v>
      </c>
      <c r="D61" s="39">
        <f>SUM(I61:I$192)/SUM(G61:G$192)</f>
        <v>0.50131233595800528</v>
      </c>
      <c r="E61" s="5">
        <v>1</v>
      </c>
      <c r="F61" s="5">
        <v>2</v>
      </c>
      <c r="G61" s="5">
        <v>2</v>
      </c>
      <c r="H61" s="5">
        <v>1</v>
      </c>
      <c r="I61" s="5">
        <v>1</v>
      </c>
      <c r="J61" s="5">
        <f t="shared" si="2"/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1</v>
      </c>
      <c r="W61" s="39">
        <f>SUM(I61:I$192,O61:O$192,S61:S$192)/SUM(F61:F$192)</f>
        <v>0.53580246913580243</v>
      </c>
      <c r="X61" s="39">
        <f>SUM(V61:V$192)/SUM(G61:G$192)</f>
        <v>0.70341207349081369</v>
      </c>
      <c r="Y61" s="41">
        <f t="shared" si="1"/>
        <v>1.2392145426266161</v>
      </c>
    </row>
    <row r="62" spans="1:25" ht="15.75" x14ac:dyDescent="0.25">
      <c r="A62" s="184"/>
      <c r="B62" s="4">
        <v>42942</v>
      </c>
      <c r="C62" s="5" t="s">
        <v>29</v>
      </c>
      <c r="D62" s="39">
        <f>SUM(I62:I$192)/SUM(G62:G$192)</f>
        <v>0.50131926121372028</v>
      </c>
      <c r="E62" s="5">
        <v>1</v>
      </c>
      <c r="F62" s="5">
        <v>2</v>
      </c>
      <c r="G62" s="5">
        <v>1</v>
      </c>
      <c r="H62" s="5">
        <v>0</v>
      </c>
      <c r="I62" s="5">
        <v>0</v>
      </c>
      <c r="J62" s="5">
        <f t="shared" si="2"/>
        <v>0</v>
      </c>
      <c r="K62" s="5">
        <v>0</v>
      </c>
      <c r="L62" s="5">
        <v>0</v>
      </c>
      <c r="M62" s="5">
        <v>0</v>
      </c>
      <c r="N62" s="5">
        <v>1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39">
        <f>SUM(I62:I$192,O62:O$192,S62:S$192)/SUM(F62:F$192)</f>
        <v>0.53598014888337464</v>
      </c>
      <c r="X62" s="39">
        <f>SUM(V62:V$192)/SUM(G62:G$192)</f>
        <v>0.70448548812664913</v>
      </c>
      <c r="Y62" s="41">
        <f t="shared" si="1"/>
        <v>1.2404656370100238</v>
      </c>
    </row>
    <row r="63" spans="1:25" ht="15.75" x14ac:dyDescent="0.25">
      <c r="A63" s="184"/>
      <c r="B63" s="4">
        <v>42942</v>
      </c>
      <c r="C63" s="5" t="s">
        <v>29</v>
      </c>
      <c r="D63" s="39">
        <f>SUM(I63:I$192)/SUM(G63:G$192)</f>
        <v>0.50264550264550267</v>
      </c>
      <c r="E63" s="5">
        <v>1</v>
      </c>
      <c r="F63" s="5">
        <v>3</v>
      </c>
      <c r="G63" s="5">
        <v>3</v>
      </c>
      <c r="H63" s="5">
        <v>0</v>
      </c>
      <c r="I63" s="5">
        <v>1</v>
      </c>
      <c r="J63" s="5">
        <f t="shared" si="2"/>
        <v>1</v>
      </c>
      <c r="K63" s="5">
        <v>0</v>
      </c>
      <c r="L63" s="5">
        <v>0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1</v>
      </c>
      <c r="W63" s="39">
        <f>SUM(I63:I$192,O63:O$192,S63:S$192)/SUM(F63:F$192)</f>
        <v>0.53865336658354113</v>
      </c>
      <c r="X63" s="39">
        <f>SUM(V63:V$192)/SUM(G63:G$192)</f>
        <v>0.70634920634920639</v>
      </c>
      <c r="Y63" s="41">
        <f t="shared" si="1"/>
        <v>1.2450025729327474</v>
      </c>
    </row>
    <row r="64" spans="1:25" ht="15.75" x14ac:dyDescent="0.25">
      <c r="A64" s="184"/>
      <c r="B64" s="4">
        <v>42935</v>
      </c>
      <c r="C64" s="5" t="s">
        <v>25</v>
      </c>
      <c r="D64" s="39">
        <f>SUM(I64:I$192)/SUM(G64:G$192)</f>
        <v>0.504</v>
      </c>
      <c r="E64" s="5">
        <v>1</v>
      </c>
      <c r="F64" s="5">
        <v>3</v>
      </c>
      <c r="G64" s="5">
        <v>3</v>
      </c>
      <c r="H64" s="5">
        <v>1</v>
      </c>
      <c r="I64" s="5">
        <v>2</v>
      </c>
      <c r="J64" s="5">
        <f t="shared" si="2"/>
        <v>2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2</v>
      </c>
      <c r="W64" s="39">
        <f>SUM(I64:I$192,O64:O$192,S64:S$192)/SUM(F64:F$192)</f>
        <v>0.54020100502512558</v>
      </c>
      <c r="X64" s="39">
        <f>SUM(V64:V$192)/SUM(G64:G$192)</f>
        <v>0.70933333333333337</v>
      </c>
      <c r="Y64" s="41">
        <f t="shared" si="1"/>
        <v>1.249534338358459</v>
      </c>
    </row>
    <row r="65" spans="1:25" ht="15.75" x14ac:dyDescent="0.25">
      <c r="A65" s="184"/>
      <c r="B65" s="4">
        <v>42935</v>
      </c>
      <c r="C65" s="5" t="s">
        <v>25</v>
      </c>
      <c r="D65" s="39">
        <f>SUM(I65:I$192)/SUM(G65:G$192)</f>
        <v>0.50268817204301075</v>
      </c>
      <c r="E65" s="5">
        <v>1</v>
      </c>
      <c r="F65" s="5">
        <v>3</v>
      </c>
      <c r="G65" s="5">
        <v>3</v>
      </c>
      <c r="H65" s="5">
        <v>0</v>
      </c>
      <c r="I65" s="5">
        <v>1</v>
      </c>
      <c r="J65" s="5">
        <f t="shared" si="2"/>
        <v>1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</v>
      </c>
      <c r="W65" s="39">
        <f>SUM(I65:I$192,O65:O$192,S65:S$192)/SUM(F65:F$192)</f>
        <v>0.53924050632911391</v>
      </c>
      <c r="X65" s="39">
        <f>SUM(V65:V$192)/SUM(G65:G$192)</f>
        <v>0.70967741935483875</v>
      </c>
      <c r="Y65" s="41">
        <f t="shared" si="1"/>
        <v>1.2489179256839527</v>
      </c>
    </row>
    <row r="66" spans="1:25" ht="15.75" x14ac:dyDescent="0.25">
      <c r="A66" s="184"/>
      <c r="B66" s="4">
        <v>42921</v>
      </c>
      <c r="C66" s="5" t="s">
        <v>31</v>
      </c>
      <c r="D66" s="39">
        <f>SUM(I66:I$192)/SUM(G66:G$192)</f>
        <v>0.50406504065040647</v>
      </c>
      <c r="E66" s="5">
        <v>1</v>
      </c>
      <c r="F66" s="5">
        <v>4</v>
      </c>
      <c r="G66" s="5">
        <v>4</v>
      </c>
      <c r="H66" s="5">
        <v>0</v>
      </c>
      <c r="I66" s="5">
        <v>1</v>
      </c>
      <c r="J66" s="5">
        <f t="shared" si="2"/>
        <v>0</v>
      </c>
      <c r="K66" s="5">
        <v>1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5">
        <v>0</v>
      </c>
      <c r="V66" s="5">
        <v>2</v>
      </c>
      <c r="W66" s="39">
        <f>SUM(I66:I$192,O66:O$192,S66:S$192)/SUM(F66:F$192)</f>
        <v>0.54081632653061229</v>
      </c>
      <c r="X66" s="39">
        <f>SUM(V66:V$192)/SUM(G66:G$192)</f>
        <v>0.7127371273712737</v>
      </c>
      <c r="Y66" s="41">
        <f t="shared" si="1"/>
        <v>1.253553453901886</v>
      </c>
    </row>
    <row r="67" spans="1:25" ht="15.75" x14ac:dyDescent="0.25">
      <c r="A67" s="184"/>
      <c r="B67" s="4">
        <v>42921</v>
      </c>
      <c r="C67" s="5" t="s">
        <v>31</v>
      </c>
      <c r="D67" s="39">
        <f>SUM(I67:I$192)/SUM(G67:G$192)</f>
        <v>0.50684931506849318</v>
      </c>
      <c r="E67" s="5">
        <v>1</v>
      </c>
      <c r="F67" s="5">
        <v>4</v>
      </c>
      <c r="G67" s="5">
        <v>3</v>
      </c>
      <c r="H67" s="5">
        <v>0</v>
      </c>
      <c r="I67" s="5">
        <v>0</v>
      </c>
      <c r="J67" s="5">
        <f t="shared" si="2"/>
        <v>0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39">
        <f>SUM(I67:I$192,O67:O$192,S67:S$192)/SUM(F67:F$192)</f>
        <v>0.54381443298969068</v>
      </c>
      <c r="X67" s="39">
        <f>SUM(V67:V$192)/SUM(G67:G$192)</f>
        <v>0.71506849315068488</v>
      </c>
      <c r="Y67" s="41">
        <f t="shared" si="1"/>
        <v>1.2588829261403756</v>
      </c>
    </row>
    <row r="68" spans="1:25" ht="15.75" x14ac:dyDescent="0.25">
      <c r="A68" s="184"/>
      <c r="B68" s="4">
        <v>42914</v>
      </c>
      <c r="C68" s="5" t="s">
        <v>23</v>
      </c>
      <c r="D68" s="39">
        <f>SUM(I68:I$192)/SUM(G68:G$192)</f>
        <v>0.51104972375690605</v>
      </c>
      <c r="E68" s="5">
        <v>1</v>
      </c>
      <c r="F68" s="5">
        <v>3</v>
      </c>
      <c r="G68" s="5">
        <v>2</v>
      </c>
      <c r="H68" s="5">
        <v>0</v>
      </c>
      <c r="I68" s="5">
        <v>2</v>
      </c>
      <c r="J68" s="5">
        <f t="shared" si="2"/>
        <v>2</v>
      </c>
      <c r="K68" s="5">
        <v>0</v>
      </c>
      <c r="L68" s="5">
        <v>0</v>
      </c>
      <c r="M68" s="5">
        <v>0</v>
      </c>
      <c r="N68" s="5">
        <v>2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0</v>
      </c>
      <c r="V68" s="5">
        <v>2</v>
      </c>
      <c r="W68" s="39">
        <f>SUM(I68:I$192,O68:O$192,S68:S$192)/SUM(F68:F$192)</f>
        <v>0.54947916666666663</v>
      </c>
      <c r="X68" s="39">
        <f>SUM(V68:V$192)/SUM(G68:G$192)</f>
        <v>0.72099447513812154</v>
      </c>
      <c r="Y68" s="41">
        <f t="shared" si="1"/>
        <v>1.2704736418047882</v>
      </c>
    </row>
    <row r="69" spans="1:25" ht="15.75" x14ac:dyDescent="0.25">
      <c r="A69" s="184"/>
      <c r="B69" s="4">
        <v>42914</v>
      </c>
      <c r="C69" s="5" t="s">
        <v>23</v>
      </c>
      <c r="D69" s="39">
        <f>SUM(I69:I$192)/SUM(G69:G$192)</f>
        <v>0.5083333333333333</v>
      </c>
      <c r="E69" s="5">
        <v>1</v>
      </c>
      <c r="F69" s="5">
        <v>4</v>
      </c>
      <c r="G69" s="5">
        <v>2</v>
      </c>
      <c r="H69" s="5">
        <v>0</v>
      </c>
      <c r="I69" s="5">
        <v>0</v>
      </c>
      <c r="J69" s="5">
        <f t="shared" si="2"/>
        <v>0</v>
      </c>
      <c r="K69" s="5">
        <v>0</v>
      </c>
      <c r="L69" s="5">
        <v>0</v>
      </c>
      <c r="M69" s="5">
        <v>0</v>
      </c>
      <c r="N69" s="5">
        <v>1</v>
      </c>
      <c r="O69" s="5">
        <v>1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39">
        <f>SUM(I69:I$192,O69:O$192,S69:S$192)/SUM(F69:F$192)</f>
        <v>0.54855643044619418</v>
      </c>
      <c r="X69" s="39">
        <f>SUM(V69:V$192)/SUM(G69:G$192)</f>
        <v>0.71944444444444444</v>
      </c>
      <c r="Y69" s="41">
        <f t="shared" si="1"/>
        <v>1.2680008748906386</v>
      </c>
    </row>
    <row r="70" spans="1:25" ht="15.75" x14ac:dyDescent="0.25">
      <c r="A70" s="184"/>
      <c r="B70" s="4">
        <v>42886</v>
      </c>
      <c r="C70" s="5" t="s">
        <v>24</v>
      </c>
      <c r="D70" s="39">
        <f>SUM(I70:I$192)/SUM(G70:G$192)</f>
        <v>0.51117318435754189</v>
      </c>
      <c r="E70" s="5">
        <v>1</v>
      </c>
      <c r="F70" s="5">
        <v>4</v>
      </c>
      <c r="G70" s="5">
        <v>4</v>
      </c>
      <c r="H70" s="5">
        <v>2</v>
      </c>
      <c r="I70" s="5">
        <v>2</v>
      </c>
      <c r="J70" s="5">
        <f t="shared" si="2"/>
        <v>2</v>
      </c>
      <c r="K70" s="5">
        <v>0</v>
      </c>
      <c r="L70" s="5">
        <v>0</v>
      </c>
      <c r="M70" s="5">
        <v>0</v>
      </c>
      <c r="N70" s="5">
        <v>1</v>
      </c>
      <c r="O70" s="5">
        <v>0</v>
      </c>
      <c r="P70" s="5">
        <v>0</v>
      </c>
      <c r="Q70" s="5">
        <v>0</v>
      </c>
      <c r="R70" s="5">
        <v>0</v>
      </c>
      <c r="S70" s="5">
        <v>1</v>
      </c>
      <c r="T70" s="5">
        <v>0</v>
      </c>
      <c r="U70" s="5">
        <v>0</v>
      </c>
      <c r="V70" s="5">
        <v>2</v>
      </c>
      <c r="W70" s="39">
        <f>SUM(I70:I$192,O70:O$192,S70:S$192)/SUM(F70:F$192)</f>
        <v>0.55172413793103448</v>
      </c>
      <c r="X70" s="39">
        <f>SUM(V70:V$192)/SUM(G70:G$192)</f>
        <v>0.72346368715083798</v>
      </c>
      <c r="Y70" s="41">
        <f t="shared" ref="Y70:Y133" si="3">SUM(X70+W70)</f>
        <v>1.2751878250818725</v>
      </c>
    </row>
    <row r="71" spans="1:25" ht="15.75" x14ac:dyDescent="0.25">
      <c r="A71" s="184"/>
      <c r="B71" s="4">
        <v>42886</v>
      </c>
      <c r="C71" s="5" t="s">
        <v>24</v>
      </c>
      <c r="D71" s="39">
        <f>SUM(I71:I$192)/SUM(G71:G$192)</f>
        <v>0.51129943502824859</v>
      </c>
      <c r="E71" s="5">
        <v>1</v>
      </c>
      <c r="F71" s="5">
        <v>4</v>
      </c>
      <c r="G71" s="5">
        <v>4</v>
      </c>
      <c r="H71" s="5">
        <v>0</v>
      </c>
      <c r="I71" s="5">
        <v>1</v>
      </c>
      <c r="J71" s="5">
        <f t="shared" ref="J71:J134" si="4">SUM(I71)-SUM(K71:M71)</f>
        <v>1</v>
      </c>
      <c r="K71" s="5">
        <v>0</v>
      </c>
      <c r="L71" s="5">
        <v>0</v>
      </c>
      <c r="M71" s="5">
        <v>0</v>
      </c>
      <c r="N71" s="5">
        <v>1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1</v>
      </c>
      <c r="W71" s="39">
        <f>SUM(I71:I$192,O71:O$192,S71:S$192)/SUM(F71:F$192)</f>
        <v>0.54959785522788207</v>
      </c>
      <c r="X71" s="39">
        <f>SUM(V71:V$192)/SUM(G71:G$192)</f>
        <v>0.72598870056497178</v>
      </c>
      <c r="Y71" s="41">
        <f t="shared" si="3"/>
        <v>1.2755865557928538</v>
      </c>
    </row>
    <row r="72" spans="1:25" ht="15.75" x14ac:dyDescent="0.25">
      <c r="A72" s="184"/>
      <c r="B72" s="4">
        <v>42879</v>
      </c>
      <c r="C72" s="5" t="s">
        <v>30</v>
      </c>
      <c r="D72" s="39">
        <f>SUM(I72:I$192)/SUM(G72:G$192)</f>
        <v>0.51428571428571423</v>
      </c>
      <c r="E72" s="5">
        <v>1</v>
      </c>
      <c r="F72" s="5">
        <v>3</v>
      </c>
      <c r="G72" s="5">
        <v>3</v>
      </c>
      <c r="H72" s="5">
        <v>1</v>
      </c>
      <c r="I72" s="5">
        <v>2</v>
      </c>
      <c r="J72" s="5">
        <f t="shared" si="4"/>
        <v>2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2</v>
      </c>
      <c r="W72" s="39">
        <f>SUM(I72:I$192,O72:O$192,S72:S$192)/SUM(F72:F$192)</f>
        <v>0.55284552845528456</v>
      </c>
      <c r="X72" s="39">
        <f>SUM(V72:V$192)/SUM(G72:G$192)</f>
        <v>0.73142857142857143</v>
      </c>
      <c r="Y72" s="41">
        <f t="shared" si="3"/>
        <v>1.284274099883856</v>
      </c>
    </row>
    <row r="73" spans="1:25" ht="15.75" x14ac:dyDescent="0.25">
      <c r="A73" s="184"/>
      <c r="B73" s="4">
        <v>42879</v>
      </c>
      <c r="C73" s="5" t="s">
        <v>30</v>
      </c>
      <c r="D73" s="39">
        <f>SUM(I73:I$192)/SUM(G73:G$192)</f>
        <v>0.51296829971181557</v>
      </c>
      <c r="E73" s="5">
        <v>1</v>
      </c>
      <c r="F73" s="5">
        <v>3</v>
      </c>
      <c r="G73" s="5">
        <v>2</v>
      </c>
      <c r="H73" s="5">
        <v>0</v>
      </c>
      <c r="I73" s="5">
        <v>1</v>
      </c>
      <c r="J73" s="5">
        <f t="shared" si="4"/>
        <v>0</v>
      </c>
      <c r="K73" s="5">
        <v>1</v>
      </c>
      <c r="L73" s="5">
        <v>0</v>
      </c>
      <c r="M73" s="5">
        <v>0</v>
      </c>
      <c r="N73" s="5">
        <v>2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0</v>
      </c>
      <c r="V73" s="5">
        <v>2</v>
      </c>
      <c r="W73" s="39">
        <f>SUM(I73:I$192,O73:O$192,S73:S$192)/SUM(F73:F$192)</f>
        <v>0.55191256830601088</v>
      </c>
      <c r="X73" s="39">
        <f>SUM(V73:V$192)/SUM(G73:G$192)</f>
        <v>0.73198847262247835</v>
      </c>
      <c r="Y73" s="41">
        <f t="shared" si="3"/>
        <v>1.2839010409284892</v>
      </c>
    </row>
    <row r="74" spans="1:25" ht="15.75" x14ac:dyDescent="0.25">
      <c r="A74" s="184"/>
      <c r="B74" s="4">
        <v>42872</v>
      </c>
      <c r="C74" s="5" t="s">
        <v>31</v>
      </c>
      <c r="D74" s="39">
        <f>SUM(I74:I$192)/SUM(G74:G$192)</f>
        <v>0.5130434782608696</v>
      </c>
      <c r="E74" s="5">
        <v>1</v>
      </c>
      <c r="F74" s="5">
        <v>3</v>
      </c>
      <c r="G74" s="5">
        <v>3</v>
      </c>
      <c r="H74" s="5">
        <v>2</v>
      </c>
      <c r="I74" s="5">
        <v>2</v>
      </c>
      <c r="J74" s="5">
        <f t="shared" si="4"/>
        <v>1</v>
      </c>
      <c r="K74" s="5">
        <v>1</v>
      </c>
      <c r="L74" s="5">
        <v>0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1</v>
      </c>
      <c r="S74" s="5">
        <v>0</v>
      </c>
      <c r="T74" s="5">
        <v>0</v>
      </c>
      <c r="U74" s="5">
        <v>0</v>
      </c>
      <c r="V74" s="5">
        <v>3</v>
      </c>
      <c r="W74" s="39">
        <f>SUM(I74:I$192,O74:O$192,S74:S$192)/SUM(F74:F$192)</f>
        <v>0.55371900826446285</v>
      </c>
      <c r="X74" s="39">
        <f>SUM(V74:V$192)/SUM(G74:G$192)</f>
        <v>0.73043478260869565</v>
      </c>
      <c r="Y74" s="41">
        <f t="shared" si="3"/>
        <v>1.2841537908731584</v>
      </c>
    </row>
    <row r="75" spans="1:25" ht="15.75" x14ac:dyDescent="0.25">
      <c r="A75" s="184"/>
      <c r="B75" s="4">
        <v>42872</v>
      </c>
      <c r="C75" s="5" t="s">
        <v>31</v>
      </c>
      <c r="D75" s="39">
        <f>SUM(I75:I$192)/SUM(G75:G$192)</f>
        <v>0.51169590643274854</v>
      </c>
      <c r="E75" s="5">
        <v>1</v>
      </c>
      <c r="F75" s="5">
        <v>3</v>
      </c>
      <c r="G75" s="5">
        <v>3</v>
      </c>
      <c r="H75" s="5">
        <v>2</v>
      </c>
      <c r="I75" s="5">
        <v>3</v>
      </c>
      <c r="J75" s="5">
        <f t="shared" si="4"/>
        <v>2</v>
      </c>
      <c r="K75" s="5">
        <v>0</v>
      </c>
      <c r="L75" s="5">
        <v>1</v>
      </c>
      <c r="M75" s="5">
        <v>0</v>
      </c>
      <c r="N75" s="5">
        <v>3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5</v>
      </c>
      <c r="W75" s="39">
        <f>SUM(I75:I$192,O75:O$192,S75:S$192)/SUM(F75:F$192)</f>
        <v>0.55277777777777781</v>
      </c>
      <c r="X75" s="39">
        <f>SUM(V75:V$192)/SUM(G75:G$192)</f>
        <v>0.72807017543859653</v>
      </c>
      <c r="Y75" s="41">
        <f t="shared" si="3"/>
        <v>1.2808479532163743</v>
      </c>
    </row>
    <row r="76" spans="1:25" ht="15.75" x14ac:dyDescent="0.25">
      <c r="A76" s="184"/>
      <c r="B76" s="4">
        <v>42865</v>
      </c>
      <c r="C76" s="5" t="s">
        <v>23</v>
      </c>
      <c r="D76" s="39">
        <f>SUM(I76:I$192)/SUM(G76:G$192)</f>
        <v>0.50737463126843663</v>
      </c>
      <c r="E76" s="5">
        <v>1</v>
      </c>
      <c r="F76" s="5">
        <v>3</v>
      </c>
      <c r="G76" s="5">
        <v>3</v>
      </c>
      <c r="H76" s="5">
        <v>0</v>
      </c>
      <c r="I76" s="5">
        <v>0</v>
      </c>
      <c r="J76" s="5">
        <f t="shared" si="4"/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2</v>
      </c>
      <c r="V76" s="5">
        <v>0</v>
      </c>
      <c r="W76" s="39">
        <f>SUM(I76:I$192,O76:O$192,S76:S$192)/SUM(F76:F$192)</f>
        <v>0.5490196078431373</v>
      </c>
      <c r="X76" s="39">
        <f>SUM(V76:V$192)/SUM(G76:G$192)</f>
        <v>0.71976401179941008</v>
      </c>
      <c r="Y76" s="41">
        <f t="shared" si="3"/>
        <v>1.2687836196425475</v>
      </c>
    </row>
    <row r="77" spans="1:25" ht="16.5" thickBot="1" x14ac:dyDescent="0.3">
      <c r="A77" s="188"/>
      <c r="B77" s="11">
        <v>42865</v>
      </c>
      <c r="C77" s="12" t="s">
        <v>23</v>
      </c>
      <c r="D77" s="40">
        <f>SUM(I77:I$192)/SUM(G77:G$192)</f>
        <v>0.51190476190476186</v>
      </c>
      <c r="E77" s="12">
        <v>1</v>
      </c>
      <c r="F77" s="12">
        <v>3</v>
      </c>
      <c r="G77" s="12">
        <v>3</v>
      </c>
      <c r="H77" s="12">
        <v>1</v>
      </c>
      <c r="I77" s="12">
        <v>2</v>
      </c>
      <c r="J77" s="12">
        <f t="shared" si="4"/>
        <v>2</v>
      </c>
      <c r="K77" s="12">
        <v>0</v>
      </c>
      <c r="L77" s="12">
        <v>0</v>
      </c>
      <c r="M77" s="12">
        <v>0</v>
      </c>
      <c r="N77" s="12">
        <v>1</v>
      </c>
      <c r="O77" s="12">
        <v>0</v>
      </c>
      <c r="P77" s="12">
        <v>0</v>
      </c>
      <c r="Q77" s="12">
        <v>0</v>
      </c>
      <c r="R77" s="12">
        <v>1</v>
      </c>
      <c r="S77" s="12">
        <v>0</v>
      </c>
      <c r="T77" s="12">
        <v>0</v>
      </c>
      <c r="U77" s="12">
        <v>0</v>
      </c>
      <c r="V77" s="12">
        <v>2</v>
      </c>
      <c r="W77" s="40">
        <f>SUM(I77:I$192,O77:O$192,S77:S$192)/SUM(F77:F$192)</f>
        <v>0.5536723163841808</v>
      </c>
      <c r="X77" s="40">
        <f>SUM(V77:V$192)/SUM(G77:G$192)</f>
        <v>0.72619047619047616</v>
      </c>
      <c r="Y77" s="42">
        <f t="shared" si="3"/>
        <v>1.2798627925746571</v>
      </c>
    </row>
    <row r="78" spans="1:25" ht="15.75" x14ac:dyDescent="0.25">
      <c r="A78" s="178" t="s">
        <v>35</v>
      </c>
      <c r="B78" s="18">
        <v>42634</v>
      </c>
      <c r="C78" s="19" t="s">
        <v>34</v>
      </c>
      <c r="D78" s="43">
        <f>SUM(I78:I$192)/SUM(G78:G$192)</f>
        <v>0.51051051051051055</v>
      </c>
      <c r="E78" s="19">
        <v>1</v>
      </c>
      <c r="F78" s="19">
        <v>2</v>
      </c>
      <c r="G78" s="19">
        <v>2</v>
      </c>
      <c r="H78" s="19">
        <v>0</v>
      </c>
      <c r="I78" s="19">
        <v>1</v>
      </c>
      <c r="J78" s="19">
        <f t="shared" si="4"/>
        <v>1</v>
      </c>
      <c r="K78" s="19">
        <v>0</v>
      </c>
      <c r="L78" s="19">
        <v>0</v>
      </c>
      <c r="M78" s="19">
        <v>0</v>
      </c>
      <c r="N78" s="19">
        <v>1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1</v>
      </c>
      <c r="W78" s="43">
        <f>SUM(I78:I$192,O78:O$192,S78:S$192)/SUM(F78:F$192)</f>
        <v>0.55270655270655267</v>
      </c>
      <c r="X78" s="43">
        <f>SUM(V78:V$192)/SUM(G78:G$192)</f>
        <v>0.72672672672672678</v>
      </c>
      <c r="Y78" s="44">
        <f t="shared" si="3"/>
        <v>1.2794332794332794</v>
      </c>
    </row>
    <row r="79" spans="1:25" ht="15.75" x14ac:dyDescent="0.25">
      <c r="A79" s="179"/>
      <c r="B79" s="14">
        <v>42634</v>
      </c>
      <c r="C79" s="15" t="s">
        <v>34</v>
      </c>
      <c r="D79" s="45">
        <f>SUM(I79:I$192)/SUM(G79:G$192)</f>
        <v>0.51057401812688818</v>
      </c>
      <c r="E79" s="15">
        <v>1</v>
      </c>
      <c r="F79" s="15">
        <v>4</v>
      </c>
      <c r="G79" s="15">
        <v>4</v>
      </c>
      <c r="H79" s="15">
        <v>0</v>
      </c>
      <c r="I79" s="15">
        <v>2</v>
      </c>
      <c r="J79" s="15">
        <f t="shared" si="4"/>
        <v>2</v>
      </c>
      <c r="K79" s="15">
        <v>0</v>
      </c>
      <c r="L79" s="15">
        <v>0</v>
      </c>
      <c r="M79" s="15">
        <v>0</v>
      </c>
      <c r="N79" s="15">
        <v>1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2</v>
      </c>
      <c r="V79" s="15">
        <v>2</v>
      </c>
      <c r="W79" s="45">
        <f>SUM(I79:I$192,O79:O$192,S79:S$192)/SUM(F79:F$192)</f>
        <v>0.55300859598853869</v>
      </c>
      <c r="X79" s="45">
        <f>SUM(V79:V$192)/SUM(G79:G$192)</f>
        <v>0.72809667673716016</v>
      </c>
      <c r="Y79" s="46">
        <f t="shared" si="3"/>
        <v>1.2811052727256989</v>
      </c>
    </row>
    <row r="80" spans="1:25" ht="15.75" x14ac:dyDescent="0.25">
      <c r="A80" s="179"/>
      <c r="B80" s="14">
        <v>42627</v>
      </c>
      <c r="C80" s="15" t="s">
        <v>34</v>
      </c>
      <c r="D80" s="45">
        <f>SUM(I80:I$192)/SUM(G80:G$192)</f>
        <v>0.5107033639143731</v>
      </c>
      <c r="E80" s="15">
        <v>1</v>
      </c>
      <c r="F80" s="15">
        <v>2</v>
      </c>
      <c r="G80" s="15">
        <v>2</v>
      </c>
      <c r="H80" s="15">
        <v>0</v>
      </c>
      <c r="I80" s="15">
        <v>1</v>
      </c>
      <c r="J80" s="15">
        <f t="shared" si="4"/>
        <v>1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1</v>
      </c>
      <c r="W80" s="45">
        <f>SUM(I80:I$192,O80:O$192,S80:S$192)/SUM(F80:F$192)</f>
        <v>0.55362318840579705</v>
      </c>
      <c r="X80" s="45">
        <f>SUM(V80:V$192)/SUM(G80:G$192)</f>
        <v>0.73088685015290522</v>
      </c>
      <c r="Y80" s="46">
        <f t="shared" si="3"/>
        <v>1.2845100385587023</v>
      </c>
    </row>
    <row r="81" spans="1:25" ht="15.75" x14ac:dyDescent="0.25">
      <c r="A81" s="179"/>
      <c r="B81" s="14">
        <v>42613</v>
      </c>
      <c r="C81" s="15" t="s">
        <v>25</v>
      </c>
      <c r="D81" s="45">
        <f>SUM(I81:I$192)/SUM(G81:G$192)</f>
        <v>0.51076923076923075</v>
      </c>
      <c r="E81" s="15">
        <v>1</v>
      </c>
      <c r="F81" s="15">
        <v>5</v>
      </c>
      <c r="G81" s="15">
        <v>5</v>
      </c>
      <c r="H81" s="15">
        <v>2</v>
      </c>
      <c r="I81" s="15">
        <v>2</v>
      </c>
      <c r="J81" s="15">
        <f t="shared" si="4"/>
        <v>1</v>
      </c>
      <c r="K81" s="15">
        <v>1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3</v>
      </c>
      <c r="W81" s="45">
        <f>SUM(I81:I$192,O81:O$192,S81:S$192)/SUM(F81:F$192)</f>
        <v>0.55393586005830908</v>
      </c>
      <c r="X81" s="45">
        <f>SUM(V81:V$192)/SUM(G81:G$192)</f>
        <v>0.73230769230769233</v>
      </c>
      <c r="Y81" s="46">
        <f t="shared" si="3"/>
        <v>1.2862435523660014</v>
      </c>
    </row>
    <row r="82" spans="1:25" ht="16.5" thickBot="1" x14ac:dyDescent="0.3">
      <c r="A82" s="180"/>
      <c r="B82" s="86">
        <v>42613</v>
      </c>
      <c r="C82" s="87" t="s">
        <v>25</v>
      </c>
      <c r="D82" s="89">
        <f>SUM(I82:I$192)/SUM(G82:G$192)</f>
        <v>0.51249999999999996</v>
      </c>
      <c r="E82" s="87">
        <v>1</v>
      </c>
      <c r="F82" s="87">
        <v>4</v>
      </c>
      <c r="G82" s="87">
        <v>4</v>
      </c>
      <c r="H82" s="87">
        <v>1</v>
      </c>
      <c r="I82" s="87">
        <v>2</v>
      </c>
      <c r="J82" s="87">
        <f t="shared" si="4"/>
        <v>2</v>
      </c>
      <c r="K82" s="87">
        <v>0</v>
      </c>
      <c r="L82" s="87">
        <v>0</v>
      </c>
      <c r="M82" s="87">
        <v>0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v>0</v>
      </c>
      <c r="U82" s="87">
        <v>2</v>
      </c>
      <c r="V82" s="87">
        <v>2</v>
      </c>
      <c r="W82" s="89">
        <f>SUM(I82:I$192,O82:O$192,S82:S$192)/SUM(F82:F$192)</f>
        <v>0.55621301775147924</v>
      </c>
      <c r="X82" s="89">
        <f>SUM(V82:V$192)/SUM(G82:G$192)</f>
        <v>0.734375</v>
      </c>
      <c r="Y82" s="90">
        <f t="shared" si="3"/>
        <v>1.2905880177514792</v>
      </c>
    </row>
    <row r="83" spans="1:25" ht="15.75" x14ac:dyDescent="0.25">
      <c r="A83" s="183" t="s">
        <v>40</v>
      </c>
      <c r="B83" s="9">
        <v>42599</v>
      </c>
      <c r="C83" s="10" t="s">
        <v>36</v>
      </c>
      <c r="D83" s="1">
        <f>SUM(I83:I$192)/SUM(G83:G$192)</f>
        <v>0.51265822784810122</v>
      </c>
      <c r="E83" s="10">
        <v>1</v>
      </c>
      <c r="F83" s="10">
        <v>3</v>
      </c>
      <c r="G83" s="10">
        <v>3</v>
      </c>
      <c r="H83" s="10">
        <v>0</v>
      </c>
      <c r="I83" s="10">
        <v>0</v>
      </c>
      <c r="J83" s="10">
        <f t="shared" si="4"/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1</v>
      </c>
      <c r="V83" s="10">
        <v>0</v>
      </c>
      <c r="W83" s="1">
        <f>SUM(I83:I$192,O83:O$192,S83:S$192)/SUM(F83:F$192)</f>
        <v>0.55688622754491013</v>
      </c>
      <c r="X83" s="1">
        <f>SUM(V83:V$192)/SUM(G83:G$192)</f>
        <v>0.73734177215189878</v>
      </c>
      <c r="Y83" s="2">
        <f t="shared" si="3"/>
        <v>1.2942279996968089</v>
      </c>
    </row>
    <row r="84" spans="1:25" ht="15.75" x14ac:dyDescent="0.25">
      <c r="A84" s="184"/>
      <c r="B84" s="4">
        <v>42599</v>
      </c>
      <c r="C84" s="5" t="s">
        <v>36</v>
      </c>
      <c r="D84" s="39">
        <f>SUM(I84:I$192)/SUM(G84:G$192)</f>
        <v>0.51757188498402551</v>
      </c>
      <c r="E84" s="5">
        <v>1</v>
      </c>
      <c r="F84" s="5">
        <v>2</v>
      </c>
      <c r="G84" s="5">
        <v>2</v>
      </c>
      <c r="H84" s="5">
        <v>0</v>
      </c>
      <c r="I84" s="27">
        <v>2</v>
      </c>
      <c r="J84" s="27">
        <f t="shared" si="4"/>
        <v>1</v>
      </c>
      <c r="K84" s="5">
        <v>1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3</v>
      </c>
      <c r="W84" s="39">
        <f>SUM(I84:I$192,O84:O$192,S84:S$192)/SUM(F84:F$192)</f>
        <v>0.5619335347432024</v>
      </c>
      <c r="X84" s="39">
        <f>SUM(V84:V$192)/SUM(G84:G$192)</f>
        <v>0.74440894568690097</v>
      </c>
      <c r="Y84" s="41">
        <f t="shared" si="3"/>
        <v>1.3063424804301034</v>
      </c>
    </row>
    <row r="85" spans="1:25" ht="15.75" x14ac:dyDescent="0.25">
      <c r="A85" s="184"/>
      <c r="B85" s="4">
        <v>42585</v>
      </c>
      <c r="C85" s="5" t="s">
        <v>37</v>
      </c>
      <c r="D85" s="39">
        <f>SUM(I85:I$192)/SUM(G85:G$192)</f>
        <v>0.51446945337620575</v>
      </c>
      <c r="E85" s="5">
        <v>1</v>
      </c>
      <c r="F85" s="5">
        <v>2</v>
      </c>
      <c r="G85" s="5">
        <v>2</v>
      </c>
      <c r="H85" s="27">
        <v>1</v>
      </c>
      <c r="I85" s="27">
        <v>2</v>
      </c>
      <c r="J85" s="27">
        <f t="shared" si="4"/>
        <v>2</v>
      </c>
      <c r="K85" s="5">
        <v>0</v>
      </c>
      <c r="L85" s="5">
        <v>0</v>
      </c>
      <c r="M85" s="5">
        <v>0</v>
      </c>
      <c r="N85" s="5">
        <v>1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2</v>
      </c>
      <c r="W85" s="39">
        <f>SUM(I85:I$192,O85:O$192,S85:S$192)/SUM(F85:F$192)</f>
        <v>0.55927051671732519</v>
      </c>
      <c r="X85" s="39">
        <f>SUM(V85:V$192)/SUM(G85:G$192)</f>
        <v>0.73954983922829587</v>
      </c>
      <c r="Y85" s="41">
        <f t="shared" si="3"/>
        <v>1.2988203559456211</v>
      </c>
    </row>
    <row r="86" spans="1:25" ht="15.75" x14ac:dyDescent="0.25">
      <c r="A86" s="184"/>
      <c r="B86" s="4">
        <v>42585</v>
      </c>
      <c r="C86" s="5" t="s">
        <v>37</v>
      </c>
      <c r="D86" s="39">
        <f>SUM(I86:I$192)/SUM(G86:G$192)</f>
        <v>0.51132686084142398</v>
      </c>
      <c r="E86" s="5">
        <v>1</v>
      </c>
      <c r="F86" s="5">
        <v>3</v>
      </c>
      <c r="G86" s="5">
        <v>3</v>
      </c>
      <c r="H86" s="27">
        <v>1</v>
      </c>
      <c r="I86" s="27">
        <v>3</v>
      </c>
      <c r="J86" s="27">
        <f t="shared" si="4"/>
        <v>3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3</v>
      </c>
      <c r="W86" s="39">
        <f>SUM(I86:I$192,O86:O$192,S86:S$192)/SUM(F86:F$192)</f>
        <v>0.55657492354740057</v>
      </c>
      <c r="X86" s="39">
        <f>SUM(V86:V$192)/SUM(G86:G$192)</f>
        <v>0.73786407766990292</v>
      </c>
      <c r="Y86" s="41">
        <f t="shared" si="3"/>
        <v>1.2944390012173035</v>
      </c>
    </row>
    <row r="87" spans="1:25" ht="15.75" x14ac:dyDescent="0.25">
      <c r="A87" s="184"/>
      <c r="B87" s="4">
        <v>42578</v>
      </c>
      <c r="C87" s="5" t="s">
        <v>25</v>
      </c>
      <c r="D87" s="39">
        <f>SUM(I87:I$192)/SUM(G87:G$192)</f>
        <v>0.50653594771241828</v>
      </c>
      <c r="E87" s="5">
        <v>1</v>
      </c>
      <c r="F87" s="5">
        <v>4</v>
      </c>
      <c r="G87" s="5">
        <v>4</v>
      </c>
      <c r="H87" s="27">
        <v>1</v>
      </c>
      <c r="I87" s="27">
        <v>1</v>
      </c>
      <c r="J87" s="27">
        <f t="shared" si="4"/>
        <v>1</v>
      </c>
      <c r="K87" s="5">
        <v>0</v>
      </c>
      <c r="L87" s="5">
        <v>0</v>
      </c>
      <c r="M87" s="5">
        <v>0</v>
      </c>
      <c r="N87" s="5">
        <v>1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1</v>
      </c>
      <c r="W87" s="39">
        <f>SUM(I87:I$192,O87:O$192,S87:S$192)/SUM(F87:F$192)</f>
        <v>0.55246913580246915</v>
      </c>
      <c r="X87" s="39">
        <f>SUM(V87:V$192)/SUM(G87:G$192)</f>
        <v>0.73529411764705888</v>
      </c>
      <c r="Y87" s="41">
        <f t="shared" si="3"/>
        <v>1.287763253449528</v>
      </c>
    </row>
    <row r="88" spans="1:25" ht="15.75" x14ac:dyDescent="0.25">
      <c r="A88" s="184"/>
      <c r="B88" s="4">
        <v>42578</v>
      </c>
      <c r="C88" s="5" t="s">
        <v>25</v>
      </c>
      <c r="D88" s="39">
        <f>SUM(I88:I$192)/SUM(G88:G$192)</f>
        <v>0.50993377483443714</v>
      </c>
      <c r="E88" s="5">
        <v>1</v>
      </c>
      <c r="F88" s="5">
        <v>3</v>
      </c>
      <c r="G88" s="5">
        <v>3</v>
      </c>
      <c r="H88" s="27">
        <v>1</v>
      </c>
      <c r="I88" s="27">
        <v>3</v>
      </c>
      <c r="J88" s="27">
        <f t="shared" si="4"/>
        <v>3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3</v>
      </c>
      <c r="W88" s="39">
        <f>SUM(I88:I$192,O88:O$192,S88:S$192)/SUM(F88:F$192)</f>
        <v>0.55625000000000002</v>
      </c>
      <c r="X88" s="39">
        <f>SUM(V88:V$192)/SUM(G88:G$192)</f>
        <v>0.74172185430463577</v>
      </c>
      <c r="Y88" s="41">
        <f t="shared" si="3"/>
        <v>1.2979718543046359</v>
      </c>
    </row>
    <row r="89" spans="1:25" ht="15.75" x14ac:dyDescent="0.25">
      <c r="A89" s="184"/>
      <c r="B89" s="4">
        <v>42571</v>
      </c>
      <c r="C89" s="5" t="s">
        <v>23</v>
      </c>
      <c r="D89" s="39">
        <f>SUM(I89:I$192)/SUM(G89:G$192)</f>
        <v>0.50501672240802675</v>
      </c>
      <c r="E89" s="5">
        <v>1</v>
      </c>
      <c r="F89" s="5">
        <v>4</v>
      </c>
      <c r="G89" s="5">
        <v>3</v>
      </c>
      <c r="H89" s="27">
        <v>2</v>
      </c>
      <c r="I89" s="27">
        <v>1</v>
      </c>
      <c r="J89" s="27">
        <f t="shared" si="4"/>
        <v>1</v>
      </c>
      <c r="K89" s="5">
        <v>0</v>
      </c>
      <c r="L89" s="5">
        <v>0</v>
      </c>
      <c r="M89" s="5">
        <v>0</v>
      </c>
      <c r="N89" s="5">
        <v>3</v>
      </c>
      <c r="O89" s="5">
        <v>0</v>
      </c>
      <c r="P89" s="5">
        <v>0</v>
      </c>
      <c r="Q89" s="5">
        <v>1</v>
      </c>
      <c r="R89" s="5">
        <v>0</v>
      </c>
      <c r="S89" s="5">
        <v>1</v>
      </c>
      <c r="T89" s="5">
        <v>1</v>
      </c>
      <c r="U89" s="5">
        <v>0</v>
      </c>
      <c r="V89" s="5">
        <v>1</v>
      </c>
      <c r="W89" s="39">
        <f>SUM(I89:I$192,O89:O$192,S89:S$192)/SUM(F89:F$192)</f>
        <v>0.55205047318611988</v>
      </c>
      <c r="X89" s="39">
        <f>SUM(V89:V$192)/SUM(G89:G$192)</f>
        <v>0.73913043478260865</v>
      </c>
      <c r="Y89" s="41">
        <f t="shared" si="3"/>
        <v>1.2911809079687284</v>
      </c>
    </row>
    <row r="90" spans="1:25" ht="15.75" x14ac:dyDescent="0.25">
      <c r="A90" s="184"/>
      <c r="B90" s="4">
        <v>42571</v>
      </c>
      <c r="C90" s="5" t="s">
        <v>23</v>
      </c>
      <c r="D90" s="39">
        <f>SUM(I90:I$192)/SUM(G90:G$192)</f>
        <v>0.5067567567567568</v>
      </c>
      <c r="E90" s="5">
        <v>1</v>
      </c>
      <c r="F90" s="5">
        <v>3</v>
      </c>
      <c r="G90" s="5">
        <v>3</v>
      </c>
      <c r="H90" s="27">
        <v>1</v>
      </c>
      <c r="I90" s="27">
        <v>1</v>
      </c>
      <c r="J90" s="27">
        <f t="shared" si="4"/>
        <v>1</v>
      </c>
      <c r="K90" s="5">
        <v>0</v>
      </c>
      <c r="L90" s="5">
        <v>0</v>
      </c>
      <c r="M90" s="5">
        <v>0</v>
      </c>
      <c r="N90" s="5">
        <v>1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1</v>
      </c>
      <c r="W90" s="39">
        <f>SUM(I90:I$192,O90:O$192,S90:S$192)/SUM(F90:F$192)</f>
        <v>0.55271565495207664</v>
      </c>
      <c r="X90" s="39">
        <f>SUM(V90:V$192)/SUM(G90:G$192)</f>
        <v>0.7432432432432432</v>
      </c>
      <c r="Y90" s="41">
        <f t="shared" si="3"/>
        <v>1.2959588981953198</v>
      </c>
    </row>
    <row r="91" spans="1:25" ht="15.75" x14ac:dyDescent="0.25">
      <c r="A91" s="184"/>
      <c r="B91" s="4">
        <v>42564</v>
      </c>
      <c r="C91" s="5" t="s">
        <v>29</v>
      </c>
      <c r="D91" s="39">
        <f>SUM(I91:I$192)/SUM(G91:G$192)</f>
        <v>0.50853242320819114</v>
      </c>
      <c r="E91" s="5">
        <v>1</v>
      </c>
      <c r="F91" s="5">
        <v>3</v>
      </c>
      <c r="G91" s="5">
        <v>3</v>
      </c>
      <c r="H91" s="27">
        <v>1</v>
      </c>
      <c r="I91" s="27">
        <v>1</v>
      </c>
      <c r="J91" s="27">
        <f t="shared" si="4"/>
        <v>1</v>
      </c>
      <c r="K91" s="5">
        <v>0</v>
      </c>
      <c r="L91" s="5">
        <v>0</v>
      </c>
      <c r="M91" s="5">
        <v>0</v>
      </c>
      <c r="N91" s="5">
        <v>2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1</v>
      </c>
      <c r="W91" s="39">
        <f>SUM(I91:I$192,O91:O$192,S91:S$192)/SUM(F91:F$192)</f>
        <v>0.55483870967741933</v>
      </c>
      <c r="X91" s="39">
        <f>SUM(V91:V$192)/SUM(G91:G$192)</f>
        <v>0.74744027303754268</v>
      </c>
      <c r="Y91" s="41">
        <f t="shared" si="3"/>
        <v>1.3022789827149621</v>
      </c>
    </row>
    <row r="92" spans="1:25" ht="15.75" x14ac:dyDescent="0.25">
      <c r="A92" s="184"/>
      <c r="B92" s="4">
        <v>42564</v>
      </c>
      <c r="C92" s="5" t="s">
        <v>29</v>
      </c>
      <c r="D92" s="39">
        <f>SUM(I92:I$192)/SUM(G92:G$192)</f>
        <v>0.51034482758620692</v>
      </c>
      <c r="E92" s="5">
        <v>1</v>
      </c>
      <c r="F92" s="5">
        <v>4</v>
      </c>
      <c r="G92" s="5">
        <v>4</v>
      </c>
      <c r="H92" s="27">
        <v>2</v>
      </c>
      <c r="I92" s="27">
        <v>2</v>
      </c>
      <c r="J92" s="27">
        <f t="shared" si="4"/>
        <v>1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3</v>
      </c>
      <c r="W92" s="39">
        <f>SUM(I92:I$192,O92:O$192,S92:S$192)/SUM(F92:F$192)</f>
        <v>0.55700325732899025</v>
      </c>
      <c r="X92" s="39">
        <f>SUM(V92:V$192)/SUM(G92:G$192)</f>
        <v>0.75172413793103443</v>
      </c>
      <c r="Y92" s="41">
        <f t="shared" si="3"/>
        <v>1.3087273952600247</v>
      </c>
    </row>
    <row r="93" spans="1:25" ht="15.75" x14ac:dyDescent="0.25">
      <c r="A93" s="184"/>
      <c r="B93" s="4">
        <v>42557</v>
      </c>
      <c r="C93" s="5" t="s">
        <v>38</v>
      </c>
      <c r="D93" s="39">
        <f>SUM(I93:I$192)/SUM(G93:G$192)</f>
        <v>0.51048951048951052</v>
      </c>
      <c r="E93" s="5">
        <v>1</v>
      </c>
      <c r="F93" s="5">
        <v>3</v>
      </c>
      <c r="G93" s="5">
        <v>3</v>
      </c>
      <c r="H93" s="27">
        <v>1</v>
      </c>
      <c r="I93" s="27">
        <v>3</v>
      </c>
      <c r="J93" s="27">
        <f t="shared" si="4"/>
        <v>3</v>
      </c>
      <c r="K93" s="5">
        <v>0</v>
      </c>
      <c r="L93" s="5">
        <v>0</v>
      </c>
      <c r="M93" s="5">
        <v>0</v>
      </c>
      <c r="N93" s="5">
        <v>1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3</v>
      </c>
      <c r="W93" s="39">
        <f>SUM(I93:I$192,O93:O$192,S93:S$192)/SUM(F93:F$192)</f>
        <v>0.55775577557755773</v>
      </c>
      <c r="X93" s="39">
        <f>SUM(V93:V$192)/SUM(G93:G$192)</f>
        <v>0.75174825174825177</v>
      </c>
      <c r="Y93" s="41">
        <f t="shared" si="3"/>
        <v>1.3095040273258096</v>
      </c>
    </row>
    <row r="94" spans="1:25" ht="15.75" x14ac:dyDescent="0.25">
      <c r="A94" s="184"/>
      <c r="B94" s="4">
        <v>42557</v>
      </c>
      <c r="C94" s="5" t="s">
        <v>38</v>
      </c>
      <c r="D94" s="39">
        <f>SUM(I94:I$192)/SUM(G94:G$192)</f>
        <v>0.5053003533568905</v>
      </c>
      <c r="E94" s="5">
        <v>1</v>
      </c>
      <c r="F94" s="5">
        <v>4</v>
      </c>
      <c r="G94" s="5">
        <v>4</v>
      </c>
      <c r="H94" s="27">
        <v>2</v>
      </c>
      <c r="I94" s="27">
        <v>3</v>
      </c>
      <c r="J94" s="27">
        <f t="shared" si="4"/>
        <v>3</v>
      </c>
      <c r="K94" s="5">
        <v>0</v>
      </c>
      <c r="L94" s="5">
        <v>0</v>
      </c>
      <c r="M94" s="5">
        <v>0</v>
      </c>
      <c r="N94" s="5">
        <v>1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3</v>
      </c>
      <c r="W94" s="39">
        <f>SUM(I94:I$192,O94:O$192,S94:S$192)/SUM(F94:F$192)</f>
        <v>0.55333333333333334</v>
      </c>
      <c r="X94" s="39">
        <f>SUM(V94:V$192)/SUM(G94:G$192)</f>
        <v>0.74911660777385158</v>
      </c>
      <c r="Y94" s="41">
        <f t="shared" si="3"/>
        <v>1.3024499411071848</v>
      </c>
    </row>
    <row r="95" spans="1:25" ht="15.75" x14ac:dyDescent="0.25">
      <c r="A95" s="184"/>
      <c r="B95" s="4">
        <v>42543</v>
      </c>
      <c r="C95" s="5" t="s">
        <v>34</v>
      </c>
      <c r="D95" s="39">
        <f>SUM(I95:I$192)/SUM(G95:G$192)</f>
        <v>0.50179211469534046</v>
      </c>
      <c r="E95" s="5">
        <v>1</v>
      </c>
      <c r="F95" s="5">
        <v>3</v>
      </c>
      <c r="G95" s="5">
        <v>3</v>
      </c>
      <c r="H95" s="27">
        <v>1</v>
      </c>
      <c r="I95" s="27">
        <v>2</v>
      </c>
      <c r="J95" s="27">
        <f t="shared" si="4"/>
        <v>1</v>
      </c>
      <c r="K95" s="5">
        <v>1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3</v>
      </c>
      <c r="W95" s="39">
        <f>SUM(I95:I$192,O95:O$192,S95:S$192)/SUM(F95:F$192)</f>
        <v>0.55067567567567566</v>
      </c>
      <c r="X95" s="39">
        <f>SUM(V95:V$192)/SUM(G95:G$192)</f>
        <v>0.74910394265232971</v>
      </c>
      <c r="Y95" s="41">
        <f t="shared" si="3"/>
        <v>1.2997796183280053</v>
      </c>
    </row>
    <row r="96" spans="1:25" ht="15.75" x14ac:dyDescent="0.25">
      <c r="A96" s="184"/>
      <c r="B96" s="4">
        <v>42543</v>
      </c>
      <c r="C96" s="5" t="s">
        <v>34</v>
      </c>
      <c r="D96" s="39">
        <f>SUM(I96:I$192)/SUM(G96:G$192)</f>
        <v>0.5</v>
      </c>
      <c r="E96" s="5">
        <v>1</v>
      </c>
      <c r="F96" s="5">
        <v>2</v>
      </c>
      <c r="G96" s="5">
        <v>2</v>
      </c>
      <c r="H96" s="5">
        <v>0</v>
      </c>
      <c r="I96" s="27">
        <v>2</v>
      </c>
      <c r="J96" s="27">
        <f t="shared" si="4"/>
        <v>2</v>
      </c>
      <c r="K96" s="5">
        <v>0</v>
      </c>
      <c r="L96" s="5">
        <v>0</v>
      </c>
      <c r="M96" s="5">
        <v>0</v>
      </c>
      <c r="N96" s="5">
        <v>1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2</v>
      </c>
      <c r="W96" s="39">
        <f>SUM(I96:I$192,O96:O$192,S96:S$192)/SUM(F96:F$192)</f>
        <v>0.54948805460750849</v>
      </c>
      <c r="X96" s="39">
        <f>SUM(V96:V$192)/SUM(G96:G$192)</f>
        <v>0.74637681159420288</v>
      </c>
      <c r="Y96" s="41">
        <f t="shared" si="3"/>
        <v>1.2958648662017114</v>
      </c>
    </row>
    <row r="97" spans="1:25" ht="15.75" x14ac:dyDescent="0.25">
      <c r="A97" s="184"/>
      <c r="B97" s="4">
        <v>42536</v>
      </c>
      <c r="C97" s="5" t="s">
        <v>39</v>
      </c>
      <c r="D97" s="39">
        <f>SUM(I97:I$192)/SUM(G97:G$192)</f>
        <v>0.49635036496350365</v>
      </c>
      <c r="E97" s="5">
        <v>1</v>
      </c>
      <c r="F97" s="5">
        <v>3</v>
      </c>
      <c r="G97" s="5">
        <v>3</v>
      </c>
      <c r="H97" s="5">
        <v>0</v>
      </c>
      <c r="I97" s="5">
        <v>0</v>
      </c>
      <c r="J97" s="5">
        <f t="shared" si="4"/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1</v>
      </c>
      <c r="T97" s="5">
        <v>0</v>
      </c>
      <c r="U97" s="5">
        <v>3</v>
      </c>
      <c r="V97" s="5">
        <v>0</v>
      </c>
      <c r="W97" s="39">
        <f>SUM(I97:I$192,O97:O$192,S97:S$192)/SUM(F97:F$192)</f>
        <v>0.54639175257731953</v>
      </c>
      <c r="X97" s="39">
        <f>SUM(V97:V$192)/SUM(G97:G$192)</f>
        <v>0.74452554744525545</v>
      </c>
      <c r="Y97" s="41">
        <f t="shared" si="3"/>
        <v>1.2909173000225751</v>
      </c>
    </row>
    <row r="98" spans="1:25" ht="15.75" x14ac:dyDescent="0.25">
      <c r="A98" s="184"/>
      <c r="B98" s="4">
        <v>42536</v>
      </c>
      <c r="C98" s="5" t="s">
        <v>39</v>
      </c>
      <c r="D98" s="39">
        <f>SUM(I98:I$192)/SUM(G98:G$192)</f>
        <v>0.50184501845018448</v>
      </c>
      <c r="E98" s="5">
        <v>1</v>
      </c>
      <c r="F98" s="5">
        <v>3</v>
      </c>
      <c r="G98" s="5">
        <v>3</v>
      </c>
      <c r="H98" s="5">
        <v>0</v>
      </c>
      <c r="I98" s="5">
        <v>2</v>
      </c>
      <c r="J98" s="5">
        <f t="shared" si="4"/>
        <v>1</v>
      </c>
      <c r="K98" s="5">
        <v>1</v>
      </c>
      <c r="L98" s="5">
        <v>0</v>
      </c>
      <c r="M98" s="5">
        <v>0</v>
      </c>
      <c r="N98" s="5">
        <v>2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3</v>
      </c>
      <c r="W98" s="39">
        <f>SUM(I98:I$192,O98:O$192,S98:S$192)/SUM(F98:F$192)</f>
        <v>0.54861111111111116</v>
      </c>
      <c r="X98" s="39">
        <f>SUM(V98:V$192)/SUM(G98:G$192)</f>
        <v>0.75276752767527677</v>
      </c>
      <c r="Y98" s="41">
        <f t="shared" si="3"/>
        <v>1.3013786387863879</v>
      </c>
    </row>
    <row r="99" spans="1:25" ht="15.75" x14ac:dyDescent="0.25">
      <c r="A99" s="184"/>
      <c r="B99" s="4">
        <v>42529</v>
      </c>
      <c r="C99" s="5" t="s">
        <v>36</v>
      </c>
      <c r="D99" s="39">
        <f>SUM(I99:I$192)/SUM(G99:G$192)</f>
        <v>0.5</v>
      </c>
      <c r="E99" s="5">
        <v>1</v>
      </c>
      <c r="F99" s="5">
        <v>3</v>
      </c>
      <c r="G99" s="5">
        <v>2</v>
      </c>
      <c r="H99" s="5">
        <v>0</v>
      </c>
      <c r="I99" s="5">
        <v>2</v>
      </c>
      <c r="J99" s="5">
        <f t="shared" si="4"/>
        <v>2</v>
      </c>
      <c r="K99" s="5">
        <v>0</v>
      </c>
      <c r="L99" s="5">
        <v>0</v>
      </c>
      <c r="M99" s="5">
        <v>0</v>
      </c>
      <c r="N99" s="5">
        <v>1</v>
      </c>
      <c r="O99" s="5">
        <v>1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2</v>
      </c>
      <c r="W99" s="39">
        <f>SUM(I99:I$192,O99:O$192,S99:S$192)/SUM(F99:F$192)</f>
        <v>0.54736842105263162</v>
      </c>
      <c r="X99" s="39">
        <f>SUM(V99:V$192)/SUM(G99:G$192)</f>
        <v>0.75</v>
      </c>
      <c r="Y99" s="41">
        <f t="shared" si="3"/>
        <v>1.2973684210526315</v>
      </c>
    </row>
    <row r="100" spans="1:25" ht="15.75" x14ac:dyDescent="0.25">
      <c r="A100" s="184"/>
      <c r="B100" s="4">
        <v>42529</v>
      </c>
      <c r="C100" s="5" t="s">
        <v>36</v>
      </c>
      <c r="D100" s="39">
        <f>SUM(I100:I$192)/SUM(G100:G$192)</f>
        <v>0.49624060150375937</v>
      </c>
      <c r="E100" s="5">
        <v>1</v>
      </c>
      <c r="F100" s="5">
        <v>4</v>
      </c>
      <c r="G100" s="5">
        <v>4</v>
      </c>
      <c r="H100" s="5">
        <v>1</v>
      </c>
      <c r="I100" s="5">
        <v>1</v>
      </c>
      <c r="J100" s="5">
        <f t="shared" si="4"/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0</v>
      </c>
      <c r="V100" s="5">
        <v>1</v>
      </c>
      <c r="W100" s="39">
        <f>SUM(I100:I$192,O100:O$192,S100:S$192)/SUM(F100:F$192)</f>
        <v>0.54255319148936165</v>
      </c>
      <c r="X100" s="39">
        <f>SUM(V100:V$192)/SUM(G100:G$192)</f>
        <v>0.74812030075187974</v>
      </c>
      <c r="Y100" s="41">
        <f t="shared" si="3"/>
        <v>1.2906734922412415</v>
      </c>
    </row>
    <row r="101" spans="1:25" ht="15.75" x14ac:dyDescent="0.25">
      <c r="A101" s="184"/>
      <c r="B101" s="4">
        <v>42515</v>
      </c>
      <c r="C101" s="5" t="s">
        <v>25</v>
      </c>
      <c r="D101" s="39">
        <f>SUM(I101:I$192)/SUM(G101:G$192)</f>
        <v>0.5</v>
      </c>
      <c r="E101" s="5">
        <v>1</v>
      </c>
      <c r="F101" s="5">
        <v>3</v>
      </c>
      <c r="G101" s="5">
        <v>3</v>
      </c>
      <c r="H101" s="5">
        <v>0</v>
      </c>
      <c r="I101" s="5">
        <v>1</v>
      </c>
      <c r="J101" s="5">
        <f t="shared" si="4"/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</v>
      </c>
      <c r="S101" s="5">
        <v>0</v>
      </c>
      <c r="T101" s="5">
        <v>0</v>
      </c>
      <c r="U101" s="5">
        <v>3</v>
      </c>
      <c r="V101" s="5">
        <v>1</v>
      </c>
      <c r="W101" s="39">
        <f>SUM(I101:I$192,O101:O$192,S101:S$192)/SUM(F101:F$192)</f>
        <v>0.5467625899280576</v>
      </c>
      <c r="X101" s="39">
        <f>SUM(V101:V$192)/SUM(G101:G$192)</f>
        <v>0.75572519083969469</v>
      </c>
      <c r="Y101" s="41">
        <f t="shared" si="3"/>
        <v>1.3024877807677524</v>
      </c>
    </row>
    <row r="102" spans="1:25" ht="15.75" x14ac:dyDescent="0.25">
      <c r="A102" s="184"/>
      <c r="B102" s="4">
        <v>42515</v>
      </c>
      <c r="C102" s="5" t="s">
        <v>25</v>
      </c>
      <c r="D102" s="39">
        <f>SUM(I102:I$192)/SUM(G102:G$192)</f>
        <v>0.50193050193050193</v>
      </c>
      <c r="E102" s="5">
        <v>1</v>
      </c>
      <c r="F102" s="5">
        <v>3</v>
      </c>
      <c r="G102" s="5">
        <v>3</v>
      </c>
      <c r="H102" s="5">
        <v>0</v>
      </c>
      <c r="I102" s="5">
        <v>1</v>
      </c>
      <c r="J102" s="5">
        <f t="shared" si="4"/>
        <v>1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1</v>
      </c>
      <c r="W102" s="39">
        <f>SUM(I102:I$192,O102:O$192,S102:S$192)/SUM(F102:F$192)</f>
        <v>0.54909090909090907</v>
      </c>
      <c r="X102" s="39">
        <f>SUM(V102:V$192)/SUM(G102:G$192)</f>
        <v>0.76061776061776065</v>
      </c>
      <c r="Y102" s="41">
        <f t="shared" si="3"/>
        <v>1.3097086697086697</v>
      </c>
    </row>
    <row r="103" spans="1:25" ht="15.75" x14ac:dyDescent="0.25">
      <c r="A103" s="184"/>
      <c r="B103" s="4">
        <v>42508</v>
      </c>
      <c r="C103" s="5" t="s">
        <v>23</v>
      </c>
      <c r="D103" s="39">
        <f>SUM(I103:I$192)/SUM(G103:G$192)</f>
        <v>0.50390625</v>
      </c>
      <c r="E103" s="5">
        <v>1</v>
      </c>
      <c r="F103" s="5">
        <v>3</v>
      </c>
      <c r="G103" s="5">
        <v>3</v>
      </c>
      <c r="H103" s="5">
        <v>1</v>
      </c>
      <c r="I103" s="5">
        <v>0</v>
      </c>
      <c r="J103" s="5">
        <f t="shared" si="4"/>
        <v>0</v>
      </c>
      <c r="K103" s="5">
        <v>0</v>
      </c>
      <c r="L103" s="5">
        <v>0</v>
      </c>
      <c r="M103" s="5">
        <v>0</v>
      </c>
      <c r="N103" s="5">
        <v>1</v>
      </c>
      <c r="O103" s="5">
        <v>0</v>
      </c>
      <c r="P103" s="5">
        <v>0</v>
      </c>
      <c r="Q103" s="5">
        <v>0</v>
      </c>
      <c r="R103" s="5">
        <v>0</v>
      </c>
      <c r="S103" s="5">
        <v>1</v>
      </c>
      <c r="T103" s="5">
        <v>0</v>
      </c>
      <c r="U103" s="5">
        <v>3</v>
      </c>
      <c r="V103" s="5">
        <v>0</v>
      </c>
      <c r="W103" s="39">
        <f>SUM(I103:I$192,O103:O$192,S103:S$192)/SUM(F103:F$192)</f>
        <v>0.55147058823529416</v>
      </c>
      <c r="X103" s="39">
        <f>SUM(V103:V$192)/SUM(G103:G$192)</f>
        <v>0.765625</v>
      </c>
      <c r="Y103" s="41">
        <f t="shared" si="3"/>
        <v>1.3170955882352942</v>
      </c>
    </row>
    <row r="104" spans="1:25" ht="15.75" x14ac:dyDescent="0.25">
      <c r="A104" s="184"/>
      <c r="B104" s="4">
        <v>42508</v>
      </c>
      <c r="C104" s="5" t="s">
        <v>23</v>
      </c>
      <c r="D104" s="39">
        <f>SUM(I104:I$192)/SUM(G104:G$192)</f>
        <v>0.50988142292490124</v>
      </c>
      <c r="E104" s="5">
        <v>1</v>
      </c>
      <c r="F104" s="5">
        <v>3</v>
      </c>
      <c r="G104" s="5">
        <v>3</v>
      </c>
      <c r="H104" s="5">
        <v>0</v>
      </c>
      <c r="I104" s="5">
        <v>2</v>
      </c>
      <c r="J104" s="5">
        <f t="shared" si="4"/>
        <v>1</v>
      </c>
      <c r="K104" s="5">
        <v>0</v>
      </c>
      <c r="L104" s="5">
        <v>1</v>
      </c>
      <c r="M104" s="5">
        <v>0</v>
      </c>
      <c r="N104" s="5">
        <v>2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4</v>
      </c>
      <c r="W104" s="39">
        <f>SUM(I104:I$192,O104:O$192,S104:S$192)/SUM(F104:F$192)</f>
        <v>0.55390334572490707</v>
      </c>
      <c r="X104" s="39">
        <f>SUM(V104:V$192)/SUM(G104:G$192)</f>
        <v>0.77470355731225293</v>
      </c>
      <c r="Y104" s="41">
        <f t="shared" si="3"/>
        <v>1.3286069030371599</v>
      </c>
    </row>
    <row r="105" spans="1:25" ht="15.75" x14ac:dyDescent="0.25">
      <c r="A105" s="184"/>
      <c r="B105" s="4">
        <v>42501</v>
      </c>
      <c r="C105" s="5" t="s">
        <v>29</v>
      </c>
      <c r="D105" s="39">
        <f>SUM(I105:I$192)/SUM(G105:G$192)</f>
        <v>0.50800000000000001</v>
      </c>
      <c r="E105" s="5">
        <v>1</v>
      </c>
      <c r="F105" s="5">
        <v>3</v>
      </c>
      <c r="G105" s="5">
        <v>3</v>
      </c>
      <c r="H105" s="5">
        <v>1</v>
      </c>
      <c r="I105" s="5">
        <v>2</v>
      </c>
      <c r="J105" s="5">
        <f t="shared" si="4"/>
        <v>2</v>
      </c>
      <c r="K105" s="5">
        <v>0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2</v>
      </c>
      <c r="W105" s="39">
        <f>SUM(I105:I$192,O105:O$192,S105:S$192)/SUM(F105:F$192)</f>
        <v>0.55263157894736847</v>
      </c>
      <c r="X105" s="39">
        <f>SUM(V105:V$192)/SUM(G105:G$192)</f>
        <v>0.76800000000000002</v>
      </c>
      <c r="Y105" s="41">
        <f t="shared" si="3"/>
        <v>1.3206315789473684</v>
      </c>
    </row>
    <row r="106" spans="1:25" ht="16.5" thickBot="1" x14ac:dyDescent="0.3">
      <c r="A106" s="188"/>
      <c r="B106" s="11">
        <v>42501</v>
      </c>
      <c r="C106" s="12" t="s">
        <v>29</v>
      </c>
      <c r="D106" s="40">
        <f>SUM(I106:I$192)/SUM(G106:G$192)</f>
        <v>0.50607287449392713</v>
      </c>
      <c r="E106" s="12">
        <v>1</v>
      </c>
      <c r="F106" s="12">
        <v>3</v>
      </c>
      <c r="G106" s="12">
        <v>3</v>
      </c>
      <c r="H106" s="12">
        <v>3</v>
      </c>
      <c r="I106" s="12">
        <v>2</v>
      </c>
      <c r="J106" s="12">
        <f t="shared" si="4"/>
        <v>1</v>
      </c>
      <c r="K106" s="12">
        <v>1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1</v>
      </c>
      <c r="T106" s="12">
        <v>0</v>
      </c>
      <c r="U106" s="12">
        <v>0</v>
      </c>
      <c r="V106" s="12">
        <v>3</v>
      </c>
      <c r="W106" s="40">
        <f>SUM(I106:I$192,O106:O$192,S106:S$192)/SUM(F106:F$192)</f>
        <v>0.5513307984790875</v>
      </c>
      <c r="X106" s="40">
        <f>SUM(V106:V$192)/SUM(G106:G$192)</f>
        <v>0.76923076923076927</v>
      </c>
      <c r="Y106" s="42">
        <f t="shared" si="3"/>
        <v>1.3205615677098568</v>
      </c>
    </row>
    <row r="107" spans="1:25" ht="15.75" x14ac:dyDescent="0.25">
      <c r="A107" s="178" t="s">
        <v>42</v>
      </c>
      <c r="B107" s="18">
        <v>42248</v>
      </c>
      <c r="C107" s="19" t="s">
        <v>41</v>
      </c>
      <c r="D107" s="43">
        <f>SUM(I107:I$192)/SUM(G107:G$192)</f>
        <v>0.50409836065573765</v>
      </c>
      <c r="E107" s="19">
        <v>1</v>
      </c>
      <c r="F107" s="19">
        <v>3</v>
      </c>
      <c r="G107" s="19">
        <v>2</v>
      </c>
      <c r="H107" s="19">
        <v>0</v>
      </c>
      <c r="I107" s="19">
        <v>1</v>
      </c>
      <c r="J107" s="19">
        <f t="shared" si="4"/>
        <v>1</v>
      </c>
      <c r="K107" s="19">
        <v>0</v>
      </c>
      <c r="L107" s="19">
        <v>0</v>
      </c>
      <c r="M107" s="19">
        <v>0</v>
      </c>
      <c r="N107" s="19">
        <v>1</v>
      </c>
      <c r="O107" s="19">
        <v>0</v>
      </c>
      <c r="P107" s="19">
        <v>0</v>
      </c>
      <c r="Q107" s="19">
        <v>1</v>
      </c>
      <c r="R107" s="19">
        <v>0</v>
      </c>
      <c r="S107" s="19">
        <v>0</v>
      </c>
      <c r="T107" s="19">
        <v>0</v>
      </c>
      <c r="U107" s="19">
        <v>0</v>
      </c>
      <c r="V107" s="19">
        <v>1</v>
      </c>
      <c r="W107" s="43">
        <f>SUM(I107:I$192,O107:O$192,S107:S$192)/SUM(F107:F$192)</f>
        <v>0.5461538461538461</v>
      </c>
      <c r="X107" s="43">
        <f>SUM(V107:V$192)/SUM(G107:G$192)</f>
        <v>0.76639344262295084</v>
      </c>
      <c r="Y107" s="44">
        <f t="shared" si="3"/>
        <v>1.312547288776797</v>
      </c>
    </row>
    <row r="108" spans="1:25" ht="15.75" x14ac:dyDescent="0.25">
      <c r="A108" s="179"/>
      <c r="B108" s="14">
        <v>42241</v>
      </c>
      <c r="C108" s="15" t="s">
        <v>41</v>
      </c>
      <c r="D108" s="45">
        <f>SUM(I108:I$192)/SUM(G108:G$192)</f>
        <v>0.50413223140495866</v>
      </c>
      <c r="E108" s="15">
        <v>1</v>
      </c>
      <c r="F108" s="15">
        <v>3</v>
      </c>
      <c r="G108" s="15">
        <v>3</v>
      </c>
      <c r="H108" s="15">
        <v>2</v>
      </c>
      <c r="I108" s="15">
        <v>2</v>
      </c>
      <c r="J108" s="15">
        <f t="shared" si="4"/>
        <v>2</v>
      </c>
      <c r="K108" s="15">
        <v>0</v>
      </c>
      <c r="L108" s="15">
        <v>0</v>
      </c>
      <c r="M108" s="15">
        <v>0</v>
      </c>
      <c r="N108" s="15">
        <v>1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2</v>
      </c>
      <c r="W108" s="45">
        <f>SUM(I108:I$192,O108:O$192,S108:S$192)/SUM(F108:F$192)</f>
        <v>0.54863813229571989</v>
      </c>
      <c r="X108" s="45">
        <f>SUM(V108:V$192)/SUM(G108:G$192)</f>
        <v>0.76859504132231404</v>
      </c>
      <c r="Y108" s="46">
        <f t="shared" si="3"/>
        <v>1.317233173618034</v>
      </c>
    </row>
    <row r="109" spans="1:25" ht="15.75" x14ac:dyDescent="0.25">
      <c r="A109" s="179"/>
      <c r="B109" s="14">
        <v>42241</v>
      </c>
      <c r="C109" s="15" t="s">
        <v>41</v>
      </c>
      <c r="D109" s="45">
        <f>SUM(I109:I$192)/SUM(G109:G$192)</f>
        <v>0.502092050209205</v>
      </c>
      <c r="E109" s="15">
        <v>1</v>
      </c>
      <c r="F109" s="15">
        <v>3</v>
      </c>
      <c r="G109" s="15">
        <v>3</v>
      </c>
      <c r="H109" s="15">
        <v>0</v>
      </c>
      <c r="I109" s="15">
        <v>2</v>
      </c>
      <c r="J109" s="15">
        <f t="shared" si="4"/>
        <v>2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2</v>
      </c>
      <c r="W109" s="45">
        <f>SUM(I109:I$192,O109:O$192,S109:S$192)/SUM(F109:F$192)</f>
        <v>0.547244094488189</v>
      </c>
      <c r="X109" s="45">
        <f>SUM(V109:V$192)/SUM(G109:G$192)</f>
        <v>0.76987447698744771</v>
      </c>
      <c r="Y109" s="46">
        <f t="shared" si="3"/>
        <v>1.3171185714756368</v>
      </c>
    </row>
    <row r="110" spans="1:25" ht="15.75" x14ac:dyDescent="0.25">
      <c r="A110" s="179"/>
      <c r="B110" s="14">
        <v>42234</v>
      </c>
      <c r="C110" s="15" t="s">
        <v>41</v>
      </c>
      <c r="D110" s="45">
        <f>SUM(I110:I$192)/SUM(G110:G$192)</f>
        <v>0.5</v>
      </c>
      <c r="E110" s="15">
        <v>1</v>
      </c>
      <c r="F110" s="15">
        <v>2</v>
      </c>
      <c r="G110" s="15">
        <v>2</v>
      </c>
      <c r="H110" s="15">
        <v>0</v>
      </c>
      <c r="I110" s="15">
        <v>0</v>
      </c>
      <c r="J110" s="15">
        <f t="shared" si="4"/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45">
        <f>SUM(I110:I$192,O110:O$192,S110:S$192)/SUM(F110:F$192)</f>
        <v>0.54581673306772904</v>
      </c>
      <c r="X110" s="45">
        <f>SUM(V110:V$192)/SUM(G110:G$192)</f>
        <v>0.77118644067796616</v>
      </c>
      <c r="Y110" s="46">
        <f t="shared" si="3"/>
        <v>1.3170031737456953</v>
      </c>
    </row>
    <row r="111" spans="1:25" ht="16.5" thickBot="1" x14ac:dyDescent="0.3">
      <c r="A111" s="180"/>
      <c r="B111" s="86">
        <v>42234</v>
      </c>
      <c r="C111" s="87" t="s">
        <v>41</v>
      </c>
      <c r="D111" s="89">
        <f>SUM(I111:I$192)/SUM(G111:G$192)</f>
        <v>0.50427350427350426</v>
      </c>
      <c r="E111" s="87">
        <v>1</v>
      </c>
      <c r="F111" s="87">
        <v>3</v>
      </c>
      <c r="G111" s="87">
        <v>3</v>
      </c>
      <c r="H111" s="87">
        <v>0</v>
      </c>
      <c r="I111" s="87">
        <v>3</v>
      </c>
      <c r="J111" s="87">
        <f t="shared" si="4"/>
        <v>3</v>
      </c>
      <c r="K111" s="87">
        <v>0</v>
      </c>
      <c r="L111" s="87">
        <v>0</v>
      </c>
      <c r="M111" s="87">
        <v>0</v>
      </c>
      <c r="N111" s="87">
        <v>3</v>
      </c>
      <c r="O111" s="87">
        <v>0</v>
      </c>
      <c r="P111" s="87">
        <v>0</v>
      </c>
      <c r="Q111" s="87">
        <v>0</v>
      </c>
      <c r="R111" s="87">
        <v>0</v>
      </c>
      <c r="S111" s="87">
        <v>0</v>
      </c>
      <c r="T111" s="87">
        <v>0</v>
      </c>
      <c r="U111" s="87">
        <v>0</v>
      </c>
      <c r="V111" s="87">
        <v>3</v>
      </c>
      <c r="W111" s="89">
        <f>SUM(I111:I$192,O111:O$192,S111:S$192)/SUM(F111:F$192)</f>
        <v>0.55020080321285136</v>
      </c>
      <c r="X111" s="89">
        <f>SUM(V111:V$192)/SUM(G111:G$192)</f>
        <v>0.77777777777777779</v>
      </c>
      <c r="Y111" s="90">
        <f t="shared" si="3"/>
        <v>1.3279785809906293</v>
      </c>
    </row>
    <row r="112" spans="1:25" ht="15.75" x14ac:dyDescent="0.25">
      <c r="A112" s="183" t="s">
        <v>49</v>
      </c>
      <c r="B112" s="9">
        <v>42227</v>
      </c>
      <c r="C112" s="10" t="s">
        <v>43</v>
      </c>
      <c r="D112" s="1">
        <f>SUM(I112:I$192)/SUM(G112:G$192)</f>
        <v>0.49783549783549785</v>
      </c>
      <c r="E112" s="10">
        <v>1</v>
      </c>
      <c r="F112" s="10">
        <v>3</v>
      </c>
      <c r="G112" s="10">
        <v>3</v>
      </c>
      <c r="H112" s="10">
        <v>0</v>
      </c>
      <c r="I112" s="10">
        <v>1</v>
      </c>
      <c r="J112" s="10">
        <f t="shared" si="4"/>
        <v>1</v>
      </c>
      <c r="K112" s="10">
        <v>0</v>
      </c>
      <c r="L112" s="10">
        <v>0</v>
      </c>
      <c r="M112" s="10">
        <v>0</v>
      </c>
      <c r="N112" s="10">
        <v>2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">
        <f>SUM(I112:I$192,O112:O$192,S112:S$192)/SUM(F112:F$192)</f>
        <v>0.54471544715447151</v>
      </c>
      <c r="X112" s="1">
        <f>SUM(V112:V$192)/SUM(G112:G$192)</f>
        <v>0.77489177489177485</v>
      </c>
      <c r="Y112" s="2">
        <f t="shared" si="3"/>
        <v>1.3196072220462463</v>
      </c>
    </row>
    <row r="113" spans="1:25" ht="15.75" x14ac:dyDescent="0.25">
      <c r="A113" s="184"/>
      <c r="B113" s="4">
        <v>42227</v>
      </c>
      <c r="C113" s="5" t="s">
        <v>43</v>
      </c>
      <c r="D113" s="39">
        <f>SUM(I113:I$192)/SUM(G113:G$192)</f>
        <v>0.5</v>
      </c>
      <c r="E113" s="5">
        <v>1</v>
      </c>
      <c r="F113" s="5">
        <v>2</v>
      </c>
      <c r="G113" s="5">
        <v>2</v>
      </c>
      <c r="H113" s="5">
        <v>0</v>
      </c>
      <c r="I113" s="5">
        <v>0</v>
      </c>
      <c r="J113" s="5">
        <f t="shared" si="4"/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39">
        <f>SUM(I113:I$192,O113:O$192,S113:S$192)/SUM(F113:F$192)</f>
        <v>0.54732510288065839</v>
      </c>
      <c r="X113" s="39">
        <f>SUM(V113:V$192)/SUM(G113:G$192)</f>
        <v>0.7807017543859649</v>
      </c>
      <c r="Y113" s="41">
        <f t="shared" si="3"/>
        <v>1.3280268572666234</v>
      </c>
    </row>
    <row r="114" spans="1:25" ht="15.75" x14ac:dyDescent="0.25">
      <c r="A114" s="184"/>
      <c r="B114" s="4">
        <v>42220</v>
      </c>
      <c r="C114" s="5" t="s">
        <v>44</v>
      </c>
      <c r="D114" s="39">
        <f>SUM(I114:I$192)/SUM(G114:G$192)</f>
        <v>0.50442477876106195</v>
      </c>
      <c r="E114" s="5">
        <v>1</v>
      </c>
      <c r="F114" s="5">
        <v>3</v>
      </c>
      <c r="G114" s="5">
        <v>3</v>
      </c>
      <c r="H114" s="5">
        <v>0</v>
      </c>
      <c r="I114" s="5">
        <v>0</v>
      </c>
      <c r="J114" s="5">
        <f t="shared" si="4"/>
        <v>0</v>
      </c>
      <c r="K114" s="5">
        <v>0</v>
      </c>
      <c r="L114" s="5">
        <v>0</v>
      </c>
      <c r="M114" s="5">
        <v>0</v>
      </c>
      <c r="N114" s="5">
        <v>1</v>
      </c>
      <c r="O114" s="5">
        <v>0</v>
      </c>
      <c r="P114" s="5">
        <v>0</v>
      </c>
      <c r="Q114" s="5">
        <v>0</v>
      </c>
      <c r="R114" s="5">
        <v>0</v>
      </c>
      <c r="S114" s="5">
        <v>1</v>
      </c>
      <c r="T114" s="5">
        <v>0</v>
      </c>
      <c r="U114" s="5">
        <v>1</v>
      </c>
      <c r="V114" s="5">
        <v>0</v>
      </c>
      <c r="W114" s="39">
        <f>SUM(I114:I$192,O114:O$192,S114:S$192)/SUM(F114:F$192)</f>
        <v>0.55186721991701249</v>
      </c>
      <c r="X114" s="39">
        <f>SUM(V114:V$192)/SUM(G114:G$192)</f>
        <v>0.78761061946902655</v>
      </c>
      <c r="Y114" s="41">
        <f t="shared" si="3"/>
        <v>1.3394778393860389</v>
      </c>
    </row>
    <row r="115" spans="1:25" ht="15.75" x14ac:dyDescent="0.25">
      <c r="A115" s="184"/>
      <c r="B115" s="4">
        <v>42220</v>
      </c>
      <c r="C115" s="5" t="s">
        <v>44</v>
      </c>
      <c r="D115" s="39">
        <f>SUM(I115:I$192)/SUM(G115:G$192)</f>
        <v>0.5112107623318386</v>
      </c>
      <c r="E115" s="5">
        <v>1</v>
      </c>
      <c r="F115" s="5">
        <v>2</v>
      </c>
      <c r="G115" s="5">
        <v>2</v>
      </c>
      <c r="H115" s="5">
        <v>0</v>
      </c>
      <c r="I115" s="5">
        <v>0</v>
      </c>
      <c r="J115" s="5">
        <f t="shared" si="4"/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39">
        <f>SUM(I115:I$192,O115:O$192,S115:S$192)/SUM(F115:F$192)</f>
        <v>0.55462184873949583</v>
      </c>
      <c r="X115" s="39">
        <f>SUM(V115:V$192)/SUM(G115:G$192)</f>
        <v>0.7982062780269058</v>
      </c>
      <c r="Y115" s="41">
        <f t="shared" si="3"/>
        <v>1.3528281267664015</v>
      </c>
    </row>
    <row r="116" spans="1:25" ht="15.75" x14ac:dyDescent="0.25">
      <c r="A116" s="184"/>
      <c r="B116" s="4">
        <v>42213</v>
      </c>
      <c r="C116" s="5" t="s">
        <v>41</v>
      </c>
      <c r="D116" s="39">
        <f>SUM(I116:I$192)/SUM(G116:G$192)</f>
        <v>0.51583710407239824</v>
      </c>
      <c r="E116" s="5">
        <v>1</v>
      </c>
      <c r="F116" s="5">
        <v>3</v>
      </c>
      <c r="G116" s="5">
        <v>3</v>
      </c>
      <c r="H116" s="5">
        <v>1</v>
      </c>
      <c r="I116" s="5">
        <v>1</v>
      </c>
      <c r="J116" s="5">
        <f t="shared" si="4"/>
        <v>0</v>
      </c>
      <c r="K116" s="5">
        <v>0</v>
      </c>
      <c r="L116" s="5">
        <v>0</v>
      </c>
      <c r="M116" s="5">
        <v>1</v>
      </c>
      <c r="N116" s="5">
        <v>2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4</v>
      </c>
      <c r="W116" s="39">
        <f>SUM(I116:I$192,O116:O$192,S116:S$192)/SUM(F116:F$192)</f>
        <v>0.55932203389830504</v>
      </c>
      <c r="X116" s="39">
        <f>SUM(V116:V$192)/SUM(G116:G$192)</f>
        <v>0.80542986425339369</v>
      </c>
      <c r="Y116" s="41">
        <f t="shared" si="3"/>
        <v>1.3647518981516988</v>
      </c>
    </row>
    <row r="117" spans="1:25" ht="15.75" x14ac:dyDescent="0.25">
      <c r="A117" s="184"/>
      <c r="B117" s="4">
        <v>42213</v>
      </c>
      <c r="C117" s="5" t="s">
        <v>41</v>
      </c>
      <c r="D117" s="39">
        <f>SUM(I117:I$192)/SUM(G117:G$192)</f>
        <v>0.51834862385321101</v>
      </c>
      <c r="E117" s="5">
        <v>1</v>
      </c>
      <c r="F117" s="5">
        <v>2</v>
      </c>
      <c r="G117" s="5">
        <v>2</v>
      </c>
      <c r="H117" s="5">
        <v>0</v>
      </c>
      <c r="I117" s="5">
        <v>1</v>
      </c>
      <c r="J117" s="5">
        <f t="shared" si="4"/>
        <v>0</v>
      </c>
      <c r="K117" s="5">
        <v>1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</v>
      </c>
      <c r="U117" s="5">
        <v>0</v>
      </c>
      <c r="V117" s="5">
        <v>2</v>
      </c>
      <c r="W117" s="39">
        <f>SUM(I117:I$192,O117:O$192,S117:S$192)/SUM(F117:F$192)</f>
        <v>0.5622317596566524</v>
      </c>
      <c r="X117" s="39">
        <f>SUM(V117:V$192)/SUM(G117:G$192)</f>
        <v>0.79816513761467889</v>
      </c>
      <c r="Y117" s="41">
        <f t="shared" si="3"/>
        <v>1.3603968972713312</v>
      </c>
    </row>
    <row r="118" spans="1:25" ht="15.75" x14ac:dyDescent="0.25">
      <c r="A118" s="184"/>
      <c r="B118" s="4">
        <v>42206</v>
      </c>
      <c r="C118" s="5" t="s">
        <v>45</v>
      </c>
      <c r="D118" s="39">
        <f>SUM(I118:I$192)/SUM(G118:G$192)</f>
        <v>0.51851851851851849</v>
      </c>
      <c r="E118" s="5">
        <v>1</v>
      </c>
      <c r="F118" s="5">
        <v>3</v>
      </c>
      <c r="G118" s="5">
        <v>3</v>
      </c>
      <c r="H118" s="5">
        <v>0</v>
      </c>
      <c r="I118" s="5">
        <v>2</v>
      </c>
      <c r="J118" s="5">
        <f t="shared" si="4"/>
        <v>1</v>
      </c>
      <c r="K118" s="5">
        <v>0</v>
      </c>
      <c r="L118" s="5">
        <v>1</v>
      </c>
      <c r="M118" s="5">
        <v>0</v>
      </c>
      <c r="N118" s="5">
        <v>2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4</v>
      </c>
      <c r="W118" s="39">
        <f>SUM(I118:I$192,O118:O$192,S118:S$192)/SUM(F118:F$192)</f>
        <v>0.56277056277056281</v>
      </c>
      <c r="X118" s="39">
        <f>SUM(V118:V$192)/SUM(G118:G$192)</f>
        <v>0.79629629629629628</v>
      </c>
      <c r="Y118" s="41">
        <f t="shared" si="3"/>
        <v>1.3590668590668591</v>
      </c>
    </row>
    <row r="119" spans="1:25" ht="15.75" x14ac:dyDescent="0.25">
      <c r="A119" s="184"/>
      <c r="B119" s="4">
        <v>42206</v>
      </c>
      <c r="C119" s="5" t="s">
        <v>45</v>
      </c>
      <c r="D119" s="39">
        <f>SUM(I119:I$192)/SUM(G119:G$192)</f>
        <v>0.51643192488262912</v>
      </c>
      <c r="E119" s="5">
        <v>1</v>
      </c>
      <c r="F119" s="5">
        <v>2</v>
      </c>
      <c r="G119" s="5">
        <v>2</v>
      </c>
      <c r="H119" s="5">
        <v>0</v>
      </c>
      <c r="I119" s="5">
        <v>0</v>
      </c>
      <c r="J119" s="5">
        <f t="shared" si="4"/>
        <v>0</v>
      </c>
      <c r="K119" s="5">
        <v>0</v>
      </c>
      <c r="L119" s="5">
        <v>0</v>
      </c>
      <c r="M119" s="5">
        <v>0</v>
      </c>
      <c r="N119" s="5">
        <v>1</v>
      </c>
      <c r="O119" s="5">
        <v>0</v>
      </c>
      <c r="P119" s="5">
        <v>0</v>
      </c>
      <c r="Q119" s="5">
        <v>0</v>
      </c>
      <c r="R119" s="5">
        <v>0</v>
      </c>
      <c r="S119" s="5">
        <v>1</v>
      </c>
      <c r="T119" s="5">
        <v>0</v>
      </c>
      <c r="U119" s="5">
        <v>2</v>
      </c>
      <c r="V119" s="5">
        <v>0</v>
      </c>
      <c r="W119" s="39">
        <f>SUM(I119:I$192,O119:O$192,S119:S$192)/SUM(F119:F$192)</f>
        <v>0.56140350877192979</v>
      </c>
      <c r="X119" s="39">
        <f>SUM(V119:V$192)/SUM(G119:G$192)</f>
        <v>0.78873239436619713</v>
      </c>
      <c r="Y119" s="41">
        <f t="shared" si="3"/>
        <v>1.3501359031381268</v>
      </c>
    </row>
    <row r="120" spans="1:25" ht="15.75" x14ac:dyDescent="0.25">
      <c r="A120" s="184"/>
      <c r="B120" s="4">
        <v>42199</v>
      </c>
      <c r="C120" s="5" t="s">
        <v>46</v>
      </c>
      <c r="D120" s="39">
        <f>SUM(I120:I$192)/SUM(G120:G$192)</f>
        <v>0.52132701421800953</v>
      </c>
      <c r="E120" s="5">
        <v>1</v>
      </c>
      <c r="F120" s="5">
        <v>2</v>
      </c>
      <c r="G120" s="5">
        <v>2</v>
      </c>
      <c r="H120" s="5">
        <v>2</v>
      </c>
      <c r="I120" s="5">
        <v>2</v>
      </c>
      <c r="J120" s="5">
        <f t="shared" si="4"/>
        <v>0</v>
      </c>
      <c r="K120" s="5">
        <v>2</v>
      </c>
      <c r="L120" s="5">
        <v>0</v>
      </c>
      <c r="M120" s="5">
        <v>0</v>
      </c>
      <c r="N120" s="5">
        <v>1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4</v>
      </c>
      <c r="W120" s="39">
        <f>SUM(I120:I$192,O120:O$192,S120:S$192)/SUM(F120:F$192)</f>
        <v>0.56194690265486724</v>
      </c>
      <c r="X120" s="39">
        <f>SUM(V120:V$192)/SUM(G120:G$192)</f>
        <v>0.79620853080568721</v>
      </c>
      <c r="Y120" s="41">
        <f t="shared" si="3"/>
        <v>1.3581554334605546</v>
      </c>
    </row>
    <row r="121" spans="1:25" ht="15.75" x14ac:dyDescent="0.25">
      <c r="A121" s="184"/>
      <c r="B121" s="4">
        <v>42199</v>
      </c>
      <c r="C121" s="5" t="s">
        <v>46</v>
      </c>
      <c r="D121" s="39">
        <f>SUM(I121:I$192)/SUM(G121:G$192)</f>
        <v>0.51674641148325362</v>
      </c>
      <c r="E121" s="5">
        <v>1</v>
      </c>
      <c r="F121" s="5">
        <v>3</v>
      </c>
      <c r="G121" s="5">
        <v>2</v>
      </c>
      <c r="H121" s="5">
        <v>0</v>
      </c>
      <c r="I121" s="5">
        <v>0</v>
      </c>
      <c r="J121" s="5">
        <f t="shared" si="4"/>
        <v>0</v>
      </c>
      <c r="K121" s="5">
        <v>0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1</v>
      </c>
      <c r="S121" s="5">
        <v>0</v>
      </c>
      <c r="T121" s="5">
        <v>0</v>
      </c>
      <c r="U121" s="5">
        <v>0</v>
      </c>
      <c r="V121" s="5">
        <v>0</v>
      </c>
      <c r="W121" s="39">
        <f>SUM(I121:I$192,O121:O$192,S121:S$192)/SUM(F121:F$192)</f>
        <v>0.5580357142857143</v>
      </c>
      <c r="X121" s="39">
        <f>SUM(V121:V$192)/SUM(G121:G$192)</f>
        <v>0.78468899521531099</v>
      </c>
      <c r="Y121" s="41">
        <f t="shared" si="3"/>
        <v>1.3427247095010253</v>
      </c>
    </row>
    <row r="122" spans="1:25" ht="15.75" x14ac:dyDescent="0.25">
      <c r="A122" s="184"/>
      <c r="B122" s="4">
        <v>42192</v>
      </c>
      <c r="C122" s="5" t="s">
        <v>47</v>
      </c>
      <c r="D122" s="39">
        <f>SUM(I122:I$192)/SUM(G122:G$192)</f>
        <v>0.52173913043478259</v>
      </c>
      <c r="E122" s="5">
        <v>1</v>
      </c>
      <c r="F122" s="5">
        <v>2</v>
      </c>
      <c r="G122" s="5">
        <v>2</v>
      </c>
      <c r="H122" s="5">
        <v>1</v>
      </c>
      <c r="I122" s="5">
        <v>2</v>
      </c>
      <c r="J122" s="5">
        <f t="shared" si="4"/>
        <v>1</v>
      </c>
      <c r="K122" s="5">
        <v>1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3</v>
      </c>
      <c r="W122" s="39">
        <f>SUM(I122:I$192,O122:O$192,S122:S$192)/SUM(F122:F$192)</f>
        <v>0.56561085972850678</v>
      </c>
      <c r="X122" s="39">
        <f>SUM(V122:V$192)/SUM(G122:G$192)</f>
        <v>0.79227053140096615</v>
      </c>
      <c r="Y122" s="41">
        <f t="shared" si="3"/>
        <v>1.3578813911294729</v>
      </c>
    </row>
    <row r="123" spans="1:25" ht="15.75" x14ac:dyDescent="0.25">
      <c r="A123" s="184"/>
      <c r="B123" s="4">
        <v>42192</v>
      </c>
      <c r="C123" s="5" t="s">
        <v>47</v>
      </c>
      <c r="D123" s="39">
        <f>SUM(I123:I$192)/SUM(G123:G$192)</f>
        <v>0.51707317073170733</v>
      </c>
      <c r="E123" s="5">
        <v>1</v>
      </c>
      <c r="F123" s="5">
        <v>2</v>
      </c>
      <c r="G123" s="5">
        <v>2</v>
      </c>
      <c r="H123" s="5">
        <v>0</v>
      </c>
      <c r="I123" s="5">
        <v>0</v>
      </c>
      <c r="J123" s="5">
        <f t="shared" si="4"/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39">
        <f>SUM(I123:I$192,O123:O$192,S123:S$192)/SUM(F123:F$192)</f>
        <v>0.56164383561643838</v>
      </c>
      <c r="X123" s="39">
        <f>SUM(V123:V$192)/SUM(G123:G$192)</f>
        <v>0.78536585365853662</v>
      </c>
      <c r="Y123" s="41">
        <f t="shared" si="3"/>
        <v>1.347009689274975</v>
      </c>
    </row>
    <row r="124" spans="1:25" ht="15.75" x14ac:dyDescent="0.25">
      <c r="A124" s="184"/>
      <c r="B124" s="4">
        <v>42178</v>
      </c>
      <c r="C124" s="5" t="s">
        <v>41</v>
      </c>
      <c r="D124" s="39">
        <f>SUM(I124:I$192)/SUM(G124:G$192)</f>
        <v>0.52216748768472909</v>
      </c>
      <c r="E124" s="5">
        <v>1</v>
      </c>
      <c r="F124" s="5">
        <v>3</v>
      </c>
      <c r="G124" s="5">
        <v>3</v>
      </c>
      <c r="H124" s="5">
        <v>1</v>
      </c>
      <c r="I124" s="5">
        <v>1</v>
      </c>
      <c r="J124" s="5">
        <f t="shared" si="4"/>
        <v>1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1</v>
      </c>
      <c r="S124" s="5">
        <v>0</v>
      </c>
      <c r="T124" s="5">
        <v>0</v>
      </c>
      <c r="U124" s="5">
        <v>0</v>
      </c>
      <c r="V124" s="5">
        <v>1</v>
      </c>
      <c r="W124" s="39">
        <f>SUM(I124:I$192,O124:O$192,S124:S$192)/SUM(F124:F$192)</f>
        <v>0.56682027649769584</v>
      </c>
      <c r="X124" s="39">
        <f>SUM(V124:V$192)/SUM(G124:G$192)</f>
        <v>0.7931034482758621</v>
      </c>
      <c r="Y124" s="41">
        <f t="shared" si="3"/>
        <v>1.3599237247735578</v>
      </c>
    </row>
    <row r="125" spans="1:25" ht="15.75" x14ac:dyDescent="0.25">
      <c r="A125" s="184"/>
      <c r="B125" s="4">
        <v>42178</v>
      </c>
      <c r="C125" s="5" t="s">
        <v>41</v>
      </c>
      <c r="D125" s="39">
        <f>SUM(I125:I$192)/SUM(G125:G$192)</f>
        <v>0.52500000000000002</v>
      </c>
      <c r="E125" s="5">
        <v>1</v>
      </c>
      <c r="F125" s="5">
        <v>3</v>
      </c>
      <c r="G125" s="5">
        <v>3</v>
      </c>
      <c r="H125" s="5">
        <v>0</v>
      </c>
      <c r="I125" s="5">
        <v>1</v>
      </c>
      <c r="J125" s="5">
        <f t="shared" si="4"/>
        <v>1</v>
      </c>
      <c r="K125" s="5">
        <v>0</v>
      </c>
      <c r="L125" s="5">
        <v>0</v>
      </c>
      <c r="M125" s="5">
        <v>0</v>
      </c>
      <c r="N125" s="5">
        <v>1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1</v>
      </c>
      <c r="W125" s="39">
        <f>SUM(I125:I$192,O125:O$192,S125:S$192)/SUM(F125:F$192)</f>
        <v>0.57009345794392519</v>
      </c>
      <c r="X125" s="39">
        <f>SUM(V125:V$192)/SUM(G125:G$192)</f>
        <v>0.8</v>
      </c>
      <c r="Y125" s="41">
        <f t="shared" si="3"/>
        <v>1.3700934579439252</v>
      </c>
    </row>
    <row r="126" spans="1:25" ht="15.75" x14ac:dyDescent="0.25">
      <c r="A126" s="184"/>
      <c r="B126" s="4">
        <v>42171</v>
      </c>
      <c r="C126" s="5" t="s">
        <v>45</v>
      </c>
      <c r="D126" s="39">
        <f>SUM(I126:I$192)/SUM(G126:G$192)</f>
        <v>0.52791878172588835</v>
      </c>
      <c r="E126" s="5">
        <v>1</v>
      </c>
      <c r="F126" s="5">
        <v>2</v>
      </c>
      <c r="G126" s="5">
        <v>2</v>
      </c>
      <c r="H126" s="5">
        <v>0</v>
      </c>
      <c r="I126" s="5">
        <v>0</v>
      </c>
      <c r="J126" s="5">
        <f t="shared" si="4"/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39">
        <f>SUM(I126:I$192,O126:O$192,S126:S$192)/SUM(F126:F$192)</f>
        <v>0.57345971563981046</v>
      </c>
      <c r="X126" s="39">
        <f>SUM(V126:V$192)/SUM(G126:G$192)</f>
        <v>0.80710659898477155</v>
      </c>
      <c r="Y126" s="41">
        <f t="shared" si="3"/>
        <v>1.3805663146245819</v>
      </c>
    </row>
    <row r="127" spans="1:25" ht="15.75" x14ac:dyDescent="0.25">
      <c r="A127" s="184"/>
      <c r="B127" s="4">
        <v>42171</v>
      </c>
      <c r="C127" s="5" t="s">
        <v>45</v>
      </c>
      <c r="D127" s="39">
        <f>SUM(I127:I$192)/SUM(G127:G$192)</f>
        <v>0.53333333333333333</v>
      </c>
      <c r="E127" s="5">
        <v>1</v>
      </c>
      <c r="F127" s="5">
        <v>2</v>
      </c>
      <c r="G127" s="5">
        <v>2</v>
      </c>
      <c r="H127" s="5">
        <v>1</v>
      </c>
      <c r="I127" s="5">
        <v>1</v>
      </c>
      <c r="J127" s="5">
        <f t="shared" si="4"/>
        <v>1</v>
      </c>
      <c r="K127" s="5">
        <v>0</v>
      </c>
      <c r="L127" s="5">
        <v>0</v>
      </c>
      <c r="M127" s="5">
        <v>0</v>
      </c>
      <c r="N127" s="5">
        <v>1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1</v>
      </c>
      <c r="W127" s="39">
        <f>SUM(I127:I$192,O127:O$192,S127:S$192)/SUM(F127:F$192)</f>
        <v>0.57894736842105265</v>
      </c>
      <c r="X127" s="39">
        <f>SUM(V127:V$192)/SUM(G127:G$192)</f>
        <v>0.81538461538461537</v>
      </c>
      <c r="Y127" s="41">
        <f t="shared" si="3"/>
        <v>1.394331983805668</v>
      </c>
    </row>
    <row r="128" spans="1:25" ht="15.75" x14ac:dyDescent="0.25">
      <c r="A128" s="184"/>
      <c r="B128" s="4">
        <v>42157</v>
      </c>
      <c r="C128" s="5" t="s">
        <v>44</v>
      </c>
      <c r="D128" s="39">
        <f>SUM(I128:I$192)/SUM(G128:G$192)</f>
        <v>0.53367875647668395</v>
      </c>
      <c r="E128" s="5">
        <v>1</v>
      </c>
      <c r="F128" s="5">
        <v>3</v>
      </c>
      <c r="G128" s="5">
        <v>3</v>
      </c>
      <c r="H128" s="5">
        <v>1</v>
      </c>
      <c r="I128" s="5">
        <v>1</v>
      </c>
      <c r="J128" s="5">
        <f t="shared" si="4"/>
        <v>0</v>
      </c>
      <c r="K128" s="5">
        <v>1</v>
      </c>
      <c r="L128" s="5">
        <v>0</v>
      </c>
      <c r="M128" s="5">
        <v>0</v>
      </c>
      <c r="N128" s="5">
        <v>2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</v>
      </c>
      <c r="V128" s="5">
        <v>2</v>
      </c>
      <c r="W128" s="39">
        <f>SUM(I128:I$192,O128:O$192,S128:S$192)/SUM(F128:F$192)</f>
        <v>0.57971014492753625</v>
      </c>
      <c r="X128" s="39">
        <f>SUM(V128:V$192)/SUM(G128:G$192)</f>
        <v>0.81865284974093266</v>
      </c>
      <c r="Y128" s="41">
        <f t="shared" si="3"/>
        <v>1.398362994668469</v>
      </c>
    </row>
    <row r="129" spans="1:25" ht="15.75" x14ac:dyDescent="0.25">
      <c r="A129" s="184"/>
      <c r="B129" s="4">
        <v>42157</v>
      </c>
      <c r="C129" s="5" t="s">
        <v>44</v>
      </c>
      <c r="D129" s="39">
        <f>SUM(I129:I$192)/SUM(G129:G$192)</f>
        <v>0.5368421052631579</v>
      </c>
      <c r="E129" s="5">
        <v>1</v>
      </c>
      <c r="F129" s="5">
        <v>3</v>
      </c>
      <c r="G129" s="5">
        <v>3</v>
      </c>
      <c r="H129" s="5">
        <v>3</v>
      </c>
      <c r="I129" s="5">
        <v>2</v>
      </c>
      <c r="J129" s="5">
        <f t="shared" si="4"/>
        <v>2</v>
      </c>
      <c r="K129" s="5">
        <v>0</v>
      </c>
      <c r="L129" s="5">
        <v>0</v>
      </c>
      <c r="M129" s="5">
        <v>0</v>
      </c>
      <c r="N129" s="5">
        <v>1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</v>
      </c>
      <c r="U129" s="5">
        <v>0</v>
      </c>
      <c r="V129" s="5">
        <v>2</v>
      </c>
      <c r="W129" s="39">
        <f>SUM(I129:I$192,O129:O$192,S129:S$192)/SUM(F129:F$192)</f>
        <v>0.58333333333333337</v>
      </c>
      <c r="X129" s="39">
        <f>SUM(V129:V$192)/SUM(G129:G$192)</f>
        <v>0.82105263157894737</v>
      </c>
      <c r="Y129" s="41">
        <f t="shared" si="3"/>
        <v>1.4043859649122807</v>
      </c>
    </row>
    <row r="130" spans="1:25" ht="15.75" x14ac:dyDescent="0.25">
      <c r="A130" s="184"/>
      <c r="B130" s="4">
        <v>42150</v>
      </c>
      <c r="C130" s="5" t="s">
        <v>46</v>
      </c>
      <c r="D130" s="39">
        <f>SUM(I130:I$192)/SUM(G130:G$192)</f>
        <v>0.53475935828877008</v>
      </c>
      <c r="E130" s="5">
        <v>1</v>
      </c>
      <c r="F130" s="5">
        <v>3</v>
      </c>
      <c r="G130" s="5">
        <v>3</v>
      </c>
      <c r="H130" s="5">
        <v>2</v>
      </c>
      <c r="I130" s="5">
        <v>3</v>
      </c>
      <c r="J130" s="5">
        <f t="shared" si="4"/>
        <v>2</v>
      </c>
      <c r="K130" s="5">
        <v>0</v>
      </c>
      <c r="L130" s="5">
        <v>0</v>
      </c>
      <c r="M130" s="5">
        <v>1</v>
      </c>
      <c r="N130" s="5">
        <v>4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6</v>
      </c>
      <c r="W130" s="39">
        <f>SUM(I130:I$192,O130:O$192,S130:S$192)/SUM(F130:F$192)</f>
        <v>0.58208955223880599</v>
      </c>
      <c r="X130" s="39">
        <f>SUM(V130:V$192)/SUM(G130:G$192)</f>
        <v>0.82352941176470584</v>
      </c>
      <c r="Y130" s="41">
        <f t="shared" si="3"/>
        <v>1.4056189640035117</v>
      </c>
    </row>
    <row r="131" spans="1:25" ht="15.75" x14ac:dyDescent="0.25">
      <c r="A131" s="184"/>
      <c r="B131" s="4">
        <v>42150</v>
      </c>
      <c r="C131" s="5" t="s">
        <v>46</v>
      </c>
      <c r="D131" s="39">
        <f>SUM(I131:I$192)/SUM(G131:G$192)</f>
        <v>0.52717391304347827</v>
      </c>
      <c r="E131" s="5">
        <v>1</v>
      </c>
      <c r="F131" s="5">
        <v>3</v>
      </c>
      <c r="G131" s="5">
        <v>2</v>
      </c>
      <c r="H131" s="5">
        <v>1</v>
      </c>
      <c r="I131" s="5">
        <v>1</v>
      </c>
      <c r="J131" s="5">
        <f t="shared" si="4"/>
        <v>1</v>
      </c>
      <c r="K131" s="5">
        <v>0</v>
      </c>
      <c r="L131" s="5">
        <v>0</v>
      </c>
      <c r="M131" s="5">
        <v>0</v>
      </c>
      <c r="N131" s="5">
        <v>1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1</v>
      </c>
      <c r="W131" s="39">
        <f>SUM(I131:I$192,O131:O$192,S131:S$192)/SUM(F131:F$192)</f>
        <v>0.5757575757575758</v>
      </c>
      <c r="X131" s="39">
        <f>SUM(V131:V$192)/SUM(G131:G$192)</f>
        <v>0.80434782608695654</v>
      </c>
      <c r="Y131" s="41">
        <f t="shared" si="3"/>
        <v>1.3801054018445322</v>
      </c>
    </row>
    <row r="132" spans="1:25" ht="15.75" x14ac:dyDescent="0.25">
      <c r="A132" s="184"/>
      <c r="B132" s="4">
        <v>42143</v>
      </c>
      <c r="C132" s="5" t="s">
        <v>47</v>
      </c>
      <c r="D132" s="39">
        <f>SUM(I132:I$192)/SUM(G132:G$192)</f>
        <v>0.52747252747252749</v>
      </c>
      <c r="E132" s="5">
        <v>1</v>
      </c>
      <c r="F132" s="5">
        <v>3</v>
      </c>
      <c r="G132" s="5">
        <v>2</v>
      </c>
      <c r="H132" s="5">
        <v>1</v>
      </c>
      <c r="I132" s="5">
        <v>0</v>
      </c>
      <c r="J132" s="5">
        <f t="shared" si="4"/>
        <v>0</v>
      </c>
      <c r="K132" s="5">
        <v>0</v>
      </c>
      <c r="L132" s="5">
        <v>0</v>
      </c>
      <c r="M132" s="5">
        <v>0</v>
      </c>
      <c r="N132" s="5">
        <v>0</v>
      </c>
      <c r="O132" s="5">
        <v>1</v>
      </c>
      <c r="P132" s="5">
        <v>0</v>
      </c>
      <c r="Q132" s="5">
        <v>0</v>
      </c>
      <c r="R132" s="5">
        <v>0</v>
      </c>
      <c r="S132" s="5">
        <v>0</v>
      </c>
      <c r="T132" s="5">
        <v>1</v>
      </c>
      <c r="U132" s="5">
        <v>0</v>
      </c>
      <c r="V132" s="5">
        <v>0</v>
      </c>
      <c r="W132" s="39">
        <f>SUM(I132:I$192,O132:O$192,S132:S$192)/SUM(F132:F$192)</f>
        <v>0.57435897435897432</v>
      </c>
      <c r="X132" s="39">
        <f>SUM(V132:V$192)/SUM(G132:G$192)</f>
        <v>0.80769230769230771</v>
      </c>
      <c r="Y132" s="41">
        <f t="shared" si="3"/>
        <v>1.382051282051282</v>
      </c>
    </row>
    <row r="133" spans="1:25" ht="16.5" thickBot="1" x14ac:dyDescent="0.3">
      <c r="A133" s="188"/>
      <c r="B133" s="11">
        <v>42143</v>
      </c>
      <c r="C133" s="12" t="s">
        <v>47</v>
      </c>
      <c r="D133" s="40">
        <f>SUM(I133:I$192)/SUM(G133:G$192)</f>
        <v>0.53333333333333333</v>
      </c>
      <c r="E133" s="12">
        <v>1</v>
      </c>
      <c r="F133" s="12">
        <v>4</v>
      </c>
      <c r="G133" s="12">
        <v>3</v>
      </c>
      <c r="H133" s="12">
        <v>1</v>
      </c>
      <c r="I133" s="12">
        <v>3</v>
      </c>
      <c r="J133" s="12">
        <f t="shared" si="4"/>
        <v>3</v>
      </c>
      <c r="K133" s="12">
        <v>0</v>
      </c>
      <c r="L133" s="12">
        <v>0</v>
      </c>
      <c r="M133" s="12">
        <v>0</v>
      </c>
      <c r="N133" s="12">
        <v>2</v>
      </c>
      <c r="O133" s="12">
        <v>1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3</v>
      </c>
      <c r="W133" s="40">
        <f>SUM(I133:I$192,O133:O$192,S133:S$192)/SUM(F133:F$192)</f>
        <v>0.578125</v>
      </c>
      <c r="X133" s="40">
        <f>SUM(V133:V$192)/SUM(G133:G$192)</f>
        <v>0.81666666666666665</v>
      </c>
      <c r="Y133" s="42">
        <f t="shared" si="3"/>
        <v>1.3947916666666667</v>
      </c>
    </row>
    <row r="134" spans="1:25" ht="15.75" x14ac:dyDescent="0.25">
      <c r="A134" s="183" t="s">
        <v>48</v>
      </c>
      <c r="B134" s="9">
        <v>41863</v>
      </c>
      <c r="C134" s="10" t="s">
        <v>43</v>
      </c>
      <c r="D134" s="1">
        <f>SUM(I134:I$192)/SUM(G134:G$192)</f>
        <v>0.52542372881355937</v>
      </c>
      <c r="E134" s="10">
        <v>1</v>
      </c>
      <c r="F134" s="10">
        <v>3</v>
      </c>
      <c r="G134" s="10">
        <v>3</v>
      </c>
      <c r="H134" s="10">
        <v>1</v>
      </c>
      <c r="I134" s="10">
        <v>1</v>
      </c>
      <c r="J134" s="10">
        <f t="shared" si="4"/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1</v>
      </c>
      <c r="W134" s="1">
        <f>SUM(I134:I$192,O134:O$192,S134:S$192)/SUM(F134:F$192)</f>
        <v>0.56914893617021278</v>
      </c>
      <c r="X134" s="1">
        <f>SUM(V134:V$192)/SUM(G134:G$192)</f>
        <v>0.81355932203389836</v>
      </c>
      <c r="Y134" s="2">
        <f t="shared" ref="Y134:Y191" si="5">SUM(X134+W134)</f>
        <v>1.382708258204111</v>
      </c>
    </row>
    <row r="135" spans="1:25" ht="15.75" x14ac:dyDescent="0.25">
      <c r="A135" s="184"/>
      <c r="B135" s="4">
        <v>41863</v>
      </c>
      <c r="C135" s="5" t="s">
        <v>43</v>
      </c>
      <c r="D135" s="39">
        <f>SUM(I135:I$192)/SUM(G135:G$192)</f>
        <v>0.52873563218390807</v>
      </c>
      <c r="E135" s="5">
        <v>1</v>
      </c>
      <c r="F135" s="5">
        <v>2</v>
      </c>
      <c r="G135" s="5">
        <v>2</v>
      </c>
      <c r="H135" s="5">
        <v>0</v>
      </c>
      <c r="I135" s="5">
        <v>0</v>
      </c>
      <c r="J135" s="5">
        <f t="shared" ref="J135:J192" si="6">SUM(I135)-SUM(K135:M135)</f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</v>
      </c>
      <c r="V135" s="5">
        <v>0</v>
      </c>
      <c r="W135" s="39">
        <f>SUM(I135:I$192,O135:O$192,S135:S$192)/SUM(F135:F$192)</f>
        <v>0.572972972972973</v>
      </c>
      <c r="X135" s="39">
        <f>SUM(V135:V$192)/SUM(G135:G$192)</f>
        <v>0.82183908045977017</v>
      </c>
      <c r="Y135" s="41">
        <f t="shared" si="5"/>
        <v>1.3948120534327431</v>
      </c>
    </row>
    <row r="136" spans="1:25" ht="15.75" x14ac:dyDescent="0.25">
      <c r="A136" s="184"/>
      <c r="B136" s="4">
        <v>41856</v>
      </c>
      <c r="C136" s="5" t="s">
        <v>44</v>
      </c>
      <c r="D136" s="39">
        <f>SUM(I136:I$192)/SUM(G136:G$192)</f>
        <v>0.53488372093023251</v>
      </c>
      <c r="E136" s="5">
        <v>1</v>
      </c>
      <c r="F136" s="5">
        <v>3</v>
      </c>
      <c r="G136" s="5">
        <v>3</v>
      </c>
      <c r="H136" s="5">
        <v>2</v>
      </c>
      <c r="I136" s="5">
        <v>1</v>
      </c>
      <c r="J136" s="5">
        <f t="shared" si="6"/>
        <v>1</v>
      </c>
      <c r="K136" s="5">
        <v>0</v>
      </c>
      <c r="L136" s="5">
        <v>0</v>
      </c>
      <c r="M136" s="5">
        <v>0</v>
      </c>
      <c r="N136" s="5">
        <v>1</v>
      </c>
      <c r="O136" s="5">
        <v>0</v>
      </c>
      <c r="P136" s="5">
        <v>0</v>
      </c>
      <c r="Q136" s="5">
        <v>0</v>
      </c>
      <c r="R136" s="5">
        <v>0</v>
      </c>
      <c r="S136" s="5">
        <v>1</v>
      </c>
      <c r="T136" s="5">
        <v>0</v>
      </c>
      <c r="U136" s="5">
        <v>2</v>
      </c>
      <c r="V136" s="5">
        <v>1</v>
      </c>
      <c r="W136" s="39">
        <f>SUM(I136:I$192,O136:O$192,S136:S$192)/SUM(F136:F$192)</f>
        <v>0.57923497267759561</v>
      </c>
      <c r="X136" s="39">
        <f>SUM(V136:V$192)/SUM(G136:G$192)</f>
        <v>0.83139534883720934</v>
      </c>
      <c r="Y136" s="41">
        <f t="shared" si="5"/>
        <v>1.4106303215148048</v>
      </c>
    </row>
    <row r="137" spans="1:25" ht="15.75" x14ac:dyDescent="0.25">
      <c r="A137" s="184"/>
      <c r="B137" s="4">
        <v>41856</v>
      </c>
      <c r="C137" s="5" t="s">
        <v>44</v>
      </c>
      <c r="D137" s="39">
        <f>SUM(I137:I$192)/SUM(G137:G$192)</f>
        <v>0.53846153846153844</v>
      </c>
      <c r="E137" s="5">
        <v>1</v>
      </c>
      <c r="F137" s="5">
        <v>3</v>
      </c>
      <c r="G137" s="5">
        <v>3</v>
      </c>
      <c r="H137" s="5">
        <v>2</v>
      </c>
      <c r="I137" s="5">
        <v>2</v>
      </c>
      <c r="J137" s="5">
        <f t="shared" si="6"/>
        <v>2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2</v>
      </c>
      <c r="W137" s="39">
        <f>SUM(I137:I$192,O137:O$192,S137:S$192)/SUM(F137:F$192)</f>
        <v>0.57777777777777772</v>
      </c>
      <c r="X137" s="39">
        <f>SUM(V137:V$192)/SUM(G137:G$192)</f>
        <v>0.84023668639053251</v>
      </c>
      <c r="Y137" s="41">
        <f t="shared" si="5"/>
        <v>1.4180144641683103</v>
      </c>
    </row>
    <row r="138" spans="1:25" ht="15.75" x14ac:dyDescent="0.25">
      <c r="A138" s="184"/>
      <c r="B138" s="4">
        <v>41779</v>
      </c>
      <c r="C138" s="5" t="s">
        <v>45</v>
      </c>
      <c r="D138" s="39">
        <f>SUM(I138:I$192)/SUM(G138:G$192)</f>
        <v>0.53614457831325302</v>
      </c>
      <c r="E138" s="5">
        <v>1</v>
      </c>
      <c r="F138" s="5">
        <v>3</v>
      </c>
      <c r="G138" s="5">
        <v>3</v>
      </c>
      <c r="H138" s="5">
        <v>0</v>
      </c>
      <c r="I138" s="5">
        <v>1</v>
      </c>
      <c r="J138" s="5">
        <f t="shared" si="6"/>
        <v>1</v>
      </c>
      <c r="K138" s="5">
        <v>0</v>
      </c>
      <c r="L138" s="5">
        <v>0</v>
      </c>
      <c r="M138" s="5">
        <v>0</v>
      </c>
      <c r="N138" s="5">
        <v>1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</v>
      </c>
      <c r="V138" s="5">
        <v>1</v>
      </c>
      <c r="W138" s="39">
        <f>SUM(I138:I$192,O138:O$192,S138:S$192)/SUM(F138:F$192)</f>
        <v>0.57627118644067798</v>
      </c>
      <c r="X138" s="39">
        <f>SUM(V138:V$192)/SUM(G138:G$192)</f>
        <v>0.84337349397590367</v>
      </c>
      <c r="Y138" s="41">
        <f t="shared" si="5"/>
        <v>1.4196446804165817</v>
      </c>
    </row>
    <row r="139" spans="1:25" ht="16.5" thickBot="1" x14ac:dyDescent="0.3">
      <c r="A139" s="188"/>
      <c r="B139" s="11">
        <v>41779</v>
      </c>
      <c r="C139" s="12" t="s">
        <v>45</v>
      </c>
      <c r="D139" s="40">
        <f>SUM(I139:I$192)/SUM(G139:G$192)</f>
        <v>0.53987730061349692</v>
      </c>
      <c r="E139" s="12">
        <v>1</v>
      </c>
      <c r="F139" s="12">
        <v>2</v>
      </c>
      <c r="G139" s="12">
        <v>1</v>
      </c>
      <c r="H139" s="12">
        <v>0</v>
      </c>
      <c r="I139" s="12">
        <v>0</v>
      </c>
      <c r="J139" s="12">
        <f t="shared" si="6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40">
        <f>SUM(I139:I$192,O139:O$192,S139:S$192)/SUM(F139:F$192)</f>
        <v>0.58045977011494254</v>
      </c>
      <c r="X139" s="40">
        <f>SUM(V139:V$192)/SUM(G139:G$192)</f>
        <v>0.85276073619631898</v>
      </c>
      <c r="Y139" s="42">
        <f t="shared" si="5"/>
        <v>1.4332205063112615</v>
      </c>
    </row>
    <row r="140" spans="1:25" ht="15.75" x14ac:dyDescent="0.25">
      <c r="A140" s="183" t="s">
        <v>52</v>
      </c>
      <c r="B140" s="9">
        <v>41492</v>
      </c>
      <c r="C140" s="10" t="s">
        <v>43</v>
      </c>
      <c r="D140" s="1">
        <f>SUM(I140:I$192)/SUM(G140:G$192)</f>
        <v>0.54320987654320985</v>
      </c>
      <c r="E140" s="10">
        <v>1</v>
      </c>
      <c r="F140" s="10">
        <v>4</v>
      </c>
      <c r="G140" s="10">
        <v>4</v>
      </c>
      <c r="H140" s="10">
        <v>1</v>
      </c>
      <c r="I140" s="10">
        <v>3</v>
      </c>
      <c r="J140" s="10">
        <f t="shared" si="6"/>
        <v>3</v>
      </c>
      <c r="K140" s="10">
        <v>0</v>
      </c>
      <c r="L140" s="10">
        <v>0</v>
      </c>
      <c r="M140" s="10">
        <v>0</v>
      </c>
      <c r="N140" s="10">
        <v>1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2</v>
      </c>
      <c r="V140" s="10">
        <v>3</v>
      </c>
      <c r="W140" s="1">
        <f>SUM(I140:I$192,O140:O$192,S140:S$192)/SUM(F140:F$192)</f>
        <v>0.58139534883720934</v>
      </c>
      <c r="X140" s="1">
        <f>SUM(V140:V$192)/SUM(G140:G$192)</f>
        <v>0.85802469135802473</v>
      </c>
      <c r="Y140" s="2">
        <f t="shared" si="5"/>
        <v>1.439420040195234</v>
      </c>
    </row>
    <row r="141" spans="1:25" ht="15.75" x14ac:dyDescent="0.25">
      <c r="A141" s="184"/>
      <c r="B141" s="4">
        <v>41492</v>
      </c>
      <c r="C141" s="5" t="s">
        <v>43</v>
      </c>
      <c r="D141" s="39">
        <f>SUM(I141:I$192)/SUM(G141:G$192)</f>
        <v>0.53797468354430378</v>
      </c>
      <c r="E141" s="5">
        <v>1</v>
      </c>
      <c r="F141" s="5">
        <v>3</v>
      </c>
      <c r="G141" s="5">
        <v>3</v>
      </c>
      <c r="H141" s="5">
        <v>0</v>
      </c>
      <c r="I141" s="5">
        <v>1</v>
      </c>
      <c r="J141" s="5">
        <f t="shared" si="6"/>
        <v>1</v>
      </c>
      <c r="K141" s="5">
        <v>0</v>
      </c>
      <c r="L141" s="5">
        <v>0</v>
      </c>
      <c r="M141" s="5">
        <v>0</v>
      </c>
      <c r="N141" s="5">
        <v>1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</v>
      </c>
      <c r="W141" s="39">
        <f>SUM(I141:I$192,O141:O$192,S141:S$192)/SUM(F141:F$192)</f>
        <v>0.57738095238095233</v>
      </c>
      <c r="X141" s="39">
        <f>SUM(V141:V$192)/SUM(G141:G$192)</f>
        <v>0.86075949367088611</v>
      </c>
      <c r="Y141" s="41">
        <f t="shared" si="5"/>
        <v>1.4381404460518383</v>
      </c>
    </row>
    <row r="142" spans="1:25" ht="15.75" x14ac:dyDescent="0.25">
      <c r="A142" s="184"/>
      <c r="B142" s="4">
        <v>41485</v>
      </c>
      <c r="C142" s="5" t="s">
        <v>44</v>
      </c>
      <c r="D142" s="39">
        <f>SUM(I142:I$192)/SUM(G142:G$192)</f>
        <v>0.54193548387096779</v>
      </c>
      <c r="E142" s="5">
        <v>1</v>
      </c>
      <c r="F142" s="5">
        <v>2</v>
      </c>
      <c r="G142" s="5">
        <v>1</v>
      </c>
      <c r="H142" s="5">
        <v>0</v>
      </c>
      <c r="I142" s="5">
        <v>0</v>
      </c>
      <c r="J142" s="5">
        <f t="shared" si="6"/>
        <v>0</v>
      </c>
      <c r="K142" s="5">
        <v>0</v>
      </c>
      <c r="L142" s="5">
        <v>0</v>
      </c>
      <c r="M142" s="5">
        <v>0</v>
      </c>
      <c r="N142" s="5">
        <v>1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39">
        <f>SUM(I142:I$192,O142:O$192,S142:S$192)/SUM(F142:F$192)</f>
        <v>0.58181818181818179</v>
      </c>
      <c r="X142" s="39">
        <f>SUM(V142:V$192)/SUM(G142:G$192)</f>
        <v>0.87096774193548387</v>
      </c>
      <c r="Y142" s="41">
        <f t="shared" si="5"/>
        <v>1.4527859237536656</v>
      </c>
    </row>
    <row r="143" spans="1:25" ht="15.75" x14ac:dyDescent="0.25">
      <c r="A143" s="184"/>
      <c r="B143" s="4">
        <v>41485</v>
      </c>
      <c r="C143" s="5" t="s">
        <v>44</v>
      </c>
      <c r="D143" s="39">
        <f>SUM(I143:I$192)/SUM(G143:G$192)</f>
        <v>0.54545454545454541</v>
      </c>
      <c r="E143" s="5">
        <v>1</v>
      </c>
      <c r="F143" s="5">
        <v>3</v>
      </c>
      <c r="G143" s="5">
        <v>3</v>
      </c>
      <c r="H143" s="5">
        <v>0</v>
      </c>
      <c r="I143" s="5">
        <v>1</v>
      </c>
      <c r="J143" s="5">
        <f t="shared" si="6"/>
        <v>1</v>
      </c>
      <c r="K143" s="5">
        <v>0</v>
      </c>
      <c r="L143" s="5">
        <v>0</v>
      </c>
      <c r="M143" s="5">
        <v>0</v>
      </c>
      <c r="N143" s="5">
        <v>2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1</v>
      </c>
      <c r="W143" s="39">
        <f>SUM(I143:I$192,O143:O$192,S143:S$192)/SUM(F143:F$192)</f>
        <v>0.58895705521472397</v>
      </c>
      <c r="X143" s="39">
        <f>SUM(V143:V$192)/SUM(G143:G$192)</f>
        <v>0.87662337662337664</v>
      </c>
      <c r="Y143" s="41">
        <f t="shared" si="5"/>
        <v>1.4655804318381005</v>
      </c>
    </row>
    <row r="144" spans="1:25" ht="15.75" x14ac:dyDescent="0.25">
      <c r="A144" s="184"/>
      <c r="B144" s="4">
        <v>41478</v>
      </c>
      <c r="C144" s="5" t="s">
        <v>50</v>
      </c>
      <c r="D144" s="39">
        <f>SUM(I144:I$192)/SUM(G144:G$192)</f>
        <v>0.54966887417218546</v>
      </c>
      <c r="E144" s="5">
        <v>1</v>
      </c>
      <c r="F144" s="5">
        <v>3</v>
      </c>
      <c r="G144" s="5">
        <v>2</v>
      </c>
      <c r="H144" s="5">
        <v>1</v>
      </c>
      <c r="I144" s="5">
        <v>2</v>
      </c>
      <c r="J144" s="5">
        <f t="shared" si="6"/>
        <v>1</v>
      </c>
      <c r="K144" s="5">
        <v>0</v>
      </c>
      <c r="L144" s="5">
        <v>1</v>
      </c>
      <c r="M144" s="5">
        <v>0</v>
      </c>
      <c r="N144" s="5">
        <v>2</v>
      </c>
      <c r="O144" s="5">
        <v>1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4</v>
      </c>
      <c r="W144" s="39">
        <f>SUM(I144:I$192,O144:O$192,S144:S$192)/SUM(F144:F$192)</f>
        <v>0.59375</v>
      </c>
      <c r="X144" s="39">
        <f>SUM(V144:V$192)/SUM(G144:G$192)</f>
        <v>0.88741721854304634</v>
      </c>
      <c r="Y144" s="41">
        <f t="shared" si="5"/>
        <v>1.4811672185430464</v>
      </c>
    </row>
    <row r="145" spans="1:25" ht="15.75" x14ac:dyDescent="0.25">
      <c r="A145" s="184"/>
      <c r="B145" s="4">
        <v>41478</v>
      </c>
      <c r="C145" s="5" t="s">
        <v>50</v>
      </c>
      <c r="D145" s="39">
        <f>SUM(I145:I$192)/SUM(G145:G$192)</f>
        <v>0.5436241610738255</v>
      </c>
      <c r="E145" s="5">
        <v>1</v>
      </c>
      <c r="F145" s="5">
        <v>3</v>
      </c>
      <c r="G145" s="5">
        <v>2</v>
      </c>
      <c r="H145" s="5">
        <v>0</v>
      </c>
      <c r="I145" s="5">
        <v>0</v>
      </c>
      <c r="J145" s="5">
        <f t="shared" si="6"/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1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39">
        <f>SUM(I145:I$192,O145:O$192,S145:S$192)/SUM(F145:F$192)</f>
        <v>0.5859872611464968</v>
      </c>
      <c r="X145" s="39">
        <f>SUM(V145:V$192)/SUM(G145:G$192)</f>
        <v>0.87248322147651003</v>
      </c>
      <c r="Y145" s="41">
        <f t="shared" si="5"/>
        <v>1.4584704826230068</v>
      </c>
    </row>
    <row r="146" spans="1:25" ht="15.75" x14ac:dyDescent="0.25">
      <c r="A146" s="184"/>
      <c r="B146" s="4">
        <v>41471</v>
      </c>
      <c r="C146" s="5" t="s">
        <v>68</v>
      </c>
      <c r="D146" s="39">
        <f>SUM(I146:I$192)/SUM(G146:G$192)</f>
        <v>0.55102040816326525</v>
      </c>
      <c r="E146" s="5">
        <v>1</v>
      </c>
      <c r="F146" s="5">
        <v>4</v>
      </c>
      <c r="G146" s="5">
        <v>4</v>
      </c>
      <c r="H146" s="5">
        <v>3</v>
      </c>
      <c r="I146" s="5">
        <v>3</v>
      </c>
      <c r="J146" s="5">
        <f t="shared" si="6"/>
        <v>2</v>
      </c>
      <c r="K146" s="5">
        <v>1</v>
      </c>
      <c r="L146" s="5">
        <v>0</v>
      </c>
      <c r="M146" s="5">
        <v>0</v>
      </c>
      <c r="N146" s="5">
        <v>1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4</v>
      </c>
      <c r="W146" s="39">
        <f>SUM(I146:I$192,O146:O$192,S146:S$192)/SUM(F146:F$192)</f>
        <v>0.59740259740259738</v>
      </c>
      <c r="X146" s="39">
        <f>SUM(V146:V$192)/SUM(G146:G$192)</f>
        <v>0.88435374149659862</v>
      </c>
      <c r="Y146" s="41">
        <f t="shared" si="5"/>
        <v>1.4817563388991961</v>
      </c>
    </row>
    <row r="147" spans="1:25" ht="15.75" x14ac:dyDescent="0.25">
      <c r="A147" s="184"/>
      <c r="B147" s="4">
        <v>41471</v>
      </c>
      <c r="C147" s="5" t="s">
        <v>68</v>
      </c>
      <c r="D147" s="39">
        <f>SUM(I147:I$192)/SUM(G147:G$192)</f>
        <v>0.54545454545454541</v>
      </c>
      <c r="E147" s="5">
        <v>1</v>
      </c>
      <c r="F147" s="5">
        <v>3</v>
      </c>
      <c r="G147" s="5">
        <v>3</v>
      </c>
      <c r="H147" s="5">
        <v>1</v>
      </c>
      <c r="I147" s="5">
        <v>1</v>
      </c>
      <c r="J147" s="5">
        <f t="shared" si="6"/>
        <v>1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2</v>
      </c>
      <c r="V147" s="5">
        <v>1</v>
      </c>
      <c r="W147" s="39">
        <f>SUM(I147:I$192,O147:O$192,S147:S$192)/SUM(F147:F$192)</f>
        <v>0.59333333333333338</v>
      </c>
      <c r="X147" s="39">
        <f>SUM(V147:V$192)/SUM(G147:G$192)</f>
        <v>0.88111888111888115</v>
      </c>
      <c r="Y147" s="41">
        <f t="shared" si="5"/>
        <v>1.4744522144522145</v>
      </c>
    </row>
    <row r="148" spans="1:25" ht="15.75" x14ac:dyDescent="0.25">
      <c r="A148" s="184"/>
      <c r="B148" s="4">
        <v>41464</v>
      </c>
      <c r="C148" s="5" t="s">
        <v>69</v>
      </c>
      <c r="D148" s="39">
        <f>SUM(I148:I$192)/SUM(G148:G$192)</f>
        <v>0.55000000000000004</v>
      </c>
      <c r="E148" s="5">
        <v>1</v>
      </c>
      <c r="F148" s="5">
        <v>4</v>
      </c>
      <c r="G148" s="5">
        <v>4</v>
      </c>
      <c r="H148" s="5">
        <v>3</v>
      </c>
      <c r="I148" s="5">
        <v>3</v>
      </c>
      <c r="J148" s="5">
        <f t="shared" si="6"/>
        <v>2</v>
      </c>
      <c r="K148" s="5">
        <v>1</v>
      </c>
      <c r="L148" s="5">
        <v>0</v>
      </c>
      <c r="M148" s="5">
        <v>0</v>
      </c>
      <c r="N148" s="5">
        <v>2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1</v>
      </c>
      <c r="U148" s="5">
        <v>0</v>
      </c>
      <c r="V148" s="5">
        <v>4</v>
      </c>
      <c r="W148" s="39">
        <f>SUM(I148:I$192,O148:O$192,S148:S$192)/SUM(F148:F$192)</f>
        <v>0.59863945578231292</v>
      </c>
      <c r="X148" s="39">
        <f>SUM(V148:V$192)/SUM(G148:G$192)</f>
        <v>0.8928571428571429</v>
      </c>
      <c r="Y148" s="41">
        <f t="shared" si="5"/>
        <v>1.4914965986394559</v>
      </c>
    </row>
    <row r="149" spans="1:25" ht="15.75" x14ac:dyDescent="0.25">
      <c r="A149" s="184"/>
      <c r="B149" s="4">
        <v>41464</v>
      </c>
      <c r="C149" s="5" t="s">
        <v>69</v>
      </c>
      <c r="D149" s="39">
        <f>SUM(I149:I$192)/SUM(G149:G$192)</f>
        <v>0.54411764705882348</v>
      </c>
      <c r="E149" s="5">
        <v>1</v>
      </c>
      <c r="F149" s="5">
        <v>4</v>
      </c>
      <c r="G149" s="5">
        <v>4</v>
      </c>
      <c r="H149" s="5">
        <v>1</v>
      </c>
      <c r="I149" s="5">
        <v>2</v>
      </c>
      <c r="J149" s="5">
        <f t="shared" si="6"/>
        <v>2</v>
      </c>
      <c r="K149" s="5">
        <v>0</v>
      </c>
      <c r="L149" s="5">
        <v>0</v>
      </c>
      <c r="M149" s="5">
        <v>0</v>
      </c>
      <c r="N149" s="5">
        <v>1</v>
      </c>
      <c r="O149" s="5">
        <v>0</v>
      </c>
      <c r="P149" s="5">
        <v>0</v>
      </c>
      <c r="Q149" s="5">
        <v>0</v>
      </c>
      <c r="R149" s="5">
        <v>0</v>
      </c>
      <c r="S149" s="5">
        <v>1</v>
      </c>
      <c r="T149" s="5">
        <v>0</v>
      </c>
      <c r="U149" s="5">
        <v>0</v>
      </c>
      <c r="V149" s="5">
        <v>2</v>
      </c>
      <c r="W149" s="39">
        <f>SUM(I149:I$192,O149:O$192,S149:S$192)/SUM(F149:F$192)</f>
        <v>0.59440559440559437</v>
      </c>
      <c r="X149" s="39">
        <f>SUM(V149:V$192)/SUM(G149:G$192)</f>
        <v>0.88970588235294112</v>
      </c>
      <c r="Y149" s="41">
        <f t="shared" si="5"/>
        <v>1.4841114767585355</v>
      </c>
    </row>
    <row r="150" spans="1:25" ht="15.75" x14ac:dyDescent="0.25">
      <c r="A150" s="184"/>
      <c r="B150" s="4">
        <v>41457</v>
      </c>
      <c r="C150" s="5" t="s">
        <v>45</v>
      </c>
      <c r="D150" s="39">
        <f>SUM(I150:I$192)/SUM(G150:G$192)</f>
        <v>0.54545454545454541</v>
      </c>
      <c r="E150" s="5">
        <v>1</v>
      </c>
      <c r="F150" s="5">
        <v>3</v>
      </c>
      <c r="G150" s="5">
        <v>3</v>
      </c>
      <c r="H150" s="5">
        <v>1</v>
      </c>
      <c r="I150" s="5">
        <v>1</v>
      </c>
      <c r="J150" s="5">
        <f t="shared" si="6"/>
        <v>0</v>
      </c>
      <c r="K150" s="5">
        <v>0</v>
      </c>
      <c r="L150" s="5">
        <v>1</v>
      </c>
      <c r="M150" s="5">
        <v>0</v>
      </c>
      <c r="N150" s="5">
        <v>3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3</v>
      </c>
      <c r="W150" s="39">
        <f>SUM(I150:I$192,O150:O$192,S150:S$192)/SUM(F150:F$192)</f>
        <v>0.58992805755395683</v>
      </c>
      <c r="X150" s="39">
        <f>SUM(V150:V$192)/SUM(G150:G$192)</f>
        <v>0.90151515151515149</v>
      </c>
      <c r="Y150" s="41">
        <f t="shared" si="5"/>
        <v>1.4914432090691083</v>
      </c>
    </row>
    <row r="151" spans="1:25" ht="15.75" x14ac:dyDescent="0.25">
      <c r="A151" s="184"/>
      <c r="B151" s="4">
        <v>41457</v>
      </c>
      <c r="C151" s="5" t="s">
        <v>45</v>
      </c>
      <c r="D151" s="39">
        <f>SUM(I151:I$192)/SUM(G151:G$192)</f>
        <v>0.55038759689922478</v>
      </c>
      <c r="E151" s="5">
        <v>1</v>
      </c>
      <c r="F151" s="5">
        <v>2</v>
      </c>
      <c r="G151" s="5">
        <v>2</v>
      </c>
      <c r="H151" s="5">
        <v>1</v>
      </c>
      <c r="I151" s="5">
        <v>1</v>
      </c>
      <c r="J151" s="5">
        <f t="shared" si="6"/>
        <v>0</v>
      </c>
      <c r="K151" s="5">
        <v>1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2</v>
      </c>
      <c r="W151" s="39">
        <f>SUM(I151:I$192,O151:O$192,S151:S$192)/SUM(F151:F$192)</f>
        <v>0.59558823529411764</v>
      </c>
      <c r="X151" s="39">
        <f>SUM(V151:V$192)/SUM(G151:G$192)</f>
        <v>0.89922480620155043</v>
      </c>
      <c r="Y151" s="41">
        <f t="shared" si="5"/>
        <v>1.494813041495668</v>
      </c>
    </row>
    <row r="152" spans="1:25" ht="15.75" x14ac:dyDescent="0.25">
      <c r="A152" s="184"/>
      <c r="B152" s="4">
        <v>41450</v>
      </c>
      <c r="C152" s="5" t="s">
        <v>46</v>
      </c>
      <c r="D152" s="39">
        <f>SUM(I152:I$192)/SUM(G152:G$192)</f>
        <v>0.55118110236220474</v>
      </c>
      <c r="E152" s="5">
        <v>1</v>
      </c>
      <c r="F152" s="5">
        <v>3</v>
      </c>
      <c r="G152" s="5">
        <v>3</v>
      </c>
      <c r="H152" s="5">
        <v>1</v>
      </c>
      <c r="I152" s="5">
        <v>2</v>
      </c>
      <c r="J152" s="5">
        <f t="shared" si="6"/>
        <v>2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2</v>
      </c>
      <c r="W152" s="39">
        <f>SUM(I152:I$192,O152:O$192,S152:S$192)/SUM(F152:F$192)</f>
        <v>0.59701492537313428</v>
      </c>
      <c r="X152" s="39">
        <f>SUM(V152:V$192)/SUM(G152:G$192)</f>
        <v>0.89763779527559051</v>
      </c>
      <c r="Y152" s="41">
        <f t="shared" si="5"/>
        <v>1.4946527206487248</v>
      </c>
    </row>
    <row r="153" spans="1:25" ht="15.75" x14ac:dyDescent="0.25">
      <c r="A153" s="184"/>
      <c r="B153" s="4">
        <v>41450</v>
      </c>
      <c r="C153" s="5" t="s">
        <v>46</v>
      </c>
      <c r="D153" s="39">
        <f>SUM(I153:I$192)/SUM(G153:G$192)</f>
        <v>0.54838709677419351</v>
      </c>
      <c r="E153" s="5">
        <v>1</v>
      </c>
      <c r="F153" s="5">
        <v>3</v>
      </c>
      <c r="G153" s="5">
        <v>3</v>
      </c>
      <c r="H153" s="5">
        <v>1</v>
      </c>
      <c r="I153" s="5">
        <v>2</v>
      </c>
      <c r="J153" s="5">
        <f t="shared" si="6"/>
        <v>1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4</v>
      </c>
      <c r="W153" s="39">
        <f>SUM(I153:I$192,O153:O$192,S153:S$192)/SUM(F153:F$192)</f>
        <v>0.59541984732824427</v>
      </c>
      <c r="X153" s="39">
        <f>SUM(V153:V$192)/SUM(G153:G$192)</f>
        <v>0.90322580645161288</v>
      </c>
      <c r="Y153" s="41">
        <f t="shared" si="5"/>
        <v>1.4986456537798571</v>
      </c>
    </row>
    <row r="154" spans="1:25" ht="15.75" x14ac:dyDescent="0.25">
      <c r="A154" s="184"/>
      <c r="B154" s="4">
        <v>41443</v>
      </c>
      <c r="C154" s="5" t="s">
        <v>50</v>
      </c>
      <c r="D154" s="39">
        <f>SUM(I154:I$192)/SUM(G154:G$192)</f>
        <v>0.54545454545454541</v>
      </c>
      <c r="E154" s="5">
        <v>1</v>
      </c>
      <c r="F154" s="5">
        <v>4</v>
      </c>
      <c r="G154" s="5">
        <v>4</v>
      </c>
      <c r="H154" s="5">
        <v>2</v>
      </c>
      <c r="I154" s="5">
        <v>3</v>
      </c>
      <c r="J154" s="5">
        <f t="shared" si="6"/>
        <v>2</v>
      </c>
      <c r="K154" s="5">
        <v>0</v>
      </c>
      <c r="L154" s="5">
        <v>1</v>
      </c>
      <c r="M154" s="5">
        <v>0</v>
      </c>
      <c r="N154" s="5">
        <v>3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5</v>
      </c>
      <c r="W154" s="39">
        <f>SUM(I154:I$192,O154:O$192,S154:S$192)/SUM(F154:F$192)</f>
        <v>0.59375</v>
      </c>
      <c r="X154" s="39">
        <f>SUM(V154:V$192)/SUM(G154:G$192)</f>
        <v>0.8925619834710744</v>
      </c>
      <c r="Y154" s="41">
        <f t="shared" si="5"/>
        <v>1.4863119834710745</v>
      </c>
    </row>
    <row r="155" spans="1:25" ht="15.75" x14ac:dyDescent="0.25">
      <c r="A155" s="184"/>
      <c r="B155" s="4">
        <v>41443</v>
      </c>
      <c r="C155" s="5" t="s">
        <v>50</v>
      </c>
      <c r="D155" s="39">
        <f>SUM(I155:I$192)/SUM(G155:G$192)</f>
        <v>0.53846153846153844</v>
      </c>
      <c r="E155" s="5">
        <v>1</v>
      </c>
      <c r="F155" s="5">
        <v>2</v>
      </c>
      <c r="G155" s="5">
        <v>2</v>
      </c>
      <c r="H155" s="5">
        <v>0</v>
      </c>
      <c r="I155" s="5">
        <v>2</v>
      </c>
      <c r="J155" s="5">
        <f t="shared" si="6"/>
        <v>2</v>
      </c>
      <c r="K155" s="5">
        <v>0</v>
      </c>
      <c r="L155" s="5">
        <v>0</v>
      </c>
      <c r="M155" s="5">
        <v>0</v>
      </c>
      <c r="N155" s="5">
        <v>3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2</v>
      </c>
      <c r="W155" s="39">
        <f>SUM(I155:I$192,O155:O$192,S155:S$192)/SUM(F155:F$192)</f>
        <v>0.58870967741935487</v>
      </c>
      <c r="X155" s="39">
        <f>SUM(V155:V$192)/SUM(G155:G$192)</f>
        <v>0.88034188034188032</v>
      </c>
      <c r="Y155" s="41">
        <f t="shared" si="5"/>
        <v>1.4690515577612353</v>
      </c>
    </row>
    <row r="156" spans="1:25" ht="15.75" x14ac:dyDescent="0.25">
      <c r="A156" s="184"/>
      <c r="B156" s="4">
        <v>41429</v>
      </c>
      <c r="C156" s="5" t="s">
        <v>43</v>
      </c>
      <c r="D156" s="39">
        <f>SUM(I156:I$192)/SUM(G156:G$192)</f>
        <v>0.5304347826086957</v>
      </c>
      <c r="E156" s="5">
        <v>1</v>
      </c>
      <c r="F156" s="5">
        <v>3</v>
      </c>
      <c r="G156" s="5">
        <v>3</v>
      </c>
      <c r="H156" s="5">
        <v>2</v>
      </c>
      <c r="I156" s="5">
        <v>2</v>
      </c>
      <c r="J156" s="5">
        <f t="shared" si="6"/>
        <v>0</v>
      </c>
      <c r="K156" s="5">
        <v>1</v>
      </c>
      <c r="L156" s="5">
        <v>1</v>
      </c>
      <c r="M156" s="5">
        <v>0</v>
      </c>
      <c r="N156" s="5">
        <v>4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5</v>
      </c>
      <c r="W156" s="39">
        <f>SUM(I156:I$192,O156:O$192,S156:S$192)/SUM(F156:F$192)</f>
        <v>0.58196721311475408</v>
      </c>
      <c r="X156" s="39">
        <f>SUM(V156:V$192)/SUM(G156:G$192)</f>
        <v>0.87826086956521743</v>
      </c>
      <c r="Y156" s="41">
        <f t="shared" si="5"/>
        <v>1.4602280826799716</v>
      </c>
    </row>
    <row r="157" spans="1:25" ht="15.75" x14ac:dyDescent="0.25">
      <c r="A157" s="184"/>
      <c r="B157" s="4">
        <v>41429</v>
      </c>
      <c r="C157" s="5" t="s">
        <v>43</v>
      </c>
      <c r="D157" s="39">
        <f>SUM(I157:I$192)/SUM(G157:G$192)</f>
        <v>0.5267857142857143</v>
      </c>
      <c r="E157" s="5">
        <v>1</v>
      </c>
      <c r="F157" s="5">
        <v>4</v>
      </c>
      <c r="G157" s="5">
        <v>4</v>
      </c>
      <c r="H157" s="5">
        <v>1</v>
      </c>
      <c r="I157" s="5">
        <v>1</v>
      </c>
      <c r="J157" s="5">
        <f t="shared" si="6"/>
        <v>0</v>
      </c>
      <c r="K157" s="5">
        <v>1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1</v>
      </c>
      <c r="U157" s="5">
        <v>3</v>
      </c>
      <c r="V157" s="5">
        <v>2</v>
      </c>
      <c r="W157" s="39">
        <f>SUM(I157:I$192,O157:O$192,S157:S$192)/SUM(F157:F$192)</f>
        <v>0.57983193277310929</v>
      </c>
      <c r="X157" s="39">
        <f>SUM(V157:V$192)/SUM(G157:G$192)</f>
        <v>0.8571428571428571</v>
      </c>
      <c r="Y157" s="41">
        <f t="shared" si="5"/>
        <v>1.4369747899159664</v>
      </c>
    </row>
    <row r="158" spans="1:25" ht="15.75" x14ac:dyDescent="0.25">
      <c r="A158" s="184"/>
      <c r="B158" s="4">
        <v>41422</v>
      </c>
      <c r="C158" s="5" t="s">
        <v>44</v>
      </c>
      <c r="D158" s="39">
        <f>SUM(I158:I$192)/SUM(G158:G$192)</f>
        <v>0.53703703703703709</v>
      </c>
      <c r="E158" s="5">
        <v>1</v>
      </c>
      <c r="F158" s="5">
        <v>3</v>
      </c>
      <c r="G158" s="5">
        <v>3</v>
      </c>
      <c r="H158" s="5">
        <v>0</v>
      </c>
      <c r="I158" s="5">
        <v>2</v>
      </c>
      <c r="J158" s="5">
        <f t="shared" si="6"/>
        <v>1</v>
      </c>
      <c r="K158" s="5">
        <v>0</v>
      </c>
      <c r="L158" s="5">
        <v>1</v>
      </c>
      <c r="M158" s="5">
        <v>0</v>
      </c>
      <c r="N158" s="5">
        <v>3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4</v>
      </c>
      <c r="W158" s="39">
        <f>SUM(I158:I$192,O158:O$192,S158:S$192)/SUM(F158:F$192)</f>
        <v>0.59130434782608698</v>
      </c>
      <c r="X158" s="39">
        <f>SUM(V158:V$192)/SUM(G158:G$192)</f>
        <v>0.87037037037037035</v>
      </c>
      <c r="Y158" s="41">
        <f t="shared" si="5"/>
        <v>1.4616747181964573</v>
      </c>
    </row>
    <row r="159" spans="1:25" ht="15.75" x14ac:dyDescent="0.25">
      <c r="A159" s="184"/>
      <c r="B159" s="4">
        <v>41422</v>
      </c>
      <c r="C159" s="5" t="s">
        <v>44</v>
      </c>
      <c r="D159" s="39">
        <f>SUM(I159:I$192)/SUM(G159:G$192)</f>
        <v>0.53333333333333333</v>
      </c>
      <c r="E159" s="5">
        <v>1</v>
      </c>
      <c r="F159" s="5">
        <v>3</v>
      </c>
      <c r="G159" s="5">
        <v>3</v>
      </c>
      <c r="H159" s="5">
        <v>0</v>
      </c>
      <c r="I159" s="5">
        <v>1</v>
      </c>
      <c r="J159" s="5">
        <f t="shared" si="6"/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39">
        <f>SUM(I159:I$192,O159:O$192,S159:S$192)/SUM(F159:F$192)</f>
        <v>0.5892857142857143</v>
      </c>
      <c r="X159" s="39">
        <f>SUM(V159:V$192)/SUM(G159:G$192)</f>
        <v>0.8571428571428571</v>
      </c>
      <c r="Y159" s="41">
        <f t="shared" si="5"/>
        <v>1.4464285714285714</v>
      </c>
    </row>
    <row r="160" spans="1:25" ht="15.75" x14ac:dyDescent="0.25">
      <c r="A160" s="184"/>
      <c r="B160" s="4">
        <v>41415</v>
      </c>
      <c r="C160" s="5" t="s">
        <v>69</v>
      </c>
      <c r="D160" s="39">
        <f>SUM(I160:I$192)/SUM(G160:G$192)</f>
        <v>0.53921568627450978</v>
      </c>
      <c r="E160" s="5">
        <v>1</v>
      </c>
      <c r="F160" s="5">
        <v>4</v>
      </c>
      <c r="G160" s="5">
        <v>4</v>
      </c>
      <c r="H160" s="5">
        <v>1</v>
      </c>
      <c r="I160" s="5">
        <v>2</v>
      </c>
      <c r="J160" s="5">
        <f t="shared" si="6"/>
        <v>1</v>
      </c>
      <c r="K160" s="5">
        <v>1</v>
      </c>
      <c r="L160" s="5">
        <v>0</v>
      </c>
      <c r="M160" s="5">
        <v>0</v>
      </c>
      <c r="N160" s="5">
        <v>3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3</v>
      </c>
      <c r="W160" s="39">
        <f>SUM(I160:I$192,O160:O$192,S160:S$192)/SUM(F160:F$192)</f>
        <v>0.59633027522935778</v>
      </c>
      <c r="X160" s="39">
        <f>SUM(V160:V$192)/SUM(G160:G$192)</f>
        <v>0.87254901960784315</v>
      </c>
      <c r="Y160" s="41">
        <f t="shared" si="5"/>
        <v>1.4688792948372009</v>
      </c>
    </row>
    <row r="161" spans="1:25" ht="15.75" x14ac:dyDescent="0.25">
      <c r="A161" s="184"/>
      <c r="B161" s="4">
        <v>41415</v>
      </c>
      <c r="C161" s="5" t="s">
        <v>69</v>
      </c>
      <c r="D161" s="39">
        <f>SUM(I161:I$192)/SUM(G161:G$192)</f>
        <v>0.54081632653061229</v>
      </c>
      <c r="E161" s="5">
        <v>1</v>
      </c>
      <c r="F161" s="5">
        <v>4</v>
      </c>
      <c r="G161" s="5">
        <v>3</v>
      </c>
      <c r="H161" s="5">
        <v>1</v>
      </c>
      <c r="I161" s="5">
        <v>1</v>
      </c>
      <c r="J161" s="5">
        <f t="shared" si="6"/>
        <v>1</v>
      </c>
      <c r="K161" s="5">
        <v>0</v>
      </c>
      <c r="L161" s="5">
        <v>0</v>
      </c>
      <c r="M161" s="5">
        <v>0</v>
      </c>
      <c r="N161" s="5">
        <v>1</v>
      </c>
      <c r="O161" s="5">
        <v>0</v>
      </c>
      <c r="P161" s="5">
        <v>0</v>
      </c>
      <c r="Q161" s="5">
        <v>1</v>
      </c>
      <c r="R161" s="5">
        <v>0</v>
      </c>
      <c r="S161" s="5">
        <v>0</v>
      </c>
      <c r="T161" s="5">
        <v>0</v>
      </c>
      <c r="U161" s="5">
        <v>0</v>
      </c>
      <c r="V161" s="5">
        <v>1</v>
      </c>
      <c r="W161" s="39">
        <f>SUM(I161:I$192,O161:O$192,S161:S$192)/SUM(F161:F$192)</f>
        <v>0.6</v>
      </c>
      <c r="X161" s="39">
        <f>SUM(V161:V$192)/SUM(G161:G$192)</f>
        <v>0.87755102040816324</v>
      </c>
      <c r="Y161" s="41">
        <f t="shared" si="5"/>
        <v>1.4775510204081632</v>
      </c>
    </row>
    <row r="162" spans="1:25" ht="15.75" x14ac:dyDescent="0.25">
      <c r="A162" s="184"/>
      <c r="B162" s="4">
        <v>41408</v>
      </c>
      <c r="C162" s="5" t="s">
        <v>45</v>
      </c>
      <c r="D162" s="39">
        <f>SUM(I162:I$192)/SUM(G162:G$192)</f>
        <v>0.54736842105263162</v>
      </c>
      <c r="E162" s="5">
        <v>1</v>
      </c>
      <c r="F162" s="5">
        <v>3</v>
      </c>
      <c r="G162" s="5">
        <v>3</v>
      </c>
      <c r="H162" s="5">
        <v>2</v>
      </c>
      <c r="I162" s="5">
        <v>2</v>
      </c>
      <c r="J162" s="5">
        <f t="shared" si="6"/>
        <v>2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1</v>
      </c>
      <c r="U162" s="5">
        <v>0</v>
      </c>
      <c r="V162" s="5">
        <v>2</v>
      </c>
      <c r="W162" s="39">
        <f>SUM(I162:I$192,O162:O$192,S162:S$192)/SUM(F162:F$192)</f>
        <v>0.61386138613861385</v>
      </c>
      <c r="X162" s="39">
        <f>SUM(V162:V$192)/SUM(G162:G$192)</f>
        <v>0.89473684210526316</v>
      </c>
      <c r="Y162" s="41">
        <f t="shared" si="5"/>
        <v>1.508598228243877</v>
      </c>
    </row>
    <row r="163" spans="1:25" ht="15.75" x14ac:dyDescent="0.25">
      <c r="A163" s="184"/>
      <c r="B163" s="4">
        <v>41408</v>
      </c>
      <c r="C163" s="5" t="s">
        <v>45</v>
      </c>
      <c r="D163" s="39">
        <f>SUM(I163:I$192)/SUM(G163:G$192)</f>
        <v>0.54347826086956519</v>
      </c>
      <c r="E163" s="5">
        <v>1</v>
      </c>
      <c r="F163" s="5">
        <v>3</v>
      </c>
      <c r="G163" s="5">
        <v>3</v>
      </c>
      <c r="H163" s="5">
        <v>1</v>
      </c>
      <c r="I163" s="5">
        <v>2</v>
      </c>
      <c r="J163" s="5">
        <f t="shared" si="6"/>
        <v>2</v>
      </c>
      <c r="K163" s="5">
        <v>0</v>
      </c>
      <c r="L163" s="5">
        <v>0</v>
      </c>
      <c r="M163" s="5">
        <v>0</v>
      </c>
      <c r="N163" s="5">
        <v>2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2</v>
      </c>
      <c r="W163" s="39">
        <f>SUM(I163:I$192,O163:O$192,S163:S$192)/SUM(F163:F$192)</f>
        <v>0.61224489795918369</v>
      </c>
      <c r="X163" s="39">
        <f>SUM(V163:V$192)/SUM(G163:G$192)</f>
        <v>0.90217391304347827</v>
      </c>
      <c r="Y163" s="41">
        <f t="shared" si="5"/>
        <v>1.514418811002662</v>
      </c>
    </row>
    <row r="164" spans="1:25" ht="15.75" x14ac:dyDescent="0.25">
      <c r="A164" s="184"/>
      <c r="B164" s="4">
        <v>41401</v>
      </c>
      <c r="C164" s="5" t="s">
        <v>46</v>
      </c>
      <c r="D164" s="39">
        <f>SUM(I164:I$192)/SUM(G164:G$192)</f>
        <v>0.5393258426966292</v>
      </c>
      <c r="E164" s="5">
        <v>1</v>
      </c>
      <c r="F164" s="5">
        <v>3</v>
      </c>
      <c r="G164" s="5">
        <v>3</v>
      </c>
      <c r="H164" s="5">
        <v>0</v>
      </c>
      <c r="I164" s="5">
        <v>2</v>
      </c>
      <c r="J164" s="5">
        <f t="shared" si="6"/>
        <v>2</v>
      </c>
      <c r="K164" s="5">
        <v>0</v>
      </c>
      <c r="L164" s="5">
        <v>0</v>
      </c>
      <c r="M164" s="5">
        <v>0</v>
      </c>
      <c r="N164" s="5">
        <v>2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2</v>
      </c>
      <c r="W164" s="39">
        <f>SUM(I164:I$192,O164:O$192,S164:S$192)/SUM(F164:F$192)</f>
        <v>0.61052631578947369</v>
      </c>
      <c r="X164" s="39">
        <f>SUM(V164:V$192)/SUM(G164:G$192)</f>
        <v>0.9101123595505618</v>
      </c>
      <c r="Y164" s="41">
        <f t="shared" si="5"/>
        <v>1.5206386753400354</v>
      </c>
    </row>
    <row r="165" spans="1:25" ht="16.5" thickBot="1" x14ac:dyDescent="0.3">
      <c r="A165" s="188"/>
      <c r="B165" s="11">
        <v>41401</v>
      </c>
      <c r="C165" s="12" t="s">
        <v>46</v>
      </c>
      <c r="D165" s="40">
        <f>SUM(I165:I$192)/SUM(G165:G$192)</f>
        <v>0.53488372093023251</v>
      </c>
      <c r="E165" s="12">
        <v>1</v>
      </c>
      <c r="F165" s="12">
        <v>4</v>
      </c>
      <c r="G165" s="12">
        <v>4</v>
      </c>
      <c r="H165" s="12">
        <v>2</v>
      </c>
      <c r="I165" s="12">
        <v>3</v>
      </c>
      <c r="J165" s="12">
        <f t="shared" si="6"/>
        <v>3</v>
      </c>
      <c r="K165" s="12">
        <v>0</v>
      </c>
      <c r="L165" s="12">
        <v>0</v>
      </c>
      <c r="M165" s="12">
        <v>0</v>
      </c>
      <c r="N165" s="12">
        <v>5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1</v>
      </c>
      <c r="V165" s="12">
        <v>3</v>
      </c>
      <c r="W165" s="40">
        <f>SUM(I165:I$192,O165:O$192,S165:S$192)/SUM(F165:F$192)</f>
        <v>0.60869565217391308</v>
      </c>
      <c r="X165" s="40">
        <f>SUM(V165:V$192)/SUM(G165:G$192)</f>
        <v>0.91860465116279066</v>
      </c>
      <c r="Y165" s="42">
        <f t="shared" si="5"/>
        <v>1.5273003033367036</v>
      </c>
    </row>
    <row r="166" spans="1:25" ht="15.75" x14ac:dyDescent="0.25">
      <c r="A166" s="178" t="s">
        <v>55</v>
      </c>
      <c r="B166" s="18">
        <v>41172</v>
      </c>
      <c r="C166" s="19" t="s">
        <v>53</v>
      </c>
      <c r="D166" s="43">
        <f>SUM(I166:I$192)/SUM(G166:G$192)</f>
        <v>0.52439024390243905</v>
      </c>
      <c r="E166" s="19">
        <v>1</v>
      </c>
      <c r="F166" s="19">
        <v>3</v>
      </c>
      <c r="G166" s="19">
        <v>3</v>
      </c>
      <c r="H166" s="19">
        <v>1</v>
      </c>
      <c r="I166" s="19">
        <v>1</v>
      </c>
      <c r="J166" s="19">
        <f t="shared" si="6"/>
        <v>0</v>
      </c>
      <c r="K166" s="19">
        <v>1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2</v>
      </c>
      <c r="W166" s="43">
        <f>SUM(I166:I$192,O166:O$192,S166:S$192)/SUM(F166:F$192)</f>
        <v>0.60227272727272729</v>
      </c>
      <c r="X166" s="43">
        <f>SUM(V166:V$192)/SUM(G166:G$192)</f>
        <v>0.92682926829268297</v>
      </c>
      <c r="Y166" s="44">
        <f t="shared" si="5"/>
        <v>1.5291019955654104</v>
      </c>
    </row>
    <row r="167" spans="1:25" ht="15.75" x14ac:dyDescent="0.25">
      <c r="A167" s="179"/>
      <c r="B167" s="14">
        <v>41172</v>
      </c>
      <c r="C167" s="15" t="s">
        <v>53</v>
      </c>
      <c r="D167" s="45">
        <f>SUM(I167:I$192)/SUM(G167:G$192)</f>
        <v>0.53164556962025311</v>
      </c>
      <c r="E167" s="15">
        <v>1</v>
      </c>
      <c r="F167" s="15">
        <v>3</v>
      </c>
      <c r="G167" s="15">
        <v>3</v>
      </c>
      <c r="H167" s="15">
        <v>2</v>
      </c>
      <c r="I167" s="15">
        <v>3</v>
      </c>
      <c r="J167" s="15">
        <f t="shared" si="6"/>
        <v>1</v>
      </c>
      <c r="K167" s="15">
        <v>1</v>
      </c>
      <c r="L167" s="15">
        <v>1</v>
      </c>
      <c r="M167" s="15">
        <v>0</v>
      </c>
      <c r="N167" s="15">
        <v>4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6</v>
      </c>
      <c r="W167" s="45">
        <f>SUM(I167:I$192,O167:O$192,S167:S$192)/SUM(F167:F$192)</f>
        <v>0.61176470588235299</v>
      </c>
      <c r="X167" s="45">
        <f>SUM(V167:V$192)/SUM(G167:G$192)</f>
        <v>0.93670886075949367</v>
      </c>
      <c r="Y167" s="46">
        <f t="shared" si="5"/>
        <v>1.5484735666418468</v>
      </c>
    </row>
    <row r="168" spans="1:25" ht="15.75" x14ac:dyDescent="0.25">
      <c r="A168" s="179"/>
      <c r="B168" s="14">
        <v>41165</v>
      </c>
      <c r="C168" s="15" t="s">
        <v>53</v>
      </c>
      <c r="D168" s="45">
        <f>SUM(I168:I$192)/SUM(G168:G$192)</f>
        <v>0.51315789473684215</v>
      </c>
      <c r="E168" s="15">
        <v>1</v>
      </c>
      <c r="F168" s="15">
        <v>3</v>
      </c>
      <c r="G168" s="15">
        <v>3</v>
      </c>
      <c r="H168" s="15">
        <v>2</v>
      </c>
      <c r="I168" s="15">
        <v>1</v>
      </c>
      <c r="J168" s="15">
        <f t="shared" si="6"/>
        <v>0</v>
      </c>
      <c r="K168" s="15">
        <v>0</v>
      </c>
      <c r="L168" s="15">
        <v>1</v>
      </c>
      <c r="M168" s="15">
        <v>0</v>
      </c>
      <c r="N168" s="15">
        <v>3</v>
      </c>
      <c r="O168" s="15">
        <v>0</v>
      </c>
      <c r="P168" s="15">
        <v>0</v>
      </c>
      <c r="Q168" s="15">
        <v>0</v>
      </c>
      <c r="R168" s="15">
        <v>0</v>
      </c>
      <c r="S168" s="15">
        <v>2</v>
      </c>
      <c r="T168" s="15">
        <v>0</v>
      </c>
      <c r="U168" s="15">
        <v>0</v>
      </c>
      <c r="V168" s="15">
        <v>3</v>
      </c>
      <c r="W168" s="45">
        <f>SUM(I168:I$192,O168:O$192,S168:S$192)/SUM(F168:F$192)</f>
        <v>0.59756097560975607</v>
      </c>
      <c r="X168" s="45">
        <f>SUM(V168:V$192)/SUM(G168:G$192)</f>
        <v>0.89473684210526316</v>
      </c>
      <c r="Y168" s="46">
        <f t="shared" si="5"/>
        <v>1.4922978177150192</v>
      </c>
    </row>
    <row r="169" spans="1:25" ht="15.75" x14ac:dyDescent="0.25">
      <c r="A169" s="179"/>
      <c r="B169" s="14">
        <v>41165</v>
      </c>
      <c r="C169" s="15" t="s">
        <v>53</v>
      </c>
      <c r="D169" s="45">
        <f>SUM(I169:I$192)/SUM(G169:G$192)</f>
        <v>0.52054794520547942</v>
      </c>
      <c r="E169" s="15">
        <v>1</v>
      </c>
      <c r="F169" s="15">
        <v>2</v>
      </c>
      <c r="G169" s="15">
        <v>2</v>
      </c>
      <c r="H169" s="15">
        <v>1</v>
      </c>
      <c r="I169" s="15">
        <v>1</v>
      </c>
      <c r="J169" s="15">
        <f t="shared" si="6"/>
        <v>1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1</v>
      </c>
      <c r="W169" s="45">
        <f>SUM(I169:I$192,O169:O$192,S169:S$192)/SUM(F169:F$192)</f>
        <v>0.58227848101265822</v>
      </c>
      <c r="X169" s="45">
        <f>SUM(V169:V$192)/SUM(G169:G$192)</f>
        <v>0.8904109589041096</v>
      </c>
      <c r="Y169" s="46">
        <f t="shared" si="5"/>
        <v>1.4726894399167678</v>
      </c>
    </row>
    <row r="170" spans="1:25" ht="15.75" x14ac:dyDescent="0.25">
      <c r="A170" s="179"/>
      <c r="B170" s="14">
        <v>41151</v>
      </c>
      <c r="C170" s="15" t="s">
        <v>54</v>
      </c>
      <c r="D170" s="45">
        <f>SUM(I170:I$192)/SUM(G170:G$192)</f>
        <v>0.52112676056338025</v>
      </c>
      <c r="E170" s="15">
        <v>1</v>
      </c>
      <c r="F170" s="15">
        <v>3</v>
      </c>
      <c r="G170" s="15">
        <v>2</v>
      </c>
      <c r="H170" s="15">
        <v>3</v>
      </c>
      <c r="I170" s="15">
        <v>2</v>
      </c>
      <c r="J170" s="15">
        <f t="shared" si="6"/>
        <v>1</v>
      </c>
      <c r="K170" s="15">
        <v>0</v>
      </c>
      <c r="L170" s="15">
        <v>0</v>
      </c>
      <c r="M170" s="15">
        <v>1</v>
      </c>
      <c r="N170" s="15">
        <v>3</v>
      </c>
      <c r="O170" s="15">
        <v>1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5</v>
      </c>
      <c r="W170" s="45">
        <f>SUM(I170:I$192,O170:O$192,S170:S$192)/SUM(F170:F$192)</f>
        <v>0.58441558441558439</v>
      </c>
      <c r="X170" s="45">
        <f>SUM(V170:V$192)/SUM(G170:G$192)</f>
        <v>0.90140845070422537</v>
      </c>
      <c r="Y170" s="46">
        <f t="shared" si="5"/>
        <v>1.4858240351198098</v>
      </c>
    </row>
    <row r="171" spans="1:25" ht="15.75" x14ac:dyDescent="0.25">
      <c r="A171" s="179"/>
      <c r="B171" s="14">
        <v>41151</v>
      </c>
      <c r="C171" s="15" t="s">
        <v>54</v>
      </c>
      <c r="D171" s="45">
        <f>SUM(I171:I$192)/SUM(G171:G$192)</f>
        <v>0.50724637681159424</v>
      </c>
      <c r="E171" s="15">
        <v>1</v>
      </c>
      <c r="F171" s="15">
        <v>3</v>
      </c>
      <c r="G171" s="15">
        <v>3</v>
      </c>
      <c r="H171" s="15">
        <v>0</v>
      </c>
      <c r="I171" s="15">
        <v>0</v>
      </c>
      <c r="J171" s="15">
        <f t="shared" si="6"/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4</v>
      </c>
      <c r="V171" s="15">
        <v>0</v>
      </c>
      <c r="W171" s="45">
        <f>SUM(I171:I$192,O171:O$192,S171:S$192)/SUM(F171:F$192)</f>
        <v>0.56756756756756754</v>
      </c>
      <c r="X171" s="45">
        <f>SUM(V171:V$192)/SUM(G171:G$192)</f>
        <v>0.85507246376811596</v>
      </c>
      <c r="Y171" s="46">
        <f t="shared" si="5"/>
        <v>1.4226400313356835</v>
      </c>
    </row>
    <row r="172" spans="1:25" ht="16.5" thickBot="1" x14ac:dyDescent="0.3">
      <c r="A172" s="180"/>
      <c r="B172" s="86">
        <v>41144</v>
      </c>
      <c r="C172" s="87" t="s">
        <v>54</v>
      </c>
      <c r="D172" s="89">
        <f>SUM(I172:I$192)/SUM(G172:G$192)</f>
        <v>0.53030303030303028</v>
      </c>
      <c r="E172" s="87">
        <v>1</v>
      </c>
      <c r="F172" s="87">
        <v>4</v>
      </c>
      <c r="G172" s="87">
        <v>3</v>
      </c>
      <c r="H172" s="28">
        <v>2</v>
      </c>
      <c r="I172" s="87">
        <v>1</v>
      </c>
      <c r="J172" s="87">
        <f t="shared" si="6"/>
        <v>1</v>
      </c>
      <c r="K172" s="87">
        <v>0</v>
      </c>
      <c r="L172" s="87">
        <v>0</v>
      </c>
      <c r="M172" s="87">
        <v>0</v>
      </c>
      <c r="N172" s="87">
        <v>0</v>
      </c>
      <c r="O172" s="87">
        <v>1</v>
      </c>
      <c r="P172" s="87">
        <v>0</v>
      </c>
      <c r="Q172" s="87">
        <v>0</v>
      </c>
      <c r="R172" s="87">
        <v>0</v>
      </c>
      <c r="S172" s="87">
        <v>1</v>
      </c>
      <c r="T172" s="87">
        <v>0</v>
      </c>
      <c r="U172" s="87">
        <v>2</v>
      </c>
      <c r="V172" s="87">
        <v>1</v>
      </c>
      <c r="W172" s="89">
        <f>SUM(I172:I$192,O172:O$192,S172:S$192)/SUM(F172:F$192)</f>
        <v>0.59154929577464788</v>
      </c>
      <c r="X172" s="89">
        <f>SUM(V172:V$192)/SUM(G172:G$192)</f>
        <v>0.89393939393939392</v>
      </c>
      <c r="Y172" s="90">
        <f t="shared" si="5"/>
        <v>1.4854886897140418</v>
      </c>
    </row>
    <row r="173" spans="1:25" ht="15.75" x14ac:dyDescent="0.25">
      <c r="A173" s="183" t="s">
        <v>59</v>
      </c>
      <c r="B173" s="9">
        <v>41137</v>
      </c>
      <c r="C173" s="10" t="s">
        <v>54</v>
      </c>
      <c r="D173" s="1">
        <f>SUM(I173:I$192)/SUM(G173:G$192)</f>
        <v>0.53968253968253965</v>
      </c>
      <c r="E173" s="10">
        <v>1</v>
      </c>
      <c r="F173" s="10">
        <v>4</v>
      </c>
      <c r="G173" s="10">
        <v>3</v>
      </c>
      <c r="H173" s="30">
        <v>3</v>
      </c>
      <c r="I173" s="10">
        <v>3</v>
      </c>
      <c r="J173" s="10">
        <f t="shared" si="6"/>
        <v>2</v>
      </c>
      <c r="K173" s="10">
        <v>1</v>
      </c>
      <c r="L173" s="10">
        <v>0</v>
      </c>
      <c r="M173" s="10">
        <v>0</v>
      </c>
      <c r="N173" s="10">
        <v>2</v>
      </c>
      <c r="O173" s="10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4</v>
      </c>
      <c r="W173" s="1">
        <f>SUM(I173:I$192,O173:O$192,S173:S$192)/SUM(F173:F$192)</f>
        <v>0.58208955223880599</v>
      </c>
      <c r="X173" s="1">
        <f>SUM(V173:V$192)/SUM(G173:G$192)</f>
        <v>0.92063492063492058</v>
      </c>
      <c r="Y173" s="2">
        <f t="shared" si="5"/>
        <v>1.5027244728737266</v>
      </c>
    </row>
    <row r="174" spans="1:25" ht="15.75" x14ac:dyDescent="0.25">
      <c r="A174" s="184"/>
      <c r="B174" s="4">
        <v>41137</v>
      </c>
      <c r="C174" s="5" t="s">
        <v>54</v>
      </c>
      <c r="D174" s="39">
        <f>SUM(I174:I$192)/SUM(G174:G$192)</f>
        <v>0.51666666666666672</v>
      </c>
      <c r="E174" s="5">
        <v>1</v>
      </c>
      <c r="F174" s="5">
        <v>2</v>
      </c>
      <c r="G174" s="5">
        <v>2</v>
      </c>
      <c r="H174" s="27">
        <v>1</v>
      </c>
      <c r="I174" s="5">
        <v>1</v>
      </c>
      <c r="J174" s="5">
        <f t="shared" si="6"/>
        <v>1</v>
      </c>
      <c r="K174" s="5">
        <v>0</v>
      </c>
      <c r="L174" s="5">
        <v>0</v>
      </c>
      <c r="M174" s="5">
        <v>0</v>
      </c>
      <c r="N174" s="5">
        <v>1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1</v>
      </c>
      <c r="W174" s="39">
        <f>SUM(I174:I$192,O174:O$192,S174:S$192)/SUM(F174:F$192)</f>
        <v>0.55555555555555558</v>
      </c>
      <c r="X174" s="39">
        <f>SUM(V174:V$192)/SUM(G174:G$192)</f>
        <v>0.9</v>
      </c>
      <c r="Y174" s="41">
        <f t="shared" si="5"/>
        <v>1.4555555555555557</v>
      </c>
    </row>
    <row r="175" spans="1:25" ht="15.75" x14ac:dyDescent="0.25">
      <c r="A175" s="184"/>
      <c r="B175" s="4">
        <v>41123</v>
      </c>
      <c r="C175" s="5" t="s">
        <v>57</v>
      </c>
      <c r="D175" s="39">
        <f>SUM(I175:I$192)/SUM(G175:G$192)</f>
        <v>0.51724137931034486</v>
      </c>
      <c r="E175" s="5">
        <v>1</v>
      </c>
      <c r="F175" s="5">
        <v>3</v>
      </c>
      <c r="G175" s="5">
        <v>3</v>
      </c>
      <c r="H175" s="27">
        <v>2</v>
      </c>
      <c r="I175" s="5">
        <v>3</v>
      </c>
      <c r="J175" s="5">
        <f t="shared" si="6"/>
        <v>2</v>
      </c>
      <c r="K175" s="5">
        <v>0</v>
      </c>
      <c r="L175" s="5">
        <v>1</v>
      </c>
      <c r="M175" s="5">
        <v>0</v>
      </c>
      <c r="N175" s="5">
        <v>2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5</v>
      </c>
      <c r="W175" s="39">
        <f>SUM(I175:I$192,O175:O$192,S175:S$192)/SUM(F175:F$192)</f>
        <v>0.55737704918032782</v>
      </c>
      <c r="X175" s="39">
        <f>SUM(V175:V$192)/SUM(G175:G$192)</f>
        <v>0.91379310344827591</v>
      </c>
      <c r="Y175" s="41">
        <f t="shared" si="5"/>
        <v>1.4711701526286038</v>
      </c>
    </row>
    <row r="176" spans="1:25" ht="15.75" x14ac:dyDescent="0.25">
      <c r="A176" s="184"/>
      <c r="B176" s="4">
        <v>41123</v>
      </c>
      <c r="C176" s="5" t="s">
        <v>57</v>
      </c>
      <c r="D176" s="39">
        <f>SUM(I176:I$192)/SUM(G176:G$192)</f>
        <v>0.49090909090909091</v>
      </c>
      <c r="E176" s="5">
        <v>1</v>
      </c>
      <c r="F176" s="5">
        <v>4</v>
      </c>
      <c r="G176" s="5">
        <v>4</v>
      </c>
      <c r="H176" s="27">
        <v>1</v>
      </c>
      <c r="I176" s="5">
        <v>2</v>
      </c>
      <c r="J176" s="5">
        <f t="shared" si="6"/>
        <v>1</v>
      </c>
      <c r="K176" s="5">
        <v>0</v>
      </c>
      <c r="L176" s="5">
        <v>0</v>
      </c>
      <c r="M176" s="5">
        <v>1</v>
      </c>
      <c r="N176" s="5">
        <v>3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5</v>
      </c>
      <c r="W176" s="39">
        <f>SUM(I176:I$192,O176:O$192,S176:S$192)/SUM(F176:F$192)</f>
        <v>0.53448275862068961</v>
      </c>
      <c r="X176" s="39">
        <f>SUM(V176:V$192)/SUM(G176:G$192)</f>
        <v>0.87272727272727268</v>
      </c>
      <c r="Y176" s="41">
        <f t="shared" si="5"/>
        <v>1.4072100313479623</v>
      </c>
    </row>
    <row r="177" spans="1:25" ht="15.75" x14ac:dyDescent="0.25">
      <c r="A177" s="184"/>
      <c r="B177" s="4">
        <v>41109</v>
      </c>
      <c r="C177" s="5" t="s">
        <v>58</v>
      </c>
      <c r="D177" s="39">
        <f>SUM(I177:I$192)/SUM(G177:G$192)</f>
        <v>0.49019607843137253</v>
      </c>
      <c r="E177" s="5">
        <v>1</v>
      </c>
      <c r="F177" s="5">
        <v>3</v>
      </c>
      <c r="G177" s="5">
        <v>3</v>
      </c>
      <c r="H177" s="27">
        <v>1</v>
      </c>
      <c r="I177" s="5">
        <v>1</v>
      </c>
      <c r="J177" s="5">
        <f t="shared" si="6"/>
        <v>0</v>
      </c>
      <c r="K177" s="5">
        <v>1</v>
      </c>
      <c r="L177" s="5">
        <v>0</v>
      </c>
      <c r="M177" s="5">
        <v>0</v>
      </c>
      <c r="N177" s="5">
        <v>2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1</v>
      </c>
      <c r="V177" s="5">
        <v>2</v>
      </c>
      <c r="W177" s="39">
        <f>SUM(I177:I$192,O177:O$192,S177:S$192)/SUM(F177:F$192)</f>
        <v>0.53703703703703709</v>
      </c>
      <c r="X177" s="39">
        <f>SUM(V177:V$192)/SUM(G177:G$192)</f>
        <v>0.84313725490196079</v>
      </c>
      <c r="Y177" s="41">
        <f t="shared" si="5"/>
        <v>1.3801742919389979</v>
      </c>
    </row>
    <row r="178" spans="1:25" ht="15.75" x14ac:dyDescent="0.25">
      <c r="A178" s="184"/>
      <c r="B178" s="4">
        <v>41109</v>
      </c>
      <c r="C178" s="5" t="s">
        <v>58</v>
      </c>
      <c r="D178" s="39">
        <f>SUM(I178:I$192)/SUM(G178:G$192)</f>
        <v>0.5</v>
      </c>
      <c r="E178" s="5">
        <v>1</v>
      </c>
      <c r="F178" s="5">
        <v>2</v>
      </c>
      <c r="G178" s="5">
        <v>2</v>
      </c>
      <c r="H178" s="27">
        <v>1</v>
      </c>
      <c r="I178" s="5">
        <v>2</v>
      </c>
      <c r="J178" s="5">
        <f t="shared" si="6"/>
        <v>2</v>
      </c>
      <c r="K178" s="5">
        <v>0</v>
      </c>
      <c r="L178" s="5">
        <v>0</v>
      </c>
      <c r="M178" s="5">
        <v>0</v>
      </c>
      <c r="N178" s="5">
        <v>1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2</v>
      </c>
      <c r="W178" s="39">
        <f>SUM(I178:I$192,O178:O$192,S178:S$192)/SUM(F178:F$192)</f>
        <v>0.5490196078431373</v>
      </c>
      <c r="X178" s="39">
        <f>SUM(V178:V$192)/SUM(G178:G$192)</f>
        <v>0.85416666666666663</v>
      </c>
      <c r="Y178" s="41">
        <f t="shared" si="5"/>
        <v>1.403186274509804</v>
      </c>
    </row>
    <row r="179" spans="1:25" ht="15.75" x14ac:dyDescent="0.25">
      <c r="A179" s="184"/>
      <c r="B179" s="4">
        <v>41102</v>
      </c>
      <c r="C179" s="5" t="s">
        <v>56</v>
      </c>
      <c r="D179" s="39">
        <f>SUM(I179:I$192)/SUM(G179:G$192)</f>
        <v>0.47826086956521741</v>
      </c>
      <c r="E179" s="5">
        <v>1</v>
      </c>
      <c r="F179" s="5">
        <v>3</v>
      </c>
      <c r="G179" s="5">
        <v>3</v>
      </c>
      <c r="H179" s="27">
        <v>1</v>
      </c>
      <c r="I179" s="5">
        <v>1</v>
      </c>
      <c r="J179" s="5">
        <f t="shared" si="6"/>
        <v>0</v>
      </c>
      <c r="K179" s="5">
        <v>1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1</v>
      </c>
      <c r="V179" s="5">
        <v>2</v>
      </c>
      <c r="W179" s="39">
        <f>SUM(I179:I$192,O179:O$192,S179:S$192)/SUM(F179:F$192)</f>
        <v>0.53061224489795922</v>
      </c>
      <c r="X179" s="39">
        <f>SUM(V179:V$192)/SUM(G179:G$192)</f>
        <v>0.84782608695652173</v>
      </c>
      <c r="Y179" s="41">
        <f t="shared" si="5"/>
        <v>1.3784383318544808</v>
      </c>
    </row>
    <row r="180" spans="1:25" ht="15.75" x14ac:dyDescent="0.25">
      <c r="A180" s="184"/>
      <c r="B180" s="4">
        <v>41102</v>
      </c>
      <c r="C180" s="5" t="s">
        <v>56</v>
      </c>
      <c r="D180" s="39">
        <f>SUM(I180:I$192)/SUM(G180:G$192)</f>
        <v>0.48837209302325579</v>
      </c>
      <c r="E180" s="5">
        <v>1</v>
      </c>
      <c r="F180" s="5">
        <v>4</v>
      </c>
      <c r="G180" s="5">
        <v>4</v>
      </c>
      <c r="H180" s="27">
        <v>2</v>
      </c>
      <c r="I180" s="5">
        <v>2</v>
      </c>
      <c r="J180" s="5">
        <f t="shared" si="6"/>
        <v>1</v>
      </c>
      <c r="K180" s="5">
        <v>1</v>
      </c>
      <c r="L180" s="5">
        <v>0</v>
      </c>
      <c r="M180" s="5">
        <v>0</v>
      </c>
      <c r="N180" s="5">
        <v>2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3</v>
      </c>
      <c r="W180" s="39">
        <f>SUM(I180:I$192,O180:O$192,S180:S$192)/SUM(F180:F$192)</f>
        <v>0.54347826086956519</v>
      </c>
      <c r="X180" s="39">
        <f>SUM(V180:V$192)/SUM(G180:G$192)</f>
        <v>0.86046511627906974</v>
      </c>
      <c r="Y180" s="41">
        <f t="shared" si="5"/>
        <v>1.4039433771486349</v>
      </c>
    </row>
    <row r="181" spans="1:25" ht="15.75" x14ac:dyDescent="0.25">
      <c r="A181" s="184"/>
      <c r="B181" s="4">
        <v>41095</v>
      </c>
      <c r="C181" s="5" t="s">
        <v>57</v>
      </c>
      <c r="D181" s="39">
        <f>SUM(I181:I$192)/SUM(G181:G$192)</f>
        <v>0.48717948717948717</v>
      </c>
      <c r="E181" s="5">
        <v>1</v>
      </c>
      <c r="F181" s="5">
        <v>5</v>
      </c>
      <c r="G181" s="5">
        <v>3</v>
      </c>
      <c r="H181" s="27">
        <v>2</v>
      </c>
      <c r="I181" s="5">
        <v>0</v>
      </c>
      <c r="J181" s="5">
        <f t="shared" si="6"/>
        <v>0</v>
      </c>
      <c r="K181" s="5">
        <v>0</v>
      </c>
      <c r="L181" s="5">
        <v>0</v>
      </c>
      <c r="M181" s="5">
        <v>0</v>
      </c>
      <c r="N181" s="5">
        <v>1</v>
      </c>
      <c r="O181" s="5">
        <v>2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39">
        <f>SUM(I181:I$192,O181:O$192,S181:S$192)/SUM(F181:F$192)</f>
        <v>0.54761904761904767</v>
      </c>
      <c r="X181" s="39">
        <f>SUM(V181:V$192)/SUM(G181:G$192)</f>
        <v>0.87179487179487181</v>
      </c>
      <c r="Y181" s="41">
        <f t="shared" si="5"/>
        <v>1.4194139194139195</v>
      </c>
    </row>
    <row r="182" spans="1:25" ht="15.75" x14ac:dyDescent="0.25">
      <c r="A182" s="184"/>
      <c r="B182" s="4">
        <v>41095</v>
      </c>
      <c r="C182" s="5" t="s">
        <v>57</v>
      </c>
      <c r="D182" s="39">
        <f>SUM(I182:I$192)/SUM(G182:G$192)</f>
        <v>0.52777777777777779</v>
      </c>
      <c r="E182" s="5">
        <v>1</v>
      </c>
      <c r="F182" s="5">
        <v>4</v>
      </c>
      <c r="G182" s="5">
        <v>4</v>
      </c>
      <c r="H182" s="5">
        <v>0</v>
      </c>
      <c r="I182" s="5">
        <v>1</v>
      </c>
      <c r="J182" s="5">
        <f t="shared" si="6"/>
        <v>1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1</v>
      </c>
      <c r="V182" s="5">
        <v>1</v>
      </c>
      <c r="W182" s="39">
        <f>SUM(I182:I$192,O182:O$192,S182:S$192)/SUM(F182:F$192)</f>
        <v>0.56756756756756754</v>
      </c>
      <c r="X182" s="39">
        <f>SUM(V182:V$192)/SUM(G182:G$192)</f>
        <v>0.94444444444444442</v>
      </c>
      <c r="Y182" s="41">
        <f t="shared" si="5"/>
        <v>1.512012012012012</v>
      </c>
    </row>
    <row r="183" spans="1:25" ht="15.75" x14ac:dyDescent="0.25">
      <c r="A183" s="184"/>
      <c r="B183" s="4">
        <v>41088</v>
      </c>
      <c r="C183" s="5" t="s">
        <v>54</v>
      </c>
      <c r="D183" s="39">
        <f>SUM(I183:I$192)/SUM(G183:G$192)</f>
        <v>0.5625</v>
      </c>
      <c r="E183" s="5">
        <v>1</v>
      </c>
      <c r="F183" s="5">
        <v>3</v>
      </c>
      <c r="G183" s="5">
        <v>3</v>
      </c>
      <c r="H183" s="5">
        <v>1</v>
      </c>
      <c r="I183" s="5">
        <v>0</v>
      </c>
      <c r="J183" s="5">
        <f t="shared" si="6"/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</v>
      </c>
      <c r="T183" s="5">
        <v>0</v>
      </c>
      <c r="U183" s="5">
        <v>0</v>
      </c>
      <c r="V183" s="5">
        <v>0</v>
      </c>
      <c r="W183" s="39">
        <f>SUM(I183:I$192,O183:O$192,S183:S$192)/SUM(F183:F$192)</f>
        <v>0.60606060606060608</v>
      </c>
      <c r="X183" s="39">
        <f>SUM(V183:V$192)/SUM(G183:G$192)</f>
        <v>1.03125</v>
      </c>
      <c r="Y183" s="41">
        <f t="shared" si="5"/>
        <v>1.637310606060606</v>
      </c>
    </row>
    <row r="184" spans="1:25" ht="15.75" x14ac:dyDescent="0.25">
      <c r="A184" s="184"/>
      <c r="B184" s="4">
        <v>41088</v>
      </c>
      <c r="C184" s="5" t="s">
        <v>54</v>
      </c>
      <c r="D184" s="39">
        <f>SUM(I184:I$192)/SUM(G184:G$192)</f>
        <v>0.62068965517241381</v>
      </c>
      <c r="E184" s="5">
        <v>1</v>
      </c>
      <c r="F184" s="5">
        <v>4</v>
      </c>
      <c r="G184" s="5">
        <v>4</v>
      </c>
      <c r="H184" s="5">
        <v>2</v>
      </c>
      <c r="I184" s="5">
        <v>3</v>
      </c>
      <c r="J184" s="5">
        <f t="shared" si="6"/>
        <v>2</v>
      </c>
      <c r="K184" s="5">
        <v>0</v>
      </c>
      <c r="L184" s="5">
        <v>1</v>
      </c>
      <c r="M184" s="5">
        <v>0</v>
      </c>
      <c r="N184" s="5">
        <v>1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5</v>
      </c>
      <c r="W184" s="39">
        <f>SUM(I184:I$192,O184:O$192,S184:S$192)/SUM(F184:F$192)</f>
        <v>0.6</v>
      </c>
      <c r="X184" s="39">
        <f>SUM(V184:V$192)/SUM(G184:G$192)</f>
        <v>1.1379310344827587</v>
      </c>
      <c r="Y184" s="41">
        <f t="shared" si="5"/>
        <v>1.7379310344827585</v>
      </c>
    </row>
    <row r="185" spans="1:25" ht="15.75" x14ac:dyDescent="0.25">
      <c r="A185" s="184"/>
      <c r="B185" s="4">
        <v>41081</v>
      </c>
      <c r="C185" s="5" t="s">
        <v>53</v>
      </c>
      <c r="D185" s="39">
        <f>SUM(I185:I$192)/SUM(G185:G$192)</f>
        <v>0.6</v>
      </c>
      <c r="E185" s="5">
        <v>1</v>
      </c>
      <c r="F185" s="5">
        <v>3</v>
      </c>
      <c r="G185" s="5">
        <v>3</v>
      </c>
      <c r="H185" s="5">
        <v>2</v>
      </c>
      <c r="I185" s="5">
        <v>2</v>
      </c>
      <c r="J185" s="5">
        <f t="shared" si="6"/>
        <v>1</v>
      </c>
      <c r="K185" s="5">
        <v>1</v>
      </c>
      <c r="L185" s="5">
        <v>0</v>
      </c>
      <c r="M185" s="5">
        <v>0</v>
      </c>
      <c r="N185" s="5">
        <v>1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1</v>
      </c>
      <c r="V185" s="5">
        <v>3</v>
      </c>
      <c r="W185" s="39">
        <f>SUM(I185:I$192,O185:O$192,S185:S$192)/SUM(F185:F$192)</f>
        <v>0.57692307692307687</v>
      </c>
      <c r="X185" s="39">
        <f>SUM(V185:V$192)/SUM(G185:G$192)</f>
        <v>1.1200000000000001</v>
      </c>
      <c r="Y185" s="41">
        <f t="shared" si="5"/>
        <v>1.696923076923077</v>
      </c>
    </row>
    <row r="186" spans="1:25" ht="15.75" x14ac:dyDescent="0.25">
      <c r="A186" s="184"/>
      <c r="B186" s="4">
        <v>41081</v>
      </c>
      <c r="C186" s="5" t="s">
        <v>53</v>
      </c>
      <c r="D186" s="39">
        <f>SUM(I186:I$192)/SUM(G186:G$192)</f>
        <v>0.59090909090909094</v>
      </c>
      <c r="E186" s="5">
        <v>1</v>
      </c>
      <c r="F186" s="5">
        <v>4</v>
      </c>
      <c r="G186" s="5">
        <v>4</v>
      </c>
      <c r="H186" s="5">
        <v>0</v>
      </c>
      <c r="I186" s="5">
        <v>1</v>
      </c>
      <c r="J186" s="5">
        <f t="shared" si="6"/>
        <v>1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2</v>
      </c>
      <c r="V186" s="5">
        <v>1</v>
      </c>
      <c r="W186" s="39">
        <f>SUM(I186:I$192,O186:O$192,S186:S$192)/SUM(F186:F$192)</f>
        <v>0.56521739130434778</v>
      </c>
      <c r="X186" s="39">
        <f>SUM(V186:V$192)/SUM(G186:G$192)</f>
        <v>1.1363636363636365</v>
      </c>
      <c r="Y186" s="41">
        <f t="shared" si="5"/>
        <v>1.7015810276679844</v>
      </c>
    </row>
    <row r="187" spans="1:25" ht="15.75" x14ac:dyDescent="0.25">
      <c r="A187" s="184"/>
      <c r="B187" s="4">
        <v>41067</v>
      </c>
      <c r="C187" s="5" t="s">
        <v>56</v>
      </c>
      <c r="D187" s="39">
        <f>SUM(I187:I$192)/SUM(G187:G$192)</f>
        <v>0.66666666666666663</v>
      </c>
      <c r="E187" s="5">
        <v>1</v>
      </c>
      <c r="F187" s="5">
        <v>5</v>
      </c>
      <c r="G187" s="5">
        <v>5</v>
      </c>
      <c r="H187" s="5">
        <v>2</v>
      </c>
      <c r="I187" s="5">
        <v>4</v>
      </c>
      <c r="J187" s="5">
        <f t="shared" si="6"/>
        <v>2</v>
      </c>
      <c r="K187" s="5">
        <v>2</v>
      </c>
      <c r="L187" s="5">
        <v>0</v>
      </c>
      <c r="M187" s="5">
        <v>0</v>
      </c>
      <c r="N187" s="5">
        <v>1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6</v>
      </c>
      <c r="W187" s="39">
        <f>SUM(I187:I$192,O187:O$192,S187:S$192)/SUM(F187:F$192)</f>
        <v>0.63157894736842102</v>
      </c>
      <c r="X187" s="39">
        <f>SUM(V187:V$192)/SUM(G187:G$192)</f>
        <v>1.3333333333333333</v>
      </c>
      <c r="Y187" s="41">
        <f t="shared" si="5"/>
        <v>1.9649122807017543</v>
      </c>
    </row>
    <row r="188" spans="1:25" ht="15.75" x14ac:dyDescent="0.25">
      <c r="A188" s="184"/>
      <c r="B188" s="4">
        <v>41060</v>
      </c>
      <c r="C188" s="5" t="s">
        <v>54</v>
      </c>
      <c r="D188" s="39">
        <f>SUM(I188:I$192)/SUM(G188:G$192)</f>
        <v>0.61538461538461542</v>
      </c>
      <c r="E188" s="5">
        <v>1</v>
      </c>
      <c r="F188" s="5">
        <v>3</v>
      </c>
      <c r="G188" s="5">
        <v>3</v>
      </c>
      <c r="H188" s="5">
        <v>1</v>
      </c>
      <c r="I188" s="5">
        <v>2</v>
      </c>
      <c r="J188" s="5">
        <f t="shared" si="6"/>
        <v>1</v>
      </c>
      <c r="K188" s="5">
        <v>0</v>
      </c>
      <c r="L188" s="5">
        <v>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2</v>
      </c>
      <c r="V188" s="5">
        <v>4</v>
      </c>
      <c r="W188" s="39">
        <f>SUM(I188:I$192,O188:O$192,S188:S$192)/SUM(F188:F$192)</f>
        <v>0.5714285714285714</v>
      </c>
      <c r="X188" s="39">
        <f>SUM(V188:V$192)/SUM(G188:G$192)</f>
        <v>1.3846153846153846</v>
      </c>
      <c r="Y188" s="41">
        <f t="shared" si="5"/>
        <v>1.956043956043956</v>
      </c>
    </row>
    <row r="189" spans="1:25" ht="15.75" x14ac:dyDescent="0.25">
      <c r="A189" s="184"/>
      <c r="B189" s="4">
        <v>41053</v>
      </c>
      <c r="C189" s="5" t="s">
        <v>57</v>
      </c>
      <c r="D189" s="39">
        <f>SUM(I189:I$192)/SUM(G189:G$192)</f>
        <v>0.6</v>
      </c>
      <c r="E189" s="5">
        <v>1</v>
      </c>
      <c r="F189" s="5">
        <v>3</v>
      </c>
      <c r="G189" s="5">
        <v>2</v>
      </c>
      <c r="H189" s="5">
        <v>1</v>
      </c>
      <c r="I189" s="5">
        <v>1</v>
      </c>
      <c r="J189" s="5">
        <f t="shared" si="6"/>
        <v>1</v>
      </c>
      <c r="K189" s="5">
        <v>0</v>
      </c>
      <c r="L189" s="5">
        <v>0</v>
      </c>
      <c r="M189" s="5">
        <v>0</v>
      </c>
      <c r="N189" s="5">
        <v>1</v>
      </c>
      <c r="O189" s="5">
        <v>0</v>
      </c>
      <c r="P189" s="5">
        <v>0</v>
      </c>
      <c r="Q189" s="5">
        <v>1</v>
      </c>
      <c r="R189" s="5">
        <v>0</v>
      </c>
      <c r="S189" s="5">
        <v>0</v>
      </c>
      <c r="T189" s="5">
        <v>0</v>
      </c>
      <c r="U189" s="5">
        <v>0</v>
      </c>
      <c r="V189" s="5">
        <v>1</v>
      </c>
      <c r="W189" s="39">
        <f>SUM(I189:I$192,O189:O$192,S189:S$192)/SUM(F189:F$192)</f>
        <v>0.54545454545454541</v>
      </c>
      <c r="X189" s="39">
        <f>SUM(V189:V$192)/SUM(G189:G$192)</f>
        <v>1.4</v>
      </c>
      <c r="Y189" s="41">
        <f t="shared" si="5"/>
        <v>1.9454545454545453</v>
      </c>
    </row>
    <row r="190" spans="1:25" ht="15.75" x14ac:dyDescent="0.25">
      <c r="A190" s="184"/>
      <c r="B190" s="4">
        <v>41053</v>
      </c>
      <c r="C190" s="5" t="s">
        <v>57</v>
      </c>
      <c r="D190" s="39">
        <f>SUM(I190:I$192)/SUM(G190:G$192)</f>
        <v>0.625</v>
      </c>
      <c r="E190" s="5">
        <v>1</v>
      </c>
      <c r="F190" s="5">
        <v>3</v>
      </c>
      <c r="G190" s="5">
        <v>3</v>
      </c>
      <c r="H190" s="5">
        <v>1</v>
      </c>
      <c r="I190" s="5">
        <v>2</v>
      </c>
      <c r="J190" s="5">
        <f t="shared" si="6"/>
        <v>1</v>
      </c>
      <c r="K190" s="5">
        <v>0</v>
      </c>
      <c r="L190" s="5">
        <v>1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4</v>
      </c>
      <c r="W190" s="39">
        <f>SUM(I190:I$192,O190:O$192,S190:S$192)/SUM(F190:F$192)</f>
        <v>0.625</v>
      </c>
      <c r="X190" s="39">
        <f>SUM(V190:V$192)/SUM(G190:G$192)</f>
        <v>1.625</v>
      </c>
      <c r="Y190" s="41">
        <f t="shared" si="5"/>
        <v>2.25</v>
      </c>
    </row>
    <row r="191" spans="1:25" ht="15.75" x14ac:dyDescent="0.25">
      <c r="A191" s="184"/>
      <c r="B191" s="4">
        <v>41039</v>
      </c>
      <c r="C191" s="5" t="s">
        <v>53</v>
      </c>
      <c r="D191" s="39">
        <f>SUM(I191:I$192)/SUM(G191:G$192)</f>
        <v>0.6</v>
      </c>
      <c r="E191" s="5">
        <v>1</v>
      </c>
      <c r="F191" s="5">
        <v>2</v>
      </c>
      <c r="G191" s="5">
        <v>2</v>
      </c>
      <c r="H191" s="5">
        <v>0</v>
      </c>
      <c r="I191" s="5">
        <v>1</v>
      </c>
      <c r="J191" s="5">
        <f t="shared" si="6"/>
        <v>1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1</v>
      </c>
      <c r="W191" s="39">
        <f>SUM(I191:I$192,O191:O$192,S191:S$192)/SUM(F191:F$192)</f>
        <v>0.6</v>
      </c>
      <c r="X191" s="39">
        <f>SUM(V191:V$192)/SUM(G191:G$192)</f>
        <v>1.8</v>
      </c>
      <c r="Y191" s="41">
        <f t="shared" si="5"/>
        <v>2.4</v>
      </c>
    </row>
    <row r="192" spans="1:25" ht="16.5" thickBot="1" x14ac:dyDescent="0.3">
      <c r="A192" s="188"/>
      <c r="B192" s="11">
        <v>41039</v>
      </c>
      <c r="C192" s="12" t="s">
        <v>53</v>
      </c>
      <c r="D192" s="40">
        <f>SUM(I192:I$192)/SUM(G192:G$192)</f>
        <v>0.66666666666666663</v>
      </c>
      <c r="E192" s="12">
        <v>1</v>
      </c>
      <c r="F192" s="12">
        <v>3</v>
      </c>
      <c r="G192" s="12">
        <v>3</v>
      </c>
      <c r="H192" s="12">
        <v>2</v>
      </c>
      <c r="I192" s="12">
        <v>2</v>
      </c>
      <c r="J192" s="12">
        <f t="shared" si="6"/>
        <v>0</v>
      </c>
      <c r="K192" s="12">
        <v>0</v>
      </c>
      <c r="L192" s="12">
        <v>0</v>
      </c>
      <c r="M192" s="12">
        <v>2</v>
      </c>
      <c r="N192" s="12">
        <v>4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8</v>
      </c>
      <c r="W192" s="40">
        <f>SUM(I192:I$192,O192:O$192,S192:S$192)/SUM(F192:F$192)</f>
        <v>0.66666666666666663</v>
      </c>
      <c r="X192" s="40">
        <f>SUM(V192:V$192)/SUM(G192:G$192)</f>
        <v>2.6666666666666665</v>
      </c>
      <c r="Y192" s="42">
        <f>SUM(X192+W192)</f>
        <v>3.333333333333333</v>
      </c>
    </row>
    <row r="193" spans="1:25" s="25" customFormat="1" ht="36.75" customHeight="1" thickBot="1" x14ac:dyDescent="0.3">
      <c r="A193" s="61" t="s">
        <v>122</v>
      </c>
      <c r="B193" s="62" t="s">
        <v>61</v>
      </c>
      <c r="C193" s="63" t="s">
        <v>60</v>
      </c>
      <c r="D193" s="64">
        <f>SUM(I193/G193)</f>
        <v>0.52473498233215543</v>
      </c>
      <c r="E193" s="63">
        <f>SUM(E2:E192)</f>
        <v>191</v>
      </c>
      <c r="F193" s="63">
        <f t="shared" ref="F193:V193" si="7">SUM(F2:F192)</f>
        <v>605</v>
      </c>
      <c r="G193" s="63">
        <f t="shared" si="7"/>
        <v>566</v>
      </c>
      <c r="H193" s="63">
        <f t="shared" si="7"/>
        <v>173</v>
      </c>
      <c r="I193" s="63">
        <f t="shared" si="7"/>
        <v>297</v>
      </c>
      <c r="J193" s="63">
        <f t="shared" si="7"/>
        <v>220</v>
      </c>
      <c r="K193" s="63">
        <f t="shared" si="7"/>
        <v>48</v>
      </c>
      <c r="L193" s="63">
        <f t="shared" si="7"/>
        <v>23</v>
      </c>
      <c r="M193" s="63">
        <f t="shared" si="7"/>
        <v>6</v>
      </c>
      <c r="N193" s="63">
        <f t="shared" si="7"/>
        <v>223</v>
      </c>
      <c r="O193" s="63">
        <f t="shared" si="7"/>
        <v>23</v>
      </c>
      <c r="P193" s="63">
        <f t="shared" si="7"/>
        <v>1</v>
      </c>
      <c r="Q193" s="63">
        <f t="shared" si="7"/>
        <v>16</v>
      </c>
      <c r="R193" s="63">
        <f t="shared" si="7"/>
        <v>5</v>
      </c>
      <c r="S193" s="63">
        <f t="shared" si="7"/>
        <v>20</v>
      </c>
      <c r="T193" s="63">
        <f t="shared" si="7"/>
        <v>21</v>
      </c>
      <c r="U193" s="63">
        <f t="shared" si="7"/>
        <v>101</v>
      </c>
      <c r="V193" s="63">
        <f t="shared" si="7"/>
        <v>409</v>
      </c>
      <c r="W193" s="64">
        <f>SUM(I193+O193+S193)/F193</f>
        <v>0.56198347107438018</v>
      </c>
      <c r="X193" s="64">
        <f>SUM(V193/G193)</f>
        <v>0.72261484098939932</v>
      </c>
      <c r="Y193" s="65">
        <f>SUM(X193+W193)</f>
        <v>1.2845983120637796</v>
      </c>
    </row>
    <row r="194" spans="1:25" s="88" customFormat="1" ht="18.75" thickBot="1" x14ac:dyDescent="0.3">
      <c r="A194" s="85"/>
      <c r="B194" s="81" t="s">
        <v>0</v>
      </c>
      <c r="C194" s="82" t="s">
        <v>1</v>
      </c>
      <c r="D194" s="83" t="s">
        <v>2</v>
      </c>
      <c r="E194" s="82" t="s">
        <v>3</v>
      </c>
      <c r="F194" s="82" t="s">
        <v>4</v>
      </c>
      <c r="G194" s="82" t="s">
        <v>5</v>
      </c>
      <c r="H194" s="82" t="s">
        <v>6</v>
      </c>
      <c r="I194" s="82" t="s">
        <v>7</v>
      </c>
      <c r="J194" s="82" t="s">
        <v>67</v>
      </c>
      <c r="K194" s="82" t="s">
        <v>8</v>
      </c>
      <c r="L194" s="82" t="s">
        <v>9</v>
      </c>
      <c r="M194" s="82" t="s">
        <v>10</v>
      </c>
      <c r="N194" s="82" t="s">
        <v>11</v>
      </c>
      <c r="O194" s="82" t="s">
        <v>12</v>
      </c>
      <c r="P194" s="82" t="s">
        <v>13</v>
      </c>
      <c r="Q194" s="82" t="s">
        <v>14</v>
      </c>
      <c r="R194" s="82" t="s">
        <v>15</v>
      </c>
      <c r="S194" s="82" t="s">
        <v>16</v>
      </c>
      <c r="T194" s="82" t="s">
        <v>17</v>
      </c>
      <c r="U194" s="82" t="s">
        <v>18</v>
      </c>
      <c r="V194" s="82" t="s">
        <v>19</v>
      </c>
      <c r="W194" s="83" t="s">
        <v>20</v>
      </c>
      <c r="X194" s="83" t="s">
        <v>21</v>
      </c>
      <c r="Y194" s="84" t="s">
        <v>22</v>
      </c>
    </row>
    <row r="195" spans="1:25" ht="15.95" customHeight="1" x14ac:dyDescent="0.25">
      <c r="A195" s="200" t="s">
        <v>63</v>
      </c>
      <c r="B195" s="156" t="s">
        <v>64</v>
      </c>
      <c r="C195" s="96" t="s">
        <v>47</v>
      </c>
      <c r="D195" s="97">
        <f t="shared" ref="D195:D222" si="8">SUM(I195/G195)</f>
        <v>0.55555555555555558</v>
      </c>
      <c r="E195" s="96">
        <f>SUM(E133+E132+E123+E122)</f>
        <v>4</v>
      </c>
      <c r="F195" s="96">
        <f t="shared" ref="F195:V195" si="9">SUM(F133+F132+F123+F122)</f>
        <v>11</v>
      </c>
      <c r="G195" s="96">
        <f t="shared" si="9"/>
        <v>9</v>
      </c>
      <c r="H195" s="96">
        <f t="shared" si="9"/>
        <v>3</v>
      </c>
      <c r="I195" s="96">
        <f t="shared" si="9"/>
        <v>5</v>
      </c>
      <c r="J195" s="96">
        <f t="shared" si="9"/>
        <v>4</v>
      </c>
      <c r="K195" s="96">
        <f t="shared" si="9"/>
        <v>1</v>
      </c>
      <c r="L195" s="96">
        <f t="shared" si="9"/>
        <v>0</v>
      </c>
      <c r="M195" s="96">
        <f t="shared" si="9"/>
        <v>0</v>
      </c>
      <c r="N195" s="96">
        <f t="shared" si="9"/>
        <v>2</v>
      </c>
      <c r="O195" s="96">
        <f t="shared" si="9"/>
        <v>2</v>
      </c>
      <c r="P195" s="96">
        <f t="shared" si="9"/>
        <v>0</v>
      </c>
      <c r="Q195" s="96">
        <f t="shared" si="9"/>
        <v>0</v>
      </c>
      <c r="R195" s="96">
        <f t="shared" si="9"/>
        <v>0</v>
      </c>
      <c r="S195" s="96">
        <f t="shared" si="9"/>
        <v>0</v>
      </c>
      <c r="T195" s="96">
        <f t="shared" si="9"/>
        <v>1</v>
      </c>
      <c r="U195" s="96">
        <f t="shared" si="9"/>
        <v>0</v>
      </c>
      <c r="V195" s="96">
        <f t="shared" si="9"/>
        <v>6</v>
      </c>
      <c r="W195" s="97">
        <f t="shared" ref="W195:W222" si="10">SUM(I195+O195+S195)/F195</f>
        <v>0.63636363636363635</v>
      </c>
      <c r="X195" s="97">
        <f t="shared" ref="X195:X222" si="11">SUM(V195/G195)</f>
        <v>0.66666666666666663</v>
      </c>
      <c r="Y195" s="98">
        <f t="shared" ref="Y195:Y222" si="12">SUM(X195+W195)</f>
        <v>1.303030303030303</v>
      </c>
    </row>
    <row r="196" spans="1:25" ht="15.95" customHeight="1" x14ac:dyDescent="0.25">
      <c r="A196" s="181"/>
      <c r="B196" s="157" t="s">
        <v>64</v>
      </c>
      <c r="C196" s="100" t="s">
        <v>50</v>
      </c>
      <c r="D196" s="101">
        <f t="shared" si="8"/>
        <v>0.7</v>
      </c>
      <c r="E196" s="100">
        <f>SUM(E155+E154+E145+E144)</f>
        <v>4</v>
      </c>
      <c r="F196" s="100">
        <f t="shared" ref="F196:V196" si="13">SUM(F155+F154+F145+F144)</f>
        <v>12</v>
      </c>
      <c r="G196" s="100">
        <f t="shared" si="13"/>
        <v>10</v>
      </c>
      <c r="H196" s="100">
        <f t="shared" si="13"/>
        <v>3</v>
      </c>
      <c r="I196" s="100">
        <f t="shared" si="13"/>
        <v>7</v>
      </c>
      <c r="J196" s="100">
        <f t="shared" si="13"/>
        <v>5</v>
      </c>
      <c r="K196" s="100">
        <f t="shared" si="13"/>
        <v>0</v>
      </c>
      <c r="L196" s="100">
        <f t="shared" si="13"/>
        <v>2</v>
      </c>
      <c r="M196" s="100">
        <f t="shared" si="13"/>
        <v>0</v>
      </c>
      <c r="N196" s="100">
        <f t="shared" si="13"/>
        <v>9</v>
      </c>
      <c r="O196" s="100">
        <f t="shared" si="13"/>
        <v>1</v>
      </c>
      <c r="P196" s="100">
        <f t="shared" si="13"/>
        <v>0</v>
      </c>
      <c r="Q196" s="100">
        <f t="shared" si="13"/>
        <v>1</v>
      </c>
      <c r="R196" s="100">
        <f t="shared" si="13"/>
        <v>0</v>
      </c>
      <c r="S196" s="100">
        <f t="shared" si="13"/>
        <v>0</v>
      </c>
      <c r="T196" s="100">
        <f t="shared" si="13"/>
        <v>0</v>
      </c>
      <c r="U196" s="100">
        <f t="shared" si="13"/>
        <v>1</v>
      </c>
      <c r="V196" s="100">
        <f t="shared" si="13"/>
        <v>11</v>
      </c>
      <c r="W196" s="101">
        <f t="shared" si="10"/>
        <v>0.66666666666666663</v>
      </c>
      <c r="X196" s="101">
        <f t="shared" si="11"/>
        <v>1.1000000000000001</v>
      </c>
      <c r="Y196" s="102">
        <f t="shared" si="12"/>
        <v>1.7666666666666666</v>
      </c>
    </row>
    <row r="197" spans="1:25" ht="15.95" customHeight="1" x14ac:dyDescent="0.25">
      <c r="A197" s="181"/>
      <c r="B197" s="157" t="s">
        <v>64</v>
      </c>
      <c r="C197" s="100" t="s">
        <v>68</v>
      </c>
      <c r="D197" s="101">
        <f t="shared" si="8"/>
        <v>0.5714285714285714</v>
      </c>
      <c r="E197" s="100">
        <f>SUM(E147+E146)</f>
        <v>2</v>
      </c>
      <c r="F197" s="100">
        <f t="shared" ref="F197:V197" si="14">SUM(F147+F146)</f>
        <v>7</v>
      </c>
      <c r="G197" s="100">
        <f t="shared" si="14"/>
        <v>7</v>
      </c>
      <c r="H197" s="100">
        <f t="shared" si="14"/>
        <v>4</v>
      </c>
      <c r="I197" s="100">
        <f t="shared" si="14"/>
        <v>4</v>
      </c>
      <c r="J197" s="100">
        <f t="shared" si="14"/>
        <v>3</v>
      </c>
      <c r="K197" s="100">
        <f t="shared" si="14"/>
        <v>1</v>
      </c>
      <c r="L197" s="100">
        <f t="shared" si="14"/>
        <v>0</v>
      </c>
      <c r="M197" s="100">
        <f t="shared" si="14"/>
        <v>0</v>
      </c>
      <c r="N197" s="100">
        <f t="shared" si="14"/>
        <v>1</v>
      </c>
      <c r="O197" s="100">
        <f t="shared" si="14"/>
        <v>0</v>
      </c>
      <c r="P197" s="100">
        <f t="shared" si="14"/>
        <v>0</v>
      </c>
      <c r="Q197" s="100">
        <f t="shared" si="14"/>
        <v>0</v>
      </c>
      <c r="R197" s="100">
        <f t="shared" si="14"/>
        <v>0</v>
      </c>
      <c r="S197" s="100">
        <f t="shared" si="14"/>
        <v>0</v>
      </c>
      <c r="T197" s="100">
        <f t="shared" si="14"/>
        <v>0</v>
      </c>
      <c r="U197" s="100">
        <f t="shared" si="14"/>
        <v>2</v>
      </c>
      <c r="V197" s="100">
        <f t="shared" si="14"/>
        <v>5</v>
      </c>
      <c r="W197" s="101">
        <f t="shared" si="10"/>
        <v>0.5714285714285714</v>
      </c>
      <c r="X197" s="101">
        <f t="shared" si="11"/>
        <v>0.7142857142857143</v>
      </c>
      <c r="Y197" s="102">
        <f t="shared" si="12"/>
        <v>1.2857142857142856</v>
      </c>
    </row>
    <row r="198" spans="1:25" ht="15.95" customHeight="1" x14ac:dyDescent="0.25">
      <c r="A198" s="181"/>
      <c r="B198" s="157" t="s">
        <v>64</v>
      </c>
      <c r="C198" s="100" t="s">
        <v>38</v>
      </c>
      <c r="D198" s="101">
        <f t="shared" si="8"/>
        <v>0.8571428571428571</v>
      </c>
      <c r="E198" s="100">
        <f>SUM(E94+E93)</f>
        <v>2</v>
      </c>
      <c r="F198" s="100">
        <f t="shared" ref="F198:V198" si="15">SUM(F94+F93)</f>
        <v>7</v>
      </c>
      <c r="G198" s="100">
        <f t="shared" si="15"/>
        <v>7</v>
      </c>
      <c r="H198" s="100">
        <f t="shared" si="15"/>
        <v>3</v>
      </c>
      <c r="I198" s="100">
        <f t="shared" si="15"/>
        <v>6</v>
      </c>
      <c r="J198" s="100">
        <f t="shared" si="15"/>
        <v>6</v>
      </c>
      <c r="K198" s="100">
        <f t="shared" si="15"/>
        <v>0</v>
      </c>
      <c r="L198" s="100">
        <f t="shared" si="15"/>
        <v>0</v>
      </c>
      <c r="M198" s="100">
        <f t="shared" si="15"/>
        <v>0</v>
      </c>
      <c r="N198" s="100">
        <f t="shared" si="15"/>
        <v>2</v>
      </c>
      <c r="O198" s="100">
        <f t="shared" si="15"/>
        <v>0</v>
      </c>
      <c r="P198" s="100">
        <f t="shared" si="15"/>
        <v>0</v>
      </c>
      <c r="Q198" s="100">
        <f t="shared" si="15"/>
        <v>0</v>
      </c>
      <c r="R198" s="100">
        <f t="shared" si="15"/>
        <v>0</v>
      </c>
      <c r="S198" s="100">
        <f t="shared" si="15"/>
        <v>0</v>
      </c>
      <c r="T198" s="100">
        <f t="shared" si="15"/>
        <v>0</v>
      </c>
      <c r="U198" s="100">
        <f t="shared" si="15"/>
        <v>0</v>
      </c>
      <c r="V198" s="100">
        <f t="shared" si="15"/>
        <v>6</v>
      </c>
      <c r="W198" s="101">
        <f t="shared" si="10"/>
        <v>0.8571428571428571</v>
      </c>
      <c r="X198" s="101">
        <f t="shared" si="11"/>
        <v>0.8571428571428571</v>
      </c>
      <c r="Y198" s="102">
        <f t="shared" si="12"/>
        <v>1.7142857142857142</v>
      </c>
    </row>
    <row r="199" spans="1:25" ht="15.95" customHeight="1" x14ac:dyDescent="0.25">
      <c r="A199" s="181"/>
      <c r="B199" s="157" t="s">
        <v>64</v>
      </c>
      <c r="C199" s="100" t="s">
        <v>58</v>
      </c>
      <c r="D199" s="101">
        <f t="shared" si="8"/>
        <v>0.6</v>
      </c>
      <c r="E199" s="100">
        <f>SUM(E178+E177)</f>
        <v>2</v>
      </c>
      <c r="F199" s="100">
        <f t="shared" ref="F199:V199" si="16">SUM(F178+F177)</f>
        <v>5</v>
      </c>
      <c r="G199" s="100">
        <f t="shared" si="16"/>
        <v>5</v>
      </c>
      <c r="H199" s="100">
        <f t="shared" si="16"/>
        <v>2</v>
      </c>
      <c r="I199" s="100">
        <f t="shared" si="16"/>
        <v>3</v>
      </c>
      <c r="J199" s="100">
        <f t="shared" si="16"/>
        <v>2</v>
      </c>
      <c r="K199" s="100">
        <f t="shared" si="16"/>
        <v>1</v>
      </c>
      <c r="L199" s="100">
        <f t="shared" si="16"/>
        <v>0</v>
      </c>
      <c r="M199" s="100">
        <f t="shared" si="16"/>
        <v>0</v>
      </c>
      <c r="N199" s="100">
        <f t="shared" si="16"/>
        <v>3</v>
      </c>
      <c r="O199" s="100">
        <f t="shared" si="16"/>
        <v>0</v>
      </c>
      <c r="P199" s="100">
        <f t="shared" si="16"/>
        <v>0</v>
      </c>
      <c r="Q199" s="100">
        <f t="shared" si="16"/>
        <v>0</v>
      </c>
      <c r="R199" s="100">
        <f t="shared" si="16"/>
        <v>0</v>
      </c>
      <c r="S199" s="100">
        <f t="shared" si="16"/>
        <v>0</v>
      </c>
      <c r="T199" s="100">
        <f t="shared" si="16"/>
        <v>0</v>
      </c>
      <c r="U199" s="100">
        <f t="shared" si="16"/>
        <v>1</v>
      </c>
      <c r="V199" s="100">
        <f t="shared" si="16"/>
        <v>4</v>
      </c>
      <c r="W199" s="101">
        <f t="shared" si="10"/>
        <v>0.6</v>
      </c>
      <c r="X199" s="101">
        <f t="shared" si="11"/>
        <v>0.8</v>
      </c>
      <c r="Y199" s="102">
        <f t="shared" si="12"/>
        <v>1.4</v>
      </c>
    </row>
    <row r="200" spans="1:25" ht="15.95" customHeight="1" x14ac:dyDescent="0.25">
      <c r="A200" s="181"/>
      <c r="B200" s="157" t="s">
        <v>64</v>
      </c>
      <c r="C200" s="100" t="s">
        <v>37</v>
      </c>
      <c r="D200" s="101">
        <f t="shared" si="8"/>
        <v>1</v>
      </c>
      <c r="E200" s="100">
        <f>SUM(E86+E85)</f>
        <v>2</v>
      </c>
      <c r="F200" s="100">
        <f t="shared" ref="F200:V200" si="17">SUM(F86+F85)</f>
        <v>5</v>
      </c>
      <c r="G200" s="100">
        <f t="shared" si="17"/>
        <v>5</v>
      </c>
      <c r="H200" s="100">
        <f t="shared" si="17"/>
        <v>2</v>
      </c>
      <c r="I200" s="100">
        <f t="shared" si="17"/>
        <v>5</v>
      </c>
      <c r="J200" s="100">
        <f t="shared" si="17"/>
        <v>5</v>
      </c>
      <c r="K200" s="100">
        <f t="shared" si="17"/>
        <v>0</v>
      </c>
      <c r="L200" s="100">
        <f t="shared" si="17"/>
        <v>0</v>
      </c>
      <c r="M200" s="100">
        <f t="shared" si="17"/>
        <v>0</v>
      </c>
      <c r="N200" s="100">
        <f t="shared" si="17"/>
        <v>3</v>
      </c>
      <c r="O200" s="100">
        <f t="shared" si="17"/>
        <v>0</v>
      </c>
      <c r="P200" s="100">
        <f t="shared" si="17"/>
        <v>0</v>
      </c>
      <c r="Q200" s="100">
        <f t="shared" si="17"/>
        <v>0</v>
      </c>
      <c r="R200" s="100">
        <f t="shared" si="17"/>
        <v>0</v>
      </c>
      <c r="S200" s="100">
        <f t="shared" si="17"/>
        <v>0</v>
      </c>
      <c r="T200" s="100">
        <f t="shared" si="17"/>
        <v>0</v>
      </c>
      <c r="U200" s="100">
        <f t="shared" si="17"/>
        <v>0</v>
      </c>
      <c r="V200" s="100">
        <f t="shared" si="17"/>
        <v>5</v>
      </c>
      <c r="W200" s="101">
        <f t="shared" si="10"/>
        <v>1</v>
      </c>
      <c r="X200" s="101">
        <f t="shared" si="11"/>
        <v>1</v>
      </c>
      <c r="Y200" s="102">
        <f t="shared" si="12"/>
        <v>2</v>
      </c>
    </row>
    <row r="201" spans="1:25" ht="15.95" customHeight="1" x14ac:dyDescent="0.25">
      <c r="A201" s="181"/>
      <c r="B201" s="157" t="s">
        <v>64</v>
      </c>
      <c r="C201" s="100" t="s">
        <v>108</v>
      </c>
      <c r="D201" s="101">
        <f t="shared" si="8"/>
        <v>0.45454545454545453</v>
      </c>
      <c r="E201" s="100">
        <f>SUM(E17+E16+E7+E6)</f>
        <v>4</v>
      </c>
      <c r="F201" s="100">
        <f t="shared" ref="F201:V201" si="18">SUM(F17+F16+F7+F6)</f>
        <v>12</v>
      </c>
      <c r="G201" s="100">
        <f t="shared" si="18"/>
        <v>11</v>
      </c>
      <c r="H201" s="100">
        <f t="shared" si="18"/>
        <v>1</v>
      </c>
      <c r="I201" s="100">
        <f t="shared" si="18"/>
        <v>5</v>
      </c>
      <c r="J201" s="100">
        <f t="shared" si="18"/>
        <v>4</v>
      </c>
      <c r="K201" s="100">
        <f t="shared" si="18"/>
        <v>1</v>
      </c>
      <c r="L201" s="100">
        <f t="shared" si="18"/>
        <v>0</v>
      </c>
      <c r="M201" s="100">
        <f t="shared" si="18"/>
        <v>0</v>
      </c>
      <c r="N201" s="100">
        <f t="shared" si="18"/>
        <v>5</v>
      </c>
      <c r="O201" s="100">
        <f t="shared" si="18"/>
        <v>0</v>
      </c>
      <c r="P201" s="100">
        <f t="shared" si="18"/>
        <v>0</v>
      </c>
      <c r="Q201" s="100">
        <f t="shared" si="18"/>
        <v>1</v>
      </c>
      <c r="R201" s="100">
        <f t="shared" si="18"/>
        <v>0</v>
      </c>
      <c r="S201" s="100">
        <f t="shared" si="18"/>
        <v>0</v>
      </c>
      <c r="T201" s="100">
        <f t="shared" si="18"/>
        <v>0</v>
      </c>
      <c r="U201" s="100">
        <f t="shared" si="18"/>
        <v>2</v>
      </c>
      <c r="V201" s="100">
        <f t="shared" si="18"/>
        <v>6</v>
      </c>
      <c r="W201" s="101">
        <f t="shared" si="10"/>
        <v>0.41666666666666669</v>
      </c>
      <c r="X201" s="101">
        <f t="shared" si="11"/>
        <v>0.54545454545454541</v>
      </c>
      <c r="Y201" s="102">
        <f t="shared" si="12"/>
        <v>0.96212121212121215</v>
      </c>
    </row>
    <row r="202" spans="1:25" ht="15.95" customHeight="1" x14ac:dyDescent="0.25">
      <c r="A202" s="181"/>
      <c r="B202" s="157" t="s">
        <v>64</v>
      </c>
      <c r="C202" s="100" t="s">
        <v>69</v>
      </c>
      <c r="D202" s="101">
        <f t="shared" si="8"/>
        <v>0.53333333333333333</v>
      </c>
      <c r="E202" s="100">
        <f>SUM(E161+E160+E149+E148)</f>
        <v>4</v>
      </c>
      <c r="F202" s="100">
        <f t="shared" ref="F202:V202" si="19">SUM(F161+F160+F149+F148)</f>
        <v>16</v>
      </c>
      <c r="G202" s="100">
        <f t="shared" si="19"/>
        <v>15</v>
      </c>
      <c r="H202" s="100">
        <f t="shared" si="19"/>
        <v>6</v>
      </c>
      <c r="I202" s="100">
        <f t="shared" si="19"/>
        <v>8</v>
      </c>
      <c r="J202" s="100">
        <f t="shared" si="19"/>
        <v>6</v>
      </c>
      <c r="K202" s="100">
        <f t="shared" si="19"/>
        <v>2</v>
      </c>
      <c r="L202" s="100">
        <f t="shared" si="19"/>
        <v>0</v>
      </c>
      <c r="M202" s="100">
        <f t="shared" si="19"/>
        <v>0</v>
      </c>
      <c r="N202" s="100">
        <f t="shared" si="19"/>
        <v>7</v>
      </c>
      <c r="O202" s="100">
        <f t="shared" si="19"/>
        <v>0</v>
      </c>
      <c r="P202" s="100">
        <f t="shared" si="19"/>
        <v>0</v>
      </c>
      <c r="Q202" s="100">
        <f t="shared" si="19"/>
        <v>1</v>
      </c>
      <c r="R202" s="100">
        <f t="shared" si="19"/>
        <v>0</v>
      </c>
      <c r="S202" s="100">
        <f t="shared" si="19"/>
        <v>1</v>
      </c>
      <c r="T202" s="100">
        <f t="shared" si="19"/>
        <v>1</v>
      </c>
      <c r="U202" s="100">
        <f t="shared" si="19"/>
        <v>0</v>
      </c>
      <c r="V202" s="100">
        <f t="shared" si="19"/>
        <v>10</v>
      </c>
      <c r="W202" s="101">
        <f t="shared" si="10"/>
        <v>0.5625</v>
      </c>
      <c r="X202" s="101">
        <f t="shared" si="11"/>
        <v>0.66666666666666663</v>
      </c>
      <c r="Y202" s="102">
        <f t="shared" si="12"/>
        <v>1.2291666666666665</v>
      </c>
    </row>
    <row r="203" spans="1:25" ht="15.95" customHeight="1" x14ac:dyDescent="0.25">
      <c r="A203" s="181"/>
      <c r="B203" s="157" t="s">
        <v>64</v>
      </c>
      <c r="C203" s="100" t="s">
        <v>36</v>
      </c>
      <c r="D203" s="101">
        <f t="shared" si="8"/>
        <v>0.45454545454545453</v>
      </c>
      <c r="E203" s="100">
        <f>SUM(E100+E99+E84+E83)</f>
        <v>4</v>
      </c>
      <c r="F203" s="100">
        <f t="shared" ref="F203:V203" si="20">SUM(F100+F99+F84+F83)</f>
        <v>12</v>
      </c>
      <c r="G203" s="100">
        <f t="shared" si="20"/>
        <v>11</v>
      </c>
      <c r="H203" s="100">
        <f t="shared" si="20"/>
        <v>1</v>
      </c>
      <c r="I203" s="100">
        <f t="shared" si="20"/>
        <v>5</v>
      </c>
      <c r="J203" s="100">
        <f t="shared" si="20"/>
        <v>4</v>
      </c>
      <c r="K203" s="100">
        <f t="shared" si="20"/>
        <v>1</v>
      </c>
      <c r="L203" s="100">
        <f t="shared" si="20"/>
        <v>0</v>
      </c>
      <c r="M203" s="100">
        <f t="shared" si="20"/>
        <v>0</v>
      </c>
      <c r="N203" s="100">
        <f t="shared" si="20"/>
        <v>1</v>
      </c>
      <c r="O203" s="100">
        <f t="shared" si="20"/>
        <v>1</v>
      </c>
      <c r="P203" s="100">
        <f t="shared" si="20"/>
        <v>0</v>
      </c>
      <c r="Q203" s="100">
        <f t="shared" si="20"/>
        <v>0</v>
      </c>
      <c r="R203" s="100">
        <f t="shared" si="20"/>
        <v>0</v>
      </c>
      <c r="S203" s="100">
        <f t="shared" si="20"/>
        <v>0</v>
      </c>
      <c r="T203" s="100">
        <f t="shared" si="20"/>
        <v>1</v>
      </c>
      <c r="U203" s="100">
        <f t="shared" si="20"/>
        <v>1</v>
      </c>
      <c r="V203" s="100">
        <f t="shared" si="20"/>
        <v>6</v>
      </c>
      <c r="W203" s="101">
        <f t="shared" si="10"/>
        <v>0.5</v>
      </c>
      <c r="X203" s="101">
        <f t="shared" si="11"/>
        <v>0.54545454545454541</v>
      </c>
      <c r="Y203" s="102">
        <f t="shared" si="12"/>
        <v>1.0454545454545454</v>
      </c>
    </row>
    <row r="204" spans="1:25" ht="15.95" customHeight="1" x14ac:dyDescent="0.25">
      <c r="A204" s="181"/>
      <c r="B204" s="157" t="s">
        <v>64</v>
      </c>
      <c r="C204" s="100" t="s">
        <v>56</v>
      </c>
      <c r="D204" s="101">
        <f t="shared" si="8"/>
        <v>0.58333333333333337</v>
      </c>
      <c r="E204" s="100">
        <f>SUM(E187+E180+E179)</f>
        <v>3</v>
      </c>
      <c r="F204" s="100">
        <f t="shared" ref="F204:V204" si="21">SUM(F187+F180+F179)</f>
        <v>12</v>
      </c>
      <c r="G204" s="100">
        <f t="shared" si="21"/>
        <v>12</v>
      </c>
      <c r="H204" s="100">
        <f t="shared" si="21"/>
        <v>5</v>
      </c>
      <c r="I204" s="100">
        <f t="shared" si="21"/>
        <v>7</v>
      </c>
      <c r="J204" s="100">
        <f t="shared" si="21"/>
        <v>3</v>
      </c>
      <c r="K204" s="100">
        <f t="shared" si="21"/>
        <v>4</v>
      </c>
      <c r="L204" s="100">
        <f t="shared" si="21"/>
        <v>0</v>
      </c>
      <c r="M204" s="100">
        <f t="shared" si="21"/>
        <v>0</v>
      </c>
      <c r="N204" s="100">
        <f t="shared" si="21"/>
        <v>3</v>
      </c>
      <c r="O204" s="100">
        <f t="shared" si="21"/>
        <v>0</v>
      </c>
      <c r="P204" s="100">
        <f t="shared" si="21"/>
        <v>0</v>
      </c>
      <c r="Q204" s="100">
        <f t="shared" si="21"/>
        <v>0</v>
      </c>
      <c r="R204" s="100">
        <f t="shared" si="21"/>
        <v>0</v>
      </c>
      <c r="S204" s="100">
        <f t="shared" si="21"/>
        <v>0</v>
      </c>
      <c r="T204" s="100">
        <f t="shared" si="21"/>
        <v>0</v>
      </c>
      <c r="U204" s="100">
        <f t="shared" si="21"/>
        <v>1</v>
      </c>
      <c r="V204" s="100">
        <f t="shared" si="21"/>
        <v>11</v>
      </c>
      <c r="W204" s="101">
        <f t="shared" si="10"/>
        <v>0.58333333333333337</v>
      </c>
      <c r="X204" s="101">
        <f t="shared" si="11"/>
        <v>0.91666666666666663</v>
      </c>
      <c r="Y204" s="102">
        <f t="shared" si="12"/>
        <v>1.5</v>
      </c>
    </row>
    <row r="205" spans="1:25" ht="15.95" customHeight="1" x14ac:dyDescent="0.25">
      <c r="A205" s="181"/>
      <c r="B205" s="157" t="s">
        <v>64</v>
      </c>
      <c r="C205" s="100" t="s">
        <v>29</v>
      </c>
      <c r="D205" s="101">
        <f t="shared" si="8"/>
        <v>0.47058823529411764</v>
      </c>
      <c r="E205" s="100">
        <f>SUM(E106+E105+E92+E91+E63+E62)</f>
        <v>6</v>
      </c>
      <c r="F205" s="100">
        <f t="shared" ref="F205:V205" si="22">SUM(F106+F105+F92+F91+F63+F62)</f>
        <v>18</v>
      </c>
      <c r="G205" s="100">
        <f t="shared" si="22"/>
        <v>17</v>
      </c>
      <c r="H205" s="100">
        <f t="shared" si="22"/>
        <v>7</v>
      </c>
      <c r="I205" s="100">
        <f t="shared" si="22"/>
        <v>8</v>
      </c>
      <c r="J205" s="100">
        <f t="shared" si="22"/>
        <v>6</v>
      </c>
      <c r="K205" s="100">
        <f t="shared" si="22"/>
        <v>2</v>
      </c>
      <c r="L205" s="100">
        <f t="shared" si="22"/>
        <v>0</v>
      </c>
      <c r="M205" s="100">
        <f t="shared" si="22"/>
        <v>0</v>
      </c>
      <c r="N205" s="100">
        <f t="shared" si="22"/>
        <v>7</v>
      </c>
      <c r="O205" s="100">
        <f t="shared" si="22"/>
        <v>0</v>
      </c>
      <c r="P205" s="100">
        <f t="shared" si="22"/>
        <v>0</v>
      </c>
      <c r="Q205" s="100">
        <f t="shared" si="22"/>
        <v>1</v>
      </c>
      <c r="R205" s="100">
        <f t="shared" si="22"/>
        <v>0</v>
      </c>
      <c r="S205" s="100">
        <f t="shared" si="22"/>
        <v>1</v>
      </c>
      <c r="T205" s="100">
        <f t="shared" si="22"/>
        <v>0</v>
      </c>
      <c r="U205" s="100">
        <f t="shared" si="22"/>
        <v>2</v>
      </c>
      <c r="V205" s="100">
        <f t="shared" si="22"/>
        <v>10</v>
      </c>
      <c r="W205" s="101">
        <f t="shared" si="10"/>
        <v>0.5</v>
      </c>
      <c r="X205" s="101">
        <f t="shared" si="11"/>
        <v>0.58823529411764708</v>
      </c>
      <c r="Y205" s="102">
        <f t="shared" si="12"/>
        <v>1.0882352941176472</v>
      </c>
    </row>
    <row r="206" spans="1:25" ht="15.95" customHeight="1" x14ac:dyDescent="0.25">
      <c r="A206" s="181"/>
      <c r="B206" s="157" t="s">
        <v>64</v>
      </c>
      <c r="C206" s="100" t="s">
        <v>43</v>
      </c>
      <c r="D206" s="101">
        <f t="shared" si="8"/>
        <v>0.375</v>
      </c>
      <c r="E206" s="100">
        <f>SUM(E157+E156+E141+E140+E135+E134+E113+E112)</f>
        <v>8</v>
      </c>
      <c r="F206" s="100">
        <f t="shared" ref="F206:V206" si="23">SUM(F157+F156+F141+F140+F135+F134+F113+F112)</f>
        <v>24</v>
      </c>
      <c r="G206" s="100">
        <f t="shared" si="23"/>
        <v>24</v>
      </c>
      <c r="H206" s="100">
        <f t="shared" si="23"/>
        <v>5</v>
      </c>
      <c r="I206" s="100">
        <f t="shared" si="23"/>
        <v>9</v>
      </c>
      <c r="J206" s="100">
        <f t="shared" si="23"/>
        <v>6</v>
      </c>
      <c r="K206" s="100">
        <f t="shared" si="23"/>
        <v>2</v>
      </c>
      <c r="L206" s="100">
        <f t="shared" si="23"/>
        <v>1</v>
      </c>
      <c r="M206" s="100">
        <f t="shared" si="23"/>
        <v>0</v>
      </c>
      <c r="N206" s="100">
        <f t="shared" si="23"/>
        <v>8</v>
      </c>
      <c r="O206" s="100">
        <f t="shared" si="23"/>
        <v>0</v>
      </c>
      <c r="P206" s="100">
        <f t="shared" si="23"/>
        <v>0</v>
      </c>
      <c r="Q206" s="100">
        <f t="shared" si="23"/>
        <v>0</v>
      </c>
      <c r="R206" s="100">
        <f t="shared" si="23"/>
        <v>0</v>
      </c>
      <c r="S206" s="100">
        <f t="shared" si="23"/>
        <v>0</v>
      </c>
      <c r="T206" s="100">
        <f t="shared" si="23"/>
        <v>2</v>
      </c>
      <c r="U206" s="100">
        <f t="shared" si="23"/>
        <v>7</v>
      </c>
      <c r="V206" s="100">
        <f t="shared" si="23"/>
        <v>13</v>
      </c>
      <c r="W206" s="101">
        <f t="shared" si="10"/>
        <v>0.375</v>
      </c>
      <c r="X206" s="101">
        <f t="shared" si="11"/>
        <v>0.54166666666666663</v>
      </c>
      <c r="Y206" s="102">
        <f t="shared" si="12"/>
        <v>0.91666666666666663</v>
      </c>
    </row>
    <row r="207" spans="1:25" ht="15.95" customHeight="1" x14ac:dyDescent="0.25">
      <c r="A207" s="181"/>
      <c r="B207" s="157" t="s">
        <v>64</v>
      </c>
      <c r="C207" s="100" t="s">
        <v>54</v>
      </c>
      <c r="D207" s="101">
        <f t="shared" si="8"/>
        <v>0.52173913043478259</v>
      </c>
      <c r="E207" s="100">
        <f>SUM(E188+E184+E183+E174+E173+E172+E171+E170)</f>
        <v>8</v>
      </c>
      <c r="F207" s="100">
        <f t="shared" ref="F207:V207" si="24">SUM(F188+F184+F183+F174+F173+F172+F171+F170)</f>
        <v>26</v>
      </c>
      <c r="G207" s="100">
        <f t="shared" si="24"/>
        <v>23</v>
      </c>
      <c r="H207" s="100">
        <f t="shared" si="24"/>
        <v>13</v>
      </c>
      <c r="I207" s="100">
        <f t="shared" si="24"/>
        <v>12</v>
      </c>
      <c r="J207" s="100">
        <f t="shared" si="24"/>
        <v>8</v>
      </c>
      <c r="K207" s="100">
        <f t="shared" si="24"/>
        <v>1</v>
      </c>
      <c r="L207" s="100">
        <f t="shared" si="24"/>
        <v>2</v>
      </c>
      <c r="M207" s="100">
        <f t="shared" si="24"/>
        <v>1</v>
      </c>
      <c r="N207" s="100">
        <f t="shared" si="24"/>
        <v>7</v>
      </c>
      <c r="O207" s="100">
        <f t="shared" si="24"/>
        <v>3</v>
      </c>
      <c r="P207" s="100">
        <f t="shared" si="24"/>
        <v>0</v>
      </c>
      <c r="Q207" s="100">
        <f t="shared" si="24"/>
        <v>0</v>
      </c>
      <c r="R207" s="100">
        <f t="shared" si="24"/>
        <v>0</v>
      </c>
      <c r="S207" s="100">
        <f t="shared" si="24"/>
        <v>3</v>
      </c>
      <c r="T207" s="100">
        <f t="shared" si="24"/>
        <v>0</v>
      </c>
      <c r="U207" s="100">
        <f t="shared" si="24"/>
        <v>8</v>
      </c>
      <c r="V207" s="100">
        <f t="shared" si="24"/>
        <v>20</v>
      </c>
      <c r="W207" s="101">
        <f t="shared" si="10"/>
        <v>0.69230769230769229</v>
      </c>
      <c r="X207" s="101">
        <f t="shared" si="11"/>
        <v>0.86956521739130432</v>
      </c>
      <c r="Y207" s="102">
        <f t="shared" si="12"/>
        <v>1.5618729096989967</v>
      </c>
    </row>
    <row r="208" spans="1:25" ht="15.95" customHeight="1" x14ac:dyDescent="0.25">
      <c r="A208" s="181"/>
      <c r="B208" s="157" t="s">
        <v>64</v>
      </c>
      <c r="C208" s="100" t="s">
        <v>110</v>
      </c>
      <c r="D208" s="101">
        <f t="shared" si="8"/>
        <v>0.45454545454545453</v>
      </c>
      <c r="E208" s="100">
        <f>SUM(E21+E20+E11+E10)</f>
        <v>4</v>
      </c>
      <c r="F208" s="100">
        <f t="shared" ref="F208:V208" si="25">SUM(F21+F20+F11+F10)</f>
        <v>11</v>
      </c>
      <c r="G208" s="100">
        <f t="shared" si="25"/>
        <v>11</v>
      </c>
      <c r="H208" s="100">
        <f t="shared" si="25"/>
        <v>3</v>
      </c>
      <c r="I208" s="100">
        <f t="shared" si="25"/>
        <v>5</v>
      </c>
      <c r="J208" s="100">
        <f t="shared" si="25"/>
        <v>5</v>
      </c>
      <c r="K208" s="100">
        <f t="shared" si="25"/>
        <v>0</v>
      </c>
      <c r="L208" s="100">
        <f t="shared" si="25"/>
        <v>0</v>
      </c>
      <c r="M208" s="100">
        <f t="shared" si="25"/>
        <v>0</v>
      </c>
      <c r="N208" s="100">
        <f t="shared" si="25"/>
        <v>2</v>
      </c>
      <c r="O208" s="100">
        <f t="shared" si="25"/>
        <v>0</v>
      </c>
      <c r="P208" s="100">
        <f t="shared" si="25"/>
        <v>0</v>
      </c>
      <c r="Q208" s="100">
        <f t="shared" si="25"/>
        <v>0</v>
      </c>
      <c r="R208" s="100">
        <f t="shared" si="25"/>
        <v>0</v>
      </c>
      <c r="S208" s="100">
        <f t="shared" si="25"/>
        <v>2</v>
      </c>
      <c r="T208" s="100">
        <f t="shared" si="25"/>
        <v>1</v>
      </c>
      <c r="U208" s="100">
        <f t="shared" si="25"/>
        <v>0</v>
      </c>
      <c r="V208" s="100">
        <f t="shared" si="25"/>
        <v>5</v>
      </c>
      <c r="W208" s="101">
        <f t="shared" si="10"/>
        <v>0.63636363636363635</v>
      </c>
      <c r="X208" s="101">
        <f t="shared" si="11"/>
        <v>0.45454545454545453</v>
      </c>
      <c r="Y208" s="102">
        <f t="shared" si="12"/>
        <v>1.0909090909090908</v>
      </c>
    </row>
    <row r="209" spans="1:25" ht="15.95" customHeight="1" x14ac:dyDescent="0.25">
      <c r="A209" s="181"/>
      <c r="B209" s="157" t="s">
        <v>64</v>
      </c>
      <c r="C209" s="100" t="s">
        <v>45</v>
      </c>
      <c r="D209" s="101">
        <f t="shared" si="8"/>
        <v>0.41666666666666669</v>
      </c>
      <c r="E209" s="100">
        <f>SUM(E163+E162+E151+E150+E139+E138+E127+E126+E119+E118)</f>
        <v>10</v>
      </c>
      <c r="F209" s="100">
        <f t="shared" ref="F209:V209" si="26">SUM(F163+F162+F151+F150+F139+F138+F127+F126+F119+F118)</f>
        <v>25</v>
      </c>
      <c r="G209" s="100">
        <f t="shared" si="26"/>
        <v>24</v>
      </c>
      <c r="H209" s="100">
        <f t="shared" si="26"/>
        <v>6</v>
      </c>
      <c r="I209" s="100">
        <f t="shared" si="26"/>
        <v>10</v>
      </c>
      <c r="J209" s="100">
        <f t="shared" si="26"/>
        <v>7</v>
      </c>
      <c r="K209" s="100">
        <f t="shared" si="26"/>
        <v>1</v>
      </c>
      <c r="L209" s="100">
        <f t="shared" si="26"/>
        <v>2</v>
      </c>
      <c r="M209" s="100">
        <f t="shared" si="26"/>
        <v>0</v>
      </c>
      <c r="N209" s="100">
        <f t="shared" si="26"/>
        <v>10</v>
      </c>
      <c r="O209" s="100">
        <f t="shared" si="26"/>
        <v>1</v>
      </c>
      <c r="P209" s="100">
        <f t="shared" si="26"/>
        <v>0</v>
      </c>
      <c r="Q209" s="100">
        <f t="shared" si="26"/>
        <v>0</v>
      </c>
      <c r="R209" s="100">
        <f t="shared" si="26"/>
        <v>0</v>
      </c>
      <c r="S209" s="100">
        <f t="shared" si="26"/>
        <v>1</v>
      </c>
      <c r="T209" s="100">
        <f t="shared" si="26"/>
        <v>1</v>
      </c>
      <c r="U209" s="100">
        <f t="shared" si="26"/>
        <v>7</v>
      </c>
      <c r="V209" s="100">
        <f t="shared" si="26"/>
        <v>15</v>
      </c>
      <c r="W209" s="101">
        <f t="shared" si="10"/>
        <v>0.48</v>
      </c>
      <c r="X209" s="101">
        <f t="shared" si="11"/>
        <v>0.625</v>
      </c>
      <c r="Y209" s="102">
        <f t="shared" si="12"/>
        <v>1.105</v>
      </c>
    </row>
    <row r="210" spans="1:25" ht="15.95" customHeight="1" x14ac:dyDescent="0.25">
      <c r="A210" s="181"/>
      <c r="B210" s="157" t="s">
        <v>64</v>
      </c>
      <c r="C210" s="100" t="s">
        <v>57</v>
      </c>
      <c r="D210" s="101">
        <f t="shared" si="8"/>
        <v>0.47368421052631576</v>
      </c>
      <c r="E210" s="100">
        <f>SUM(E190+E189+E182+E181+E176+E175)</f>
        <v>6</v>
      </c>
      <c r="F210" s="100">
        <f t="shared" ref="F210:V210" si="27">SUM(F190+F189+F182+F181+F176+F175)</f>
        <v>22</v>
      </c>
      <c r="G210" s="100">
        <f t="shared" si="27"/>
        <v>19</v>
      </c>
      <c r="H210" s="100">
        <f t="shared" si="27"/>
        <v>7</v>
      </c>
      <c r="I210" s="100">
        <f t="shared" si="27"/>
        <v>9</v>
      </c>
      <c r="J210" s="100">
        <f t="shared" si="27"/>
        <v>6</v>
      </c>
      <c r="K210" s="100">
        <f t="shared" si="27"/>
        <v>0</v>
      </c>
      <c r="L210" s="100">
        <f t="shared" si="27"/>
        <v>2</v>
      </c>
      <c r="M210" s="100">
        <f t="shared" si="27"/>
        <v>1</v>
      </c>
      <c r="N210" s="100">
        <f t="shared" si="27"/>
        <v>7</v>
      </c>
      <c r="O210" s="100">
        <f t="shared" si="27"/>
        <v>2</v>
      </c>
      <c r="P210" s="100">
        <f t="shared" si="27"/>
        <v>0</v>
      </c>
      <c r="Q210" s="100">
        <f t="shared" si="27"/>
        <v>1</v>
      </c>
      <c r="R210" s="100">
        <f t="shared" si="27"/>
        <v>0</v>
      </c>
      <c r="S210" s="100">
        <f t="shared" si="27"/>
        <v>0</v>
      </c>
      <c r="T210" s="100">
        <f t="shared" si="27"/>
        <v>0</v>
      </c>
      <c r="U210" s="100">
        <f t="shared" si="27"/>
        <v>1</v>
      </c>
      <c r="V210" s="100">
        <f t="shared" si="27"/>
        <v>16</v>
      </c>
      <c r="W210" s="101">
        <f t="shared" si="10"/>
        <v>0.5</v>
      </c>
      <c r="X210" s="101">
        <f t="shared" si="11"/>
        <v>0.84210526315789469</v>
      </c>
      <c r="Y210" s="102">
        <f t="shared" si="12"/>
        <v>1.3421052631578947</v>
      </c>
    </row>
    <row r="211" spans="1:25" ht="15.95" customHeight="1" x14ac:dyDescent="0.25">
      <c r="A211" s="181"/>
      <c r="B211" s="157" t="s">
        <v>64</v>
      </c>
      <c r="C211" s="100" t="s">
        <v>23</v>
      </c>
      <c r="D211" s="101">
        <f t="shared" si="8"/>
        <v>0.45454545454545453</v>
      </c>
      <c r="E211" s="100">
        <f>SUM(E104+E103+E90+E89+E77+E76+E69+E68+E59+E58+E57+E56+E53+E52+E47+E46+E41+E40+E35+E34+E29+E28+E27+E26+E15+E14)</f>
        <v>26</v>
      </c>
      <c r="F211" s="100">
        <f t="shared" ref="F211:V211" si="28">SUM(F104+F103+F90+F89+F77+F76+F69+F68+F59+F58+F57+F56+F53+F52+F47+F46+F41+F40+F35+F34+F29+F28+F27+F26+F15+F14)</f>
        <v>89</v>
      </c>
      <c r="G211" s="100">
        <f t="shared" si="28"/>
        <v>77</v>
      </c>
      <c r="H211" s="100">
        <f t="shared" si="28"/>
        <v>18</v>
      </c>
      <c r="I211" s="100">
        <f t="shared" si="28"/>
        <v>35</v>
      </c>
      <c r="J211" s="100">
        <f t="shared" si="28"/>
        <v>26</v>
      </c>
      <c r="K211" s="100">
        <f t="shared" si="28"/>
        <v>4</v>
      </c>
      <c r="L211" s="100">
        <f t="shared" si="28"/>
        <v>5</v>
      </c>
      <c r="M211" s="100">
        <f t="shared" si="28"/>
        <v>0</v>
      </c>
      <c r="N211" s="100">
        <f t="shared" si="28"/>
        <v>39</v>
      </c>
      <c r="O211" s="100">
        <f t="shared" si="28"/>
        <v>9</v>
      </c>
      <c r="P211" s="100">
        <f t="shared" si="28"/>
        <v>0</v>
      </c>
      <c r="Q211" s="100">
        <f t="shared" si="28"/>
        <v>3</v>
      </c>
      <c r="R211" s="100">
        <f t="shared" si="28"/>
        <v>1</v>
      </c>
      <c r="S211" s="100">
        <f t="shared" si="28"/>
        <v>4</v>
      </c>
      <c r="T211" s="100">
        <f t="shared" si="28"/>
        <v>5</v>
      </c>
      <c r="U211" s="100">
        <f t="shared" si="28"/>
        <v>19</v>
      </c>
      <c r="V211" s="100">
        <f t="shared" si="28"/>
        <v>49</v>
      </c>
      <c r="W211" s="101">
        <f t="shared" si="10"/>
        <v>0.5393258426966292</v>
      </c>
      <c r="X211" s="101">
        <f t="shared" si="11"/>
        <v>0.63636363636363635</v>
      </c>
      <c r="Y211" s="102">
        <f t="shared" si="12"/>
        <v>1.1756894790602654</v>
      </c>
    </row>
    <row r="212" spans="1:25" ht="15.95" customHeight="1" x14ac:dyDescent="0.25">
      <c r="A212" s="181"/>
      <c r="B212" s="157" t="s">
        <v>64</v>
      </c>
      <c r="C212" s="100" t="s">
        <v>30</v>
      </c>
      <c r="D212" s="101">
        <f t="shared" si="8"/>
        <v>0.6</v>
      </c>
      <c r="E212" s="100">
        <f>SUM(E73+E72)</f>
        <v>2</v>
      </c>
      <c r="F212" s="100">
        <f t="shared" ref="F212:V212" si="29">SUM(F73+F72)</f>
        <v>6</v>
      </c>
      <c r="G212" s="100">
        <f t="shared" si="29"/>
        <v>5</v>
      </c>
      <c r="H212" s="100">
        <f t="shared" si="29"/>
        <v>1</v>
      </c>
      <c r="I212" s="100">
        <f t="shared" si="29"/>
        <v>3</v>
      </c>
      <c r="J212" s="100">
        <f t="shared" si="29"/>
        <v>2</v>
      </c>
      <c r="K212" s="100">
        <f t="shared" si="29"/>
        <v>1</v>
      </c>
      <c r="L212" s="100">
        <f t="shared" si="29"/>
        <v>0</v>
      </c>
      <c r="M212" s="100">
        <f t="shared" si="29"/>
        <v>0</v>
      </c>
      <c r="N212" s="100">
        <f t="shared" si="29"/>
        <v>2</v>
      </c>
      <c r="O212" s="100">
        <f t="shared" si="29"/>
        <v>0</v>
      </c>
      <c r="P212" s="100">
        <f t="shared" si="29"/>
        <v>0</v>
      </c>
      <c r="Q212" s="100">
        <f t="shared" si="29"/>
        <v>1</v>
      </c>
      <c r="R212" s="100">
        <f t="shared" si="29"/>
        <v>0</v>
      </c>
      <c r="S212" s="100">
        <f t="shared" si="29"/>
        <v>0</v>
      </c>
      <c r="T212" s="100">
        <f t="shared" si="29"/>
        <v>0</v>
      </c>
      <c r="U212" s="100">
        <f t="shared" si="29"/>
        <v>0</v>
      </c>
      <c r="V212" s="100">
        <f t="shared" si="29"/>
        <v>4</v>
      </c>
      <c r="W212" s="101">
        <f t="shared" si="10"/>
        <v>0.5</v>
      </c>
      <c r="X212" s="101">
        <f t="shared" si="11"/>
        <v>0.8</v>
      </c>
      <c r="Y212" s="102">
        <f t="shared" si="12"/>
        <v>1.3</v>
      </c>
    </row>
    <row r="213" spans="1:25" ht="15.95" customHeight="1" x14ac:dyDescent="0.25">
      <c r="A213" s="181"/>
      <c r="B213" s="157" t="s">
        <v>64</v>
      </c>
      <c r="C213" s="100" t="s">
        <v>34</v>
      </c>
      <c r="D213" s="101">
        <f t="shared" si="8"/>
        <v>0.61538461538461542</v>
      </c>
      <c r="E213" s="100">
        <f>SUM(E96+E95+E80+E79+E78)</f>
        <v>5</v>
      </c>
      <c r="F213" s="100">
        <f t="shared" ref="F213:V213" si="30">SUM(F96+F95+F80+F79+F78)</f>
        <v>13</v>
      </c>
      <c r="G213" s="100">
        <f t="shared" si="30"/>
        <v>13</v>
      </c>
      <c r="H213" s="100">
        <f t="shared" si="30"/>
        <v>1</v>
      </c>
      <c r="I213" s="100">
        <f t="shared" si="30"/>
        <v>8</v>
      </c>
      <c r="J213" s="100">
        <f t="shared" si="30"/>
        <v>7</v>
      </c>
      <c r="K213" s="100">
        <f t="shared" si="30"/>
        <v>1</v>
      </c>
      <c r="L213" s="100">
        <f t="shared" si="30"/>
        <v>0</v>
      </c>
      <c r="M213" s="100">
        <f t="shared" si="30"/>
        <v>0</v>
      </c>
      <c r="N213" s="100">
        <f t="shared" si="30"/>
        <v>4</v>
      </c>
      <c r="O213" s="100">
        <f t="shared" si="30"/>
        <v>0</v>
      </c>
      <c r="P213" s="100">
        <f t="shared" si="30"/>
        <v>0</v>
      </c>
      <c r="Q213" s="100">
        <f t="shared" si="30"/>
        <v>0</v>
      </c>
      <c r="R213" s="100">
        <f t="shared" si="30"/>
        <v>0</v>
      </c>
      <c r="S213" s="100">
        <f t="shared" si="30"/>
        <v>0</v>
      </c>
      <c r="T213" s="100">
        <f t="shared" si="30"/>
        <v>0</v>
      </c>
      <c r="U213" s="100">
        <f t="shared" si="30"/>
        <v>3</v>
      </c>
      <c r="V213" s="100">
        <f t="shared" si="30"/>
        <v>9</v>
      </c>
      <c r="W213" s="101">
        <f t="shared" si="10"/>
        <v>0.61538461538461542</v>
      </c>
      <c r="X213" s="101">
        <f t="shared" si="11"/>
        <v>0.69230769230769229</v>
      </c>
      <c r="Y213" s="102">
        <f t="shared" si="12"/>
        <v>1.3076923076923077</v>
      </c>
    </row>
    <row r="214" spans="1:25" ht="15.95" customHeight="1" x14ac:dyDescent="0.25">
      <c r="A214" s="181"/>
      <c r="B214" s="157" t="s">
        <v>64</v>
      </c>
      <c r="C214" s="100" t="s">
        <v>46</v>
      </c>
      <c r="D214" s="101">
        <f t="shared" si="8"/>
        <v>0.68181818181818177</v>
      </c>
      <c r="E214" s="100">
        <f>SUM(E165+E164+E153+E152+E131+E130+E121+E120)</f>
        <v>8</v>
      </c>
      <c r="F214" s="100">
        <f t="shared" ref="F214:V214" si="31">SUM(F165+F164+F153+F152+F131+F130+F121+F120)</f>
        <v>24</v>
      </c>
      <c r="G214" s="100">
        <f t="shared" si="31"/>
        <v>22</v>
      </c>
      <c r="H214" s="100">
        <f t="shared" si="31"/>
        <v>9</v>
      </c>
      <c r="I214" s="100">
        <f t="shared" si="31"/>
        <v>15</v>
      </c>
      <c r="J214" s="100">
        <f t="shared" si="31"/>
        <v>11</v>
      </c>
      <c r="K214" s="100">
        <f t="shared" si="31"/>
        <v>2</v>
      </c>
      <c r="L214" s="100">
        <f t="shared" si="31"/>
        <v>1</v>
      </c>
      <c r="M214" s="100">
        <f t="shared" si="31"/>
        <v>1</v>
      </c>
      <c r="N214" s="100">
        <f t="shared" si="31"/>
        <v>15</v>
      </c>
      <c r="O214" s="100">
        <f t="shared" si="31"/>
        <v>1</v>
      </c>
      <c r="P214" s="100">
        <f t="shared" si="31"/>
        <v>0</v>
      </c>
      <c r="Q214" s="100">
        <f t="shared" si="31"/>
        <v>1</v>
      </c>
      <c r="R214" s="100">
        <f t="shared" si="31"/>
        <v>1</v>
      </c>
      <c r="S214" s="100">
        <f t="shared" si="31"/>
        <v>0</v>
      </c>
      <c r="T214" s="100">
        <f t="shared" si="31"/>
        <v>0</v>
      </c>
      <c r="U214" s="100">
        <f t="shared" si="31"/>
        <v>1</v>
      </c>
      <c r="V214" s="100">
        <f t="shared" si="31"/>
        <v>22</v>
      </c>
      <c r="W214" s="101">
        <f t="shared" si="10"/>
        <v>0.66666666666666663</v>
      </c>
      <c r="X214" s="101">
        <f t="shared" si="11"/>
        <v>1</v>
      </c>
      <c r="Y214" s="102">
        <f t="shared" si="12"/>
        <v>1.6666666666666665</v>
      </c>
    </row>
    <row r="215" spans="1:25" ht="15.95" customHeight="1" x14ac:dyDescent="0.25">
      <c r="A215" s="181"/>
      <c r="B215" s="157" t="s">
        <v>64</v>
      </c>
      <c r="C215" s="100" t="s">
        <v>31</v>
      </c>
      <c r="D215" s="101">
        <f t="shared" si="8"/>
        <v>0.46153846153846156</v>
      </c>
      <c r="E215" s="100">
        <f>SUM(E75+E74+E67+E66)</f>
        <v>4</v>
      </c>
      <c r="F215" s="100">
        <f t="shared" ref="F215:V215" si="32">SUM(F75+F74+F67+F66)</f>
        <v>14</v>
      </c>
      <c r="G215" s="100">
        <f t="shared" si="32"/>
        <v>13</v>
      </c>
      <c r="H215" s="100">
        <f t="shared" si="32"/>
        <v>4</v>
      </c>
      <c r="I215" s="100">
        <f t="shared" si="32"/>
        <v>6</v>
      </c>
      <c r="J215" s="100">
        <f t="shared" si="32"/>
        <v>3</v>
      </c>
      <c r="K215" s="100">
        <f t="shared" si="32"/>
        <v>2</v>
      </c>
      <c r="L215" s="100">
        <f t="shared" si="32"/>
        <v>1</v>
      </c>
      <c r="M215" s="100">
        <f t="shared" si="32"/>
        <v>0</v>
      </c>
      <c r="N215" s="100">
        <f t="shared" si="32"/>
        <v>6</v>
      </c>
      <c r="O215" s="100">
        <f t="shared" si="32"/>
        <v>0</v>
      </c>
      <c r="P215" s="100">
        <f t="shared" si="32"/>
        <v>0</v>
      </c>
      <c r="Q215" s="100">
        <f t="shared" si="32"/>
        <v>1</v>
      </c>
      <c r="R215" s="100">
        <f t="shared" si="32"/>
        <v>1</v>
      </c>
      <c r="S215" s="100">
        <f t="shared" si="32"/>
        <v>0</v>
      </c>
      <c r="T215" s="100">
        <f t="shared" si="32"/>
        <v>1</v>
      </c>
      <c r="U215" s="100">
        <f t="shared" si="32"/>
        <v>0</v>
      </c>
      <c r="V215" s="100">
        <f t="shared" si="32"/>
        <v>10</v>
      </c>
      <c r="W215" s="101">
        <f t="shared" si="10"/>
        <v>0.42857142857142855</v>
      </c>
      <c r="X215" s="101">
        <f t="shared" si="11"/>
        <v>0.76923076923076927</v>
      </c>
      <c r="Y215" s="102">
        <f t="shared" si="12"/>
        <v>1.1978021978021978</v>
      </c>
    </row>
    <row r="216" spans="1:25" ht="15.95" customHeight="1" x14ac:dyDescent="0.25">
      <c r="A216" s="181"/>
      <c r="B216" s="157" t="s">
        <v>64</v>
      </c>
      <c r="C216" s="100" t="s">
        <v>53</v>
      </c>
      <c r="D216" s="101">
        <f t="shared" si="8"/>
        <v>0.55555555555555558</v>
      </c>
      <c r="E216" s="100">
        <f>SUM(E192+E191+E186+E185+E169+E168+E167+E166+E25+E24+E13+E12)</f>
        <v>12</v>
      </c>
      <c r="F216" s="100">
        <f t="shared" ref="F216:V216" si="33">SUM(F192+F191+F186+F185+F169+F168+F167+F166+F25+F24+F13+F12)</f>
        <v>36</v>
      </c>
      <c r="G216" s="100">
        <f t="shared" si="33"/>
        <v>36</v>
      </c>
      <c r="H216" s="100">
        <f t="shared" si="33"/>
        <v>16</v>
      </c>
      <c r="I216" s="100">
        <f t="shared" si="33"/>
        <v>20</v>
      </c>
      <c r="J216" s="100">
        <f t="shared" si="33"/>
        <v>10</v>
      </c>
      <c r="K216" s="100">
        <f t="shared" si="33"/>
        <v>6</v>
      </c>
      <c r="L216" s="100">
        <f t="shared" si="33"/>
        <v>2</v>
      </c>
      <c r="M216" s="100">
        <f t="shared" si="33"/>
        <v>2</v>
      </c>
      <c r="N216" s="100">
        <f t="shared" si="33"/>
        <v>20</v>
      </c>
      <c r="O216" s="100">
        <f t="shared" si="33"/>
        <v>0</v>
      </c>
      <c r="P216" s="100">
        <f t="shared" si="33"/>
        <v>0</v>
      </c>
      <c r="Q216" s="100">
        <f t="shared" si="33"/>
        <v>0</v>
      </c>
      <c r="R216" s="100">
        <f t="shared" si="33"/>
        <v>0</v>
      </c>
      <c r="S216" s="100">
        <f t="shared" si="33"/>
        <v>3</v>
      </c>
      <c r="T216" s="100">
        <f t="shared" si="33"/>
        <v>2</v>
      </c>
      <c r="U216" s="100">
        <f t="shared" si="33"/>
        <v>9</v>
      </c>
      <c r="V216" s="100">
        <f t="shared" si="33"/>
        <v>36</v>
      </c>
      <c r="W216" s="101">
        <f t="shared" si="10"/>
        <v>0.63888888888888884</v>
      </c>
      <c r="X216" s="101">
        <f t="shared" si="11"/>
        <v>1</v>
      </c>
      <c r="Y216" s="102">
        <f t="shared" si="12"/>
        <v>1.6388888888888888</v>
      </c>
    </row>
    <row r="217" spans="1:25" ht="15.95" customHeight="1" x14ac:dyDescent="0.25">
      <c r="A217" s="181"/>
      <c r="B217" s="157" t="s">
        <v>64</v>
      </c>
      <c r="C217" s="100" t="s">
        <v>109</v>
      </c>
      <c r="D217" s="101">
        <f t="shared" si="8"/>
        <v>0.8</v>
      </c>
      <c r="E217" s="100">
        <f>SUM(E19+E18+E9+E8)</f>
        <v>4</v>
      </c>
      <c r="F217" s="100">
        <f t="shared" ref="F217:V217" si="34">SUM(F19+F18+F9+F8)</f>
        <v>10</v>
      </c>
      <c r="G217" s="100">
        <f t="shared" si="34"/>
        <v>10</v>
      </c>
      <c r="H217" s="100">
        <f t="shared" si="34"/>
        <v>6</v>
      </c>
      <c r="I217" s="100">
        <f t="shared" si="34"/>
        <v>8</v>
      </c>
      <c r="J217" s="100">
        <f t="shared" si="34"/>
        <v>6</v>
      </c>
      <c r="K217" s="100">
        <f t="shared" si="34"/>
        <v>1</v>
      </c>
      <c r="L217" s="100">
        <f t="shared" si="34"/>
        <v>1</v>
      </c>
      <c r="M217" s="100">
        <f t="shared" si="34"/>
        <v>0</v>
      </c>
      <c r="N217" s="100">
        <f t="shared" si="34"/>
        <v>4</v>
      </c>
      <c r="O217" s="100">
        <f t="shared" si="34"/>
        <v>0</v>
      </c>
      <c r="P217" s="100">
        <f t="shared" si="34"/>
        <v>0</v>
      </c>
      <c r="Q217" s="100">
        <f t="shared" si="34"/>
        <v>0</v>
      </c>
      <c r="R217" s="100">
        <f t="shared" si="34"/>
        <v>0</v>
      </c>
      <c r="S217" s="100">
        <f t="shared" si="34"/>
        <v>0</v>
      </c>
      <c r="T217" s="100">
        <f t="shared" si="34"/>
        <v>0</v>
      </c>
      <c r="U217" s="100">
        <f t="shared" si="34"/>
        <v>0</v>
      </c>
      <c r="V217" s="100">
        <f t="shared" si="34"/>
        <v>11</v>
      </c>
      <c r="W217" s="101">
        <f t="shared" si="10"/>
        <v>0.8</v>
      </c>
      <c r="X217" s="101">
        <f t="shared" si="11"/>
        <v>1.1000000000000001</v>
      </c>
      <c r="Y217" s="102">
        <f t="shared" si="12"/>
        <v>1.9000000000000001</v>
      </c>
    </row>
    <row r="218" spans="1:25" ht="15.95" customHeight="1" x14ac:dyDescent="0.25">
      <c r="A218" s="181"/>
      <c r="B218" s="157" t="s">
        <v>64</v>
      </c>
      <c r="C218" s="100" t="s">
        <v>25</v>
      </c>
      <c r="D218" s="101">
        <f t="shared" si="8"/>
        <v>0.56666666666666665</v>
      </c>
      <c r="E218" s="100">
        <f>SUM(E102+E101+E88+E87+E82+E81+E65+E64+E55+E54+E51+E50+E45+E44+E39+E38)</f>
        <v>16</v>
      </c>
      <c r="F218" s="100">
        <f t="shared" ref="F218:V218" si="35">SUM(F102+F101+F88+F87+F82+F81+F65+F64+F55+F54+F51+F50+F45+F44+F39+F38)</f>
        <v>61</v>
      </c>
      <c r="G218" s="100">
        <f t="shared" si="35"/>
        <v>60</v>
      </c>
      <c r="H218" s="100">
        <f t="shared" si="35"/>
        <v>17</v>
      </c>
      <c r="I218" s="100">
        <f t="shared" si="35"/>
        <v>34</v>
      </c>
      <c r="J218" s="100">
        <f t="shared" si="35"/>
        <v>29</v>
      </c>
      <c r="K218" s="100">
        <f t="shared" si="35"/>
        <v>4</v>
      </c>
      <c r="L218" s="100">
        <f t="shared" si="35"/>
        <v>1</v>
      </c>
      <c r="M218" s="100">
        <f t="shared" si="35"/>
        <v>0</v>
      </c>
      <c r="N218" s="100">
        <f t="shared" si="35"/>
        <v>15</v>
      </c>
      <c r="O218" s="100">
        <f t="shared" si="35"/>
        <v>1</v>
      </c>
      <c r="P218" s="100">
        <f t="shared" si="35"/>
        <v>0</v>
      </c>
      <c r="Q218" s="100">
        <f t="shared" si="35"/>
        <v>0</v>
      </c>
      <c r="R218" s="100">
        <f t="shared" si="35"/>
        <v>1</v>
      </c>
      <c r="S218" s="100">
        <f t="shared" si="35"/>
        <v>0</v>
      </c>
      <c r="T218" s="100">
        <f t="shared" si="35"/>
        <v>2</v>
      </c>
      <c r="U218" s="100">
        <f t="shared" si="35"/>
        <v>11</v>
      </c>
      <c r="V218" s="100">
        <f t="shared" si="35"/>
        <v>40</v>
      </c>
      <c r="W218" s="101">
        <f t="shared" si="10"/>
        <v>0.57377049180327866</v>
      </c>
      <c r="X218" s="101">
        <f t="shared" si="11"/>
        <v>0.66666666666666663</v>
      </c>
      <c r="Y218" s="102">
        <f t="shared" si="12"/>
        <v>1.2404371584699452</v>
      </c>
    </row>
    <row r="219" spans="1:25" ht="15.95" customHeight="1" x14ac:dyDescent="0.25">
      <c r="A219" s="181"/>
      <c r="B219" s="157" t="s">
        <v>64</v>
      </c>
      <c r="C219" s="100" t="s">
        <v>24</v>
      </c>
      <c r="D219" s="101">
        <f t="shared" si="8"/>
        <v>0.5714285714285714</v>
      </c>
      <c r="E219" s="100">
        <f>SUM(E71+E70+E61+E60+E49+E48+E43+E42+E37+E36+E33+E32+E31+E30+E23+E22+E5+E4+E3+E2)</f>
        <v>20</v>
      </c>
      <c r="F219" s="100">
        <f t="shared" ref="F219:V219" si="36">SUM(F71+F70+F61+F60+F49+F48+F43+F42+F37+F36+F33+F32+F31+F30+F23+F22+F5+F4+F3+F2)</f>
        <v>68</v>
      </c>
      <c r="G219" s="100">
        <f t="shared" si="36"/>
        <v>63</v>
      </c>
      <c r="H219" s="100">
        <f t="shared" si="36"/>
        <v>18</v>
      </c>
      <c r="I219" s="100">
        <f t="shared" si="36"/>
        <v>36</v>
      </c>
      <c r="J219" s="100">
        <f t="shared" si="36"/>
        <v>27</v>
      </c>
      <c r="K219" s="100">
        <f t="shared" si="36"/>
        <v>7</v>
      </c>
      <c r="L219" s="100">
        <f t="shared" si="36"/>
        <v>2</v>
      </c>
      <c r="M219" s="100">
        <f t="shared" si="36"/>
        <v>0</v>
      </c>
      <c r="N219" s="100">
        <f t="shared" si="36"/>
        <v>20</v>
      </c>
      <c r="O219" s="100">
        <f t="shared" si="36"/>
        <v>2</v>
      </c>
      <c r="P219" s="100">
        <f t="shared" si="36"/>
        <v>1</v>
      </c>
      <c r="Q219" s="100">
        <f t="shared" si="36"/>
        <v>3</v>
      </c>
      <c r="R219" s="100">
        <f t="shared" si="36"/>
        <v>0</v>
      </c>
      <c r="S219" s="100">
        <f t="shared" si="36"/>
        <v>2</v>
      </c>
      <c r="T219" s="100">
        <f t="shared" si="36"/>
        <v>2</v>
      </c>
      <c r="U219" s="100">
        <f t="shared" si="36"/>
        <v>12</v>
      </c>
      <c r="V219" s="100">
        <f t="shared" si="36"/>
        <v>47</v>
      </c>
      <c r="W219" s="101">
        <f t="shared" si="10"/>
        <v>0.58823529411764708</v>
      </c>
      <c r="X219" s="101">
        <f t="shared" si="11"/>
        <v>0.74603174603174605</v>
      </c>
      <c r="Y219" s="102">
        <f t="shared" si="12"/>
        <v>1.3342670401493932</v>
      </c>
    </row>
    <row r="220" spans="1:25" ht="15.95" customHeight="1" x14ac:dyDescent="0.25">
      <c r="A220" s="181"/>
      <c r="B220" s="157" t="s">
        <v>64</v>
      </c>
      <c r="C220" s="100" t="s">
        <v>39</v>
      </c>
      <c r="D220" s="101">
        <f t="shared" si="8"/>
        <v>0.33333333333333331</v>
      </c>
      <c r="E220" s="100">
        <f>SUM(E98+E97)</f>
        <v>2</v>
      </c>
      <c r="F220" s="100">
        <f t="shared" ref="F220:V220" si="37">SUM(F98+F97)</f>
        <v>6</v>
      </c>
      <c r="G220" s="100">
        <f t="shared" si="37"/>
        <v>6</v>
      </c>
      <c r="H220" s="100">
        <f t="shared" si="37"/>
        <v>0</v>
      </c>
      <c r="I220" s="100">
        <f t="shared" si="37"/>
        <v>2</v>
      </c>
      <c r="J220" s="100">
        <f t="shared" si="37"/>
        <v>1</v>
      </c>
      <c r="K220" s="100">
        <f t="shared" si="37"/>
        <v>1</v>
      </c>
      <c r="L220" s="100">
        <f t="shared" si="37"/>
        <v>0</v>
      </c>
      <c r="M220" s="100">
        <f t="shared" si="37"/>
        <v>0</v>
      </c>
      <c r="N220" s="100">
        <f t="shared" si="37"/>
        <v>2</v>
      </c>
      <c r="O220" s="100">
        <f t="shared" si="37"/>
        <v>0</v>
      </c>
      <c r="P220" s="100">
        <f t="shared" si="37"/>
        <v>0</v>
      </c>
      <c r="Q220" s="100">
        <f t="shared" si="37"/>
        <v>0</v>
      </c>
      <c r="R220" s="100">
        <f t="shared" si="37"/>
        <v>0</v>
      </c>
      <c r="S220" s="100">
        <f t="shared" si="37"/>
        <v>1</v>
      </c>
      <c r="T220" s="100">
        <f t="shared" si="37"/>
        <v>0</v>
      </c>
      <c r="U220" s="100">
        <f t="shared" si="37"/>
        <v>3</v>
      </c>
      <c r="V220" s="100">
        <f t="shared" si="37"/>
        <v>3</v>
      </c>
      <c r="W220" s="101">
        <f t="shared" si="10"/>
        <v>0.5</v>
      </c>
      <c r="X220" s="101">
        <f t="shared" si="11"/>
        <v>0.5</v>
      </c>
      <c r="Y220" s="102">
        <f t="shared" si="12"/>
        <v>1</v>
      </c>
    </row>
    <row r="221" spans="1:25" ht="15.95" customHeight="1" x14ac:dyDescent="0.25">
      <c r="A221" s="181"/>
      <c r="B221" s="157" t="s">
        <v>64</v>
      </c>
      <c r="C221" s="100" t="s">
        <v>41</v>
      </c>
      <c r="D221" s="101">
        <f t="shared" si="8"/>
        <v>0.5</v>
      </c>
      <c r="E221" s="100">
        <f>SUM(E125+E124+E117+E116+E111+E110+E109+E108+E107)</f>
        <v>9</v>
      </c>
      <c r="F221" s="100">
        <f t="shared" ref="F221:V221" si="38">SUM(F125+F124+F117+F116+F111+F110+F109+F108+F107)</f>
        <v>25</v>
      </c>
      <c r="G221" s="100">
        <f t="shared" si="38"/>
        <v>24</v>
      </c>
      <c r="H221" s="100">
        <f t="shared" si="38"/>
        <v>4</v>
      </c>
      <c r="I221" s="100">
        <f t="shared" si="38"/>
        <v>12</v>
      </c>
      <c r="J221" s="100">
        <f t="shared" si="38"/>
        <v>10</v>
      </c>
      <c r="K221" s="100">
        <f t="shared" si="38"/>
        <v>1</v>
      </c>
      <c r="L221" s="100">
        <f t="shared" si="38"/>
        <v>0</v>
      </c>
      <c r="M221" s="100">
        <f t="shared" si="38"/>
        <v>1</v>
      </c>
      <c r="N221" s="100">
        <f t="shared" si="38"/>
        <v>8</v>
      </c>
      <c r="O221" s="100">
        <f t="shared" si="38"/>
        <v>0</v>
      </c>
      <c r="P221" s="100">
        <f t="shared" si="38"/>
        <v>0</v>
      </c>
      <c r="Q221" s="100">
        <f t="shared" si="38"/>
        <v>1</v>
      </c>
      <c r="R221" s="100">
        <f t="shared" si="38"/>
        <v>1</v>
      </c>
      <c r="S221" s="100">
        <f t="shared" si="38"/>
        <v>0</v>
      </c>
      <c r="T221" s="100">
        <f t="shared" si="38"/>
        <v>1</v>
      </c>
      <c r="U221" s="100">
        <f t="shared" si="38"/>
        <v>4</v>
      </c>
      <c r="V221" s="100">
        <f t="shared" si="38"/>
        <v>16</v>
      </c>
      <c r="W221" s="101">
        <f t="shared" si="10"/>
        <v>0.48</v>
      </c>
      <c r="X221" s="101">
        <f t="shared" si="11"/>
        <v>0.66666666666666663</v>
      </c>
      <c r="Y221" s="102">
        <f t="shared" si="12"/>
        <v>1.1466666666666665</v>
      </c>
    </row>
    <row r="222" spans="1:25" ht="15.95" customHeight="1" thickBot="1" x14ac:dyDescent="0.3">
      <c r="A222" s="182"/>
      <c r="B222" s="158" t="s">
        <v>64</v>
      </c>
      <c r="C222" s="104" t="s">
        <v>44</v>
      </c>
      <c r="D222" s="105">
        <f t="shared" si="8"/>
        <v>0.37037037037037035</v>
      </c>
      <c r="E222" s="104">
        <f>SUM(E159+E158+E143+E142+E137+E136+E129+E128+E115+E114)</f>
        <v>10</v>
      </c>
      <c r="F222" s="104">
        <f t="shared" ref="F222:V222" si="39">SUM(F159+F158+F143+F142+F137+F136+F129+F128+F115+F114)</f>
        <v>28</v>
      </c>
      <c r="G222" s="104">
        <f t="shared" si="39"/>
        <v>27</v>
      </c>
      <c r="H222" s="104">
        <f t="shared" si="39"/>
        <v>8</v>
      </c>
      <c r="I222" s="104">
        <f t="shared" si="39"/>
        <v>10</v>
      </c>
      <c r="J222" s="104">
        <f t="shared" si="39"/>
        <v>8</v>
      </c>
      <c r="K222" s="104">
        <f t="shared" si="39"/>
        <v>1</v>
      </c>
      <c r="L222" s="104">
        <f t="shared" si="39"/>
        <v>1</v>
      </c>
      <c r="M222" s="104">
        <f t="shared" si="39"/>
        <v>0</v>
      </c>
      <c r="N222" s="104">
        <f t="shared" si="39"/>
        <v>11</v>
      </c>
      <c r="O222" s="104">
        <f t="shared" si="39"/>
        <v>0</v>
      </c>
      <c r="P222" s="104">
        <f t="shared" si="39"/>
        <v>0</v>
      </c>
      <c r="Q222" s="104">
        <f t="shared" si="39"/>
        <v>1</v>
      </c>
      <c r="R222" s="104">
        <f t="shared" si="39"/>
        <v>0</v>
      </c>
      <c r="S222" s="104">
        <f t="shared" si="39"/>
        <v>2</v>
      </c>
      <c r="T222" s="104">
        <f t="shared" si="39"/>
        <v>1</v>
      </c>
      <c r="U222" s="104">
        <f t="shared" si="39"/>
        <v>6</v>
      </c>
      <c r="V222" s="104">
        <f t="shared" si="39"/>
        <v>13</v>
      </c>
      <c r="W222" s="105">
        <f t="shared" si="10"/>
        <v>0.42857142857142855</v>
      </c>
      <c r="X222" s="105">
        <f t="shared" si="11"/>
        <v>0.48148148148148145</v>
      </c>
      <c r="Y222" s="106">
        <f t="shared" si="12"/>
        <v>0.91005291005291</v>
      </c>
    </row>
    <row r="223" spans="1:25" ht="18.75" thickBot="1" x14ac:dyDescent="0.3"/>
    <row r="224" spans="1:25" ht="21" thickBot="1" x14ac:dyDescent="0.3">
      <c r="A224" s="66"/>
      <c r="B224" s="51" t="s">
        <v>65</v>
      </c>
      <c r="C224" s="70" t="s">
        <v>66</v>
      </c>
      <c r="D224" s="74" t="s">
        <v>71</v>
      </c>
    </row>
    <row r="225" spans="1:5" ht="20.25" x14ac:dyDescent="0.25">
      <c r="A225" s="67" t="s">
        <v>4</v>
      </c>
      <c r="B225" s="53">
        <v>5</v>
      </c>
      <c r="C225" s="71">
        <v>93</v>
      </c>
      <c r="D225" s="75" t="s">
        <v>72</v>
      </c>
    </row>
    <row r="226" spans="1:5" ht="20.25" x14ac:dyDescent="0.25">
      <c r="A226" s="68" t="s">
        <v>5</v>
      </c>
      <c r="B226" s="55">
        <v>5</v>
      </c>
      <c r="C226" s="72">
        <v>83</v>
      </c>
      <c r="D226" s="75" t="s">
        <v>72</v>
      </c>
    </row>
    <row r="227" spans="1:5" ht="20.25" x14ac:dyDescent="0.25">
      <c r="A227" s="68" t="s">
        <v>6</v>
      </c>
      <c r="B227" s="55">
        <v>3</v>
      </c>
      <c r="C227" s="72">
        <v>27</v>
      </c>
      <c r="D227" s="76">
        <v>11</v>
      </c>
    </row>
    <row r="228" spans="1:5" ht="20.25" x14ac:dyDescent="0.25">
      <c r="A228" s="68" t="s">
        <v>7</v>
      </c>
      <c r="B228" s="55">
        <v>4</v>
      </c>
      <c r="C228" s="72">
        <v>53</v>
      </c>
      <c r="D228" s="76">
        <v>21</v>
      </c>
    </row>
    <row r="229" spans="1:5" ht="20.25" x14ac:dyDescent="0.25">
      <c r="A229" s="68" t="s">
        <v>67</v>
      </c>
      <c r="B229" s="55">
        <v>4</v>
      </c>
      <c r="C229" s="72">
        <v>38</v>
      </c>
      <c r="D229" s="76">
        <v>14</v>
      </c>
    </row>
    <row r="230" spans="1:5" ht="20.25" x14ac:dyDescent="0.25">
      <c r="A230" s="68" t="s">
        <v>8</v>
      </c>
      <c r="B230" s="55">
        <v>2</v>
      </c>
      <c r="C230" s="72">
        <v>11</v>
      </c>
      <c r="D230" s="76">
        <v>4</v>
      </c>
    </row>
    <row r="231" spans="1:5" ht="20.25" x14ac:dyDescent="0.25">
      <c r="A231" s="68" t="s">
        <v>9</v>
      </c>
      <c r="B231" s="55">
        <v>1</v>
      </c>
      <c r="C231" s="72">
        <v>6</v>
      </c>
      <c r="D231" s="76">
        <v>2</v>
      </c>
    </row>
    <row r="232" spans="1:5" ht="20.25" x14ac:dyDescent="0.25">
      <c r="A232" s="68" t="s">
        <v>10</v>
      </c>
      <c r="B232" s="55">
        <v>2</v>
      </c>
      <c r="C232" s="72">
        <v>3</v>
      </c>
      <c r="D232" s="76">
        <v>1</v>
      </c>
    </row>
    <row r="233" spans="1:5" ht="20.25" x14ac:dyDescent="0.25">
      <c r="A233" s="68" t="s">
        <v>11</v>
      </c>
      <c r="B233" s="55">
        <v>5</v>
      </c>
      <c r="C233" s="72">
        <v>42</v>
      </c>
      <c r="D233" s="76">
        <v>7</v>
      </c>
    </row>
    <row r="234" spans="1:5" ht="20.25" x14ac:dyDescent="0.25">
      <c r="A234" s="68" t="s">
        <v>12</v>
      </c>
      <c r="B234" s="55">
        <v>3</v>
      </c>
      <c r="C234" s="72">
        <v>8</v>
      </c>
      <c r="D234" s="76">
        <v>3</v>
      </c>
    </row>
    <row r="235" spans="1:5" ht="20.25" x14ac:dyDescent="0.25">
      <c r="A235" s="68" t="s">
        <v>13</v>
      </c>
      <c r="B235" s="55">
        <v>1</v>
      </c>
      <c r="C235" s="72">
        <v>1</v>
      </c>
      <c r="D235" s="76">
        <v>1</v>
      </c>
    </row>
    <row r="236" spans="1:5" ht="20.25" x14ac:dyDescent="0.25">
      <c r="A236" s="68" t="s">
        <v>14</v>
      </c>
      <c r="B236" s="55">
        <v>1</v>
      </c>
      <c r="C236" s="72">
        <v>5</v>
      </c>
      <c r="D236" s="76">
        <v>3</v>
      </c>
    </row>
    <row r="237" spans="1:5" ht="20.25" x14ac:dyDescent="0.25">
      <c r="A237" s="68" t="s">
        <v>15</v>
      </c>
      <c r="B237" s="55">
        <v>1</v>
      </c>
      <c r="C237" s="72">
        <v>2</v>
      </c>
      <c r="D237" s="76">
        <v>1</v>
      </c>
    </row>
    <row r="238" spans="1:5" ht="20.25" x14ac:dyDescent="0.25">
      <c r="A238" s="68" t="s">
        <v>16</v>
      </c>
      <c r="B238" s="55">
        <v>2</v>
      </c>
      <c r="C238" s="72">
        <v>4</v>
      </c>
      <c r="D238" s="76">
        <v>1</v>
      </c>
    </row>
    <row r="239" spans="1:5" ht="21" thickBot="1" x14ac:dyDescent="0.3">
      <c r="A239" s="68" t="s">
        <v>17</v>
      </c>
      <c r="B239" s="55">
        <v>1</v>
      </c>
      <c r="C239" s="72">
        <v>6</v>
      </c>
      <c r="D239" s="77">
        <v>2</v>
      </c>
    </row>
    <row r="240" spans="1:5" ht="21" thickBot="1" x14ac:dyDescent="0.3">
      <c r="A240" s="68" t="s">
        <v>18</v>
      </c>
      <c r="B240" s="55">
        <v>4</v>
      </c>
      <c r="C240" s="72">
        <v>17</v>
      </c>
      <c r="D240" s="79" t="s">
        <v>130</v>
      </c>
      <c r="E240" s="80" t="s">
        <v>131</v>
      </c>
    </row>
    <row r="241" spans="1:4" ht="21" thickBot="1" x14ac:dyDescent="0.3">
      <c r="A241" s="69" t="s">
        <v>19</v>
      </c>
      <c r="B241" s="57">
        <v>8</v>
      </c>
      <c r="C241" s="73">
        <v>72</v>
      </c>
      <c r="D241" s="78" t="s">
        <v>72</v>
      </c>
    </row>
  </sheetData>
  <autoFilter ref="A1:Y222"/>
  <mergeCells count="15">
    <mergeCell ref="A2:A5"/>
    <mergeCell ref="A173:A192"/>
    <mergeCell ref="A195:A222"/>
    <mergeCell ref="A83:A106"/>
    <mergeCell ref="A107:A111"/>
    <mergeCell ref="A112:A133"/>
    <mergeCell ref="A134:A139"/>
    <mergeCell ref="A140:A165"/>
    <mergeCell ref="A166:A172"/>
    <mergeCell ref="A78:A82"/>
    <mergeCell ref="A6:A27"/>
    <mergeCell ref="A28:A31"/>
    <mergeCell ref="A32:A55"/>
    <mergeCell ref="A56:A59"/>
    <mergeCell ref="A60:A77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8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3.7109375" style="13" bestFit="1" customWidth="1"/>
    <col min="3" max="3" width="20" style="6" bestFit="1" customWidth="1"/>
    <col min="4" max="4" width="11.85546875" style="26" bestFit="1" customWidth="1"/>
    <col min="5" max="22" width="9.28515625" style="6" customWidth="1"/>
    <col min="23" max="25" width="9.28515625" style="26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ht="15.95" customHeight="1" x14ac:dyDescent="0.25">
      <c r="A2" s="194" t="s">
        <v>128</v>
      </c>
      <c r="B2" s="18">
        <v>43712</v>
      </c>
      <c r="C2" s="19" t="s">
        <v>24</v>
      </c>
      <c r="D2" s="43">
        <f>SUM(I2:I$217)/SUM(G2:G$217)</f>
        <v>0.4230088495575221</v>
      </c>
      <c r="E2" s="19">
        <v>1</v>
      </c>
      <c r="F2" s="19">
        <v>2</v>
      </c>
      <c r="G2" s="19">
        <v>2</v>
      </c>
      <c r="H2" s="19">
        <v>0</v>
      </c>
      <c r="I2" s="19">
        <v>1</v>
      </c>
      <c r="J2" s="19">
        <f>SUM(I2)-SUM(K2:M2)</f>
        <v>1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1</v>
      </c>
      <c r="W2" s="43">
        <f>SUM(I2:I$217,O2:O$217,S2:S$217)/SUM(F2:F$217)</f>
        <v>0.4813008130081301</v>
      </c>
      <c r="X2" s="43">
        <f>SUM(V2:V$217)/SUM(G2:G$217)</f>
        <v>0.46194690265486726</v>
      </c>
      <c r="Y2" s="44">
        <f t="shared" ref="Y2:Y4" si="0">SUM(X2+W2)</f>
        <v>0.94324771566299737</v>
      </c>
    </row>
    <row r="3" spans="1:25" ht="15.95" customHeight="1" x14ac:dyDescent="0.25">
      <c r="A3" s="195"/>
      <c r="B3" s="14">
        <v>43698</v>
      </c>
      <c r="C3" s="15" t="s">
        <v>24</v>
      </c>
      <c r="D3" s="45">
        <f>SUM(I3:I$217)/SUM(G3:G$217)</f>
        <v>0.42273534635879217</v>
      </c>
      <c r="E3" s="15">
        <v>1</v>
      </c>
      <c r="F3" s="15">
        <v>2</v>
      </c>
      <c r="G3" s="15">
        <v>1</v>
      </c>
      <c r="H3" s="15">
        <v>1</v>
      </c>
      <c r="I3" s="15">
        <v>1</v>
      </c>
      <c r="J3" s="92">
        <f>SUM(I3)-SUM(K3:M3)</f>
        <v>1</v>
      </c>
      <c r="K3" s="15">
        <v>0</v>
      </c>
      <c r="L3" s="15">
        <v>0</v>
      </c>
      <c r="M3" s="15">
        <v>0</v>
      </c>
      <c r="N3" s="15">
        <v>0</v>
      </c>
      <c r="O3" s="15">
        <v>1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1</v>
      </c>
      <c r="W3" s="45">
        <f>SUM(I3:I$217,O3:O$217,S3:S$217)/SUM(F3:F$217)</f>
        <v>0.48123980424143559</v>
      </c>
      <c r="X3" s="45">
        <f>SUM(V3:V$217)/SUM(G3:G$217)</f>
        <v>0.46181172291296624</v>
      </c>
      <c r="Y3" s="46">
        <f t="shared" si="0"/>
        <v>0.94305152715440177</v>
      </c>
    </row>
    <row r="4" spans="1:25" ht="15.95" customHeight="1" thickBot="1" x14ac:dyDescent="0.3">
      <c r="A4" s="196"/>
      <c r="B4" s="86">
        <v>43698</v>
      </c>
      <c r="C4" s="87" t="s">
        <v>24</v>
      </c>
      <c r="D4" s="89">
        <f>SUM(I4:I$217)/SUM(G4:G$217)</f>
        <v>0.42170818505338076</v>
      </c>
      <c r="E4" s="87">
        <v>1</v>
      </c>
      <c r="F4" s="87">
        <v>2</v>
      </c>
      <c r="G4" s="87">
        <v>2</v>
      </c>
      <c r="H4" s="87">
        <v>0</v>
      </c>
      <c r="I4" s="87">
        <v>1</v>
      </c>
      <c r="J4" s="174">
        <f>SUM(I4)-SUM(K4:M4)</f>
        <v>1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7">
        <v>0</v>
      </c>
      <c r="S4" s="87">
        <v>0</v>
      </c>
      <c r="T4" s="87">
        <v>0</v>
      </c>
      <c r="U4" s="87">
        <v>0</v>
      </c>
      <c r="V4" s="87">
        <v>1</v>
      </c>
      <c r="W4" s="89">
        <f>SUM(I4:I$217,O4:O$217,S4:S$217)/SUM(F4:F$217)</f>
        <v>0.47954173486088381</v>
      </c>
      <c r="X4" s="89">
        <f>SUM(V4:V$217)/SUM(G4:G$217)</f>
        <v>0.46085409252669041</v>
      </c>
      <c r="Y4" s="90">
        <f t="shared" si="0"/>
        <v>0.94039582738757421</v>
      </c>
    </row>
    <row r="5" spans="1:25" ht="15.95" customHeight="1" x14ac:dyDescent="0.25">
      <c r="A5" s="190" t="s">
        <v>111</v>
      </c>
      <c r="B5" s="131">
        <v>43691</v>
      </c>
      <c r="C5" s="132" t="s">
        <v>108</v>
      </c>
      <c r="D5" s="146">
        <f>SUM(I5:I$217)/SUM(G5:G$217)</f>
        <v>0.42142857142857143</v>
      </c>
      <c r="E5" s="132">
        <v>1</v>
      </c>
      <c r="F5" s="132">
        <v>3</v>
      </c>
      <c r="G5" s="132">
        <v>3</v>
      </c>
      <c r="H5" s="132">
        <v>1</v>
      </c>
      <c r="I5" s="132">
        <v>2</v>
      </c>
      <c r="J5" s="132">
        <f>SUM(I5)-SUM(K5:M5)</f>
        <v>2</v>
      </c>
      <c r="K5" s="132">
        <v>0</v>
      </c>
      <c r="L5" s="132">
        <v>0</v>
      </c>
      <c r="M5" s="132">
        <v>0</v>
      </c>
      <c r="N5" s="132">
        <v>1</v>
      </c>
      <c r="O5" s="132">
        <v>0</v>
      </c>
      <c r="P5" s="132">
        <v>0</v>
      </c>
      <c r="Q5" s="132">
        <v>0</v>
      </c>
      <c r="R5" s="132">
        <v>0</v>
      </c>
      <c r="S5" s="132">
        <v>0</v>
      </c>
      <c r="T5" s="132">
        <v>0</v>
      </c>
      <c r="U5" s="132">
        <v>0</v>
      </c>
      <c r="V5" s="132">
        <v>2</v>
      </c>
      <c r="W5" s="146">
        <f>SUM(I5:I$217,O5:O$217,S5:S$217)/SUM(F5:F$217)</f>
        <v>0.47947454844006571</v>
      </c>
      <c r="X5" s="146">
        <f>SUM(V5:V$217)/SUM(G5:G$217)</f>
        <v>0.46071428571428569</v>
      </c>
      <c r="Y5" s="147">
        <f t="shared" ref="Y5:Y68" si="1">SUM(X5+W5)</f>
        <v>0.94018883415435139</v>
      </c>
    </row>
    <row r="6" spans="1:25" ht="15.95" customHeight="1" x14ac:dyDescent="0.25">
      <c r="A6" s="184"/>
      <c r="B6" s="4">
        <v>43691</v>
      </c>
      <c r="C6" s="5" t="s">
        <v>108</v>
      </c>
      <c r="D6" s="39">
        <f>SUM(I6:I$217)/SUM(G6:G$217)</f>
        <v>0.42010771992818674</v>
      </c>
      <c r="E6" s="5">
        <v>1</v>
      </c>
      <c r="F6" s="5">
        <v>3</v>
      </c>
      <c r="G6" s="5">
        <v>3</v>
      </c>
      <c r="H6" s="5">
        <v>2</v>
      </c>
      <c r="I6" s="5">
        <v>1</v>
      </c>
      <c r="J6" s="5">
        <f t="shared" ref="J6:J69" si="2">SUM(I6)-SUM(K6:M6)</f>
        <v>1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1</v>
      </c>
      <c r="U6" s="5">
        <v>0</v>
      </c>
      <c r="V6" s="5">
        <v>1</v>
      </c>
      <c r="W6" s="39">
        <f>SUM(I6:I$217,O6:O$217,S6:S$217)/SUM(F6:F$217)</f>
        <v>0.47854785478547857</v>
      </c>
      <c r="X6" s="39">
        <f>SUM(V6:V$217)/SUM(G6:G$217)</f>
        <v>0.45960502692998206</v>
      </c>
      <c r="Y6" s="41">
        <f t="shared" si="1"/>
        <v>0.93815288171546063</v>
      </c>
    </row>
    <row r="7" spans="1:25" ht="15.95" customHeight="1" x14ac:dyDescent="0.25">
      <c r="A7" s="184"/>
      <c r="B7" s="4">
        <v>43684</v>
      </c>
      <c r="C7" s="5" t="s">
        <v>109</v>
      </c>
      <c r="D7" s="39">
        <f>SUM(I7:I$217)/SUM(G7:G$217)</f>
        <v>0.42057761732851984</v>
      </c>
      <c r="E7" s="5">
        <v>1</v>
      </c>
      <c r="F7" s="5">
        <v>3</v>
      </c>
      <c r="G7" s="5">
        <v>3</v>
      </c>
      <c r="H7" s="5">
        <v>1</v>
      </c>
      <c r="I7" s="5">
        <v>1</v>
      </c>
      <c r="J7" s="5">
        <f t="shared" si="2"/>
        <v>1</v>
      </c>
      <c r="K7" s="5">
        <v>0</v>
      </c>
      <c r="L7" s="5">
        <v>0</v>
      </c>
      <c r="M7" s="5">
        <v>0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1</v>
      </c>
      <c r="U7" s="5">
        <v>0</v>
      </c>
      <c r="V7" s="5">
        <v>1</v>
      </c>
      <c r="W7" s="39">
        <f>SUM(I7:I$217,O7:O$217,S7:S$217)/SUM(F7:F$217)</f>
        <v>0.4792703150912106</v>
      </c>
      <c r="X7" s="39">
        <f>SUM(V7:V$217)/SUM(G7:G$217)</f>
        <v>0.46028880866425992</v>
      </c>
      <c r="Y7" s="41">
        <f t="shared" si="1"/>
        <v>0.93955912375547057</v>
      </c>
    </row>
    <row r="8" spans="1:25" ht="15.95" customHeight="1" x14ac:dyDescent="0.25">
      <c r="A8" s="184"/>
      <c r="B8" s="4">
        <v>43684</v>
      </c>
      <c r="C8" s="5" t="s">
        <v>109</v>
      </c>
      <c r="D8" s="39">
        <f>SUM(I8:I$217)/SUM(G8:G$217)</f>
        <v>0.42105263157894735</v>
      </c>
      <c r="E8" s="5">
        <v>1</v>
      </c>
      <c r="F8" s="5">
        <v>3</v>
      </c>
      <c r="G8" s="5">
        <v>3</v>
      </c>
      <c r="H8" s="5">
        <v>2</v>
      </c>
      <c r="I8" s="5">
        <v>2</v>
      </c>
      <c r="J8" s="5">
        <f t="shared" si="2"/>
        <v>1</v>
      </c>
      <c r="K8" s="5">
        <v>1</v>
      </c>
      <c r="L8" s="5">
        <v>0</v>
      </c>
      <c r="M8" s="5">
        <v>0</v>
      </c>
      <c r="N8" s="5">
        <v>2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3</v>
      </c>
      <c r="W8" s="39">
        <f>SUM(I8:I$217,O8:O$217,S8:S$217)/SUM(F8:F$217)</f>
        <v>0.48</v>
      </c>
      <c r="X8" s="39">
        <f>SUM(V8:V$217)/SUM(G8:G$217)</f>
        <v>0.46098003629764067</v>
      </c>
      <c r="Y8" s="41">
        <f t="shared" si="1"/>
        <v>0.9409800362976406</v>
      </c>
    </row>
    <row r="9" spans="1:25" ht="15.95" customHeight="1" x14ac:dyDescent="0.25">
      <c r="A9" s="184"/>
      <c r="B9" s="4">
        <v>43677</v>
      </c>
      <c r="C9" s="5" t="s">
        <v>110</v>
      </c>
      <c r="D9" s="39">
        <f>SUM(I9:I$217)/SUM(G9:G$217)</f>
        <v>0.41970802919708028</v>
      </c>
      <c r="E9" s="5">
        <v>1</v>
      </c>
      <c r="F9" s="5">
        <v>2</v>
      </c>
      <c r="G9" s="5">
        <v>2</v>
      </c>
      <c r="H9" s="5">
        <v>0</v>
      </c>
      <c r="I9" s="5">
        <v>0</v>
      </c>
      <c r="J9" s="5">
        <f t="shared" si="2"/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39">
        <f>SUM(I9:I$217,O9:O$217,S9:S$217)/SUM(F9:F$217)</f>
        <v>0.47906197654941374</v>
      </c>
      <c r="X9" s="39">
        <f>SUM(V9:V$217)/SUM(G9:G$217)</f>
        <v>0.45802919708029199</v>
      </c>
      <c r="Y9" s="41">
        <f t="shared" si="1"/>
        <v>0.93709117362970573</v>
      </c>
    </row>
    <row r="10" spans="1:25" ht="15.95" customHeight="1" x14ac:dyDescent="0.25">
      <c r="A10" s="184"/>
      <c r="B10" s="4">
        <v>43677</v>
      </c>
      <c r="C10" s="5" t="s">
        <v>110</v>
      </c>
      <c r="D10" s="39">
        <f>SUM(I10:I$217)/SUM(G10:G$217)</f>
        <v>0.42124542124542125</v>
      </c>
      <c r="E10" s="5">
        <v>1</v>
      </c>
      <c r="F10" s="5">
        <v>2</v>
      </c>
      <c r="G10" s="5">
        <v>2</v>
      </c>
      <c r="H10" s="5">
        <v>0</v>
      </c>
      <c r="I10" s="5">
        <v>1</v>
      </c>
      <c r="J10" s="5">
        <f t="shared" si="2"/>
        <v>1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</v>
      </c>
      <c r="W10" s="39">
        <f>SUM(I10:I$217,O10:O$217,S10:S$217)/SUM(F10:F$217)</f>
        <v>0.48067226890756304</v>
      </c>
      <c r="X10" s="39">
        <f>SUM(V10:V$217)/SUM(G10:G$217)</f>
        <v>0.45970695970695968</v>
      </c>
      <c r="Y10" s="41">
        <f t="shared" si="1"/>
        <v>0.94037922861452272</v>
      </c>
    </row>
    <row r="11" spans="1:25" ht="15.95" customHeight="1" x14ac:dyDescent="0.25">
      <c r="A11" s="184"/>
      <c r="B11" s="4">
        <v>43670</v>
      </c>
      <c r="C11" s="5" t="s">
        <v>24</v>
      </c>
      <c r="D11" s="39">
        <f>SUM(I11:I$217)/SUM(G11:G$217)</f>
        <v>0.42095588235294118</v>
      </c>
      <c r="E11" s="5">
        <v>1</v>
      </c>
      <c r="F11" s="5">
        <v>2</v>
      </c>
      <c r="G11" s="5">
        <v>2</v>
      </c>
      <c r="H11" s="5">
        <v>0</v>
      </c>
      <c r="I11" s="5">
        <v>0</v>
      </c>
      <c r="J11" s="5">
        <f t="shared" si="2"/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1</v>
      </c>
      <c r="V11" s="5">
        <v>0</v>
      </c>
      <c r="W11" s="39">
        <f>SUM(I11:I$217,O11:O$217,S11:S$217)/SUM(F11:F$217)</f>
        <v>0.48060708263069141</v>
      </c>
      <c r="X11" s="39">
        <f>SUM(V11:V$217)/SUM(G11:G$217)</f>
        <v>0.45955882352941174</v>
      </c>
      <c r="Y11" s="41">
        <f t="shared" si="1"/>
        <v>0.94016590616010309</v>
      </c>
    </row>
    <row r="12" spans="1:25" ht="15.95" customHeight="1" x14ac:dyDescent="0.25">
      <c r="A12" s="184"/>
      <c r="B12" s="4">
        <v>43670</v>
      </c>
      <c r="C12" s="5" t="s">
        <v>24</v>
      </c>
      <c r="D12" s="39">
        <f>SUM(I12:I$217)/SUM(G12:G$217)</f>
        <v>0.42250922509225092</v>
      </c>
      <c r="E12" s="5">
        <v>1</v>
      </c>
      <c r="F12" s="5">
        <v>3</v>
      </c>
      <c r="G12" s="5">
        <v>3</v>
      </c>
      <c r="H12" s="5">
        <v>0</v>
      </c>
      <c r="I12" s="5">
        <v>0</v>
      </c>
      <c r="J12" s="5">
        <f t="shared" si="2"/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4</v>
      </c>
      <c r="V12" s="5">
        <v>0</v>
      </c>
      <c r="W12" s="39">
        <f>SUM(I12:I$217,O12:O$217,S12:S$217)/SUM(F12:F$217)</f>
        <v>0.48223350253807107</v>
      </c>
      <c r="X12" s="39">
        <f>SUM(V12:V$217)/SUM(G12:G$217)</f>
        <v>0.46125461254612549</v>
      </c>
      <c r="Y12" s="41">
        <f t="shared" si="1"/>
        <v>0.9434881150841965</v>
      </c>
    </row>
    <row r="13" spans="1:25" ht="15.95" customHeight="1" x14ac:dyDescent="0.25">
      <c r="A13" s="184"/>
      <c r="B13" s="4">
        <v>43656</v>
      </c>
      <c r="C13" s="5" t="s">
        <v>53</v>
      </c>
      <c r="D13" s="39">
        <f>SUM(I13:I$217)/SUM(G13:G$217)</f>
        <v>0.42486085343228203</v>
      </c>
      <c r="E13" s="5">
        <v>1</v>
      </c>
      <c r="F13" s="5">
        <v>3</v>
      </c>
      <c r="G13" s="5">
        <v>2</v>
      </c>
      <c r="H13" s="5">
        <v>2</v>
      </c>
      <c r="I13" s="5">
        <v>2</v>
      </c>
      <c r="J13" s="5">
        <f t="shared" si="2"/>
        <v>2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39">
        <f>SUM(I13:I$217,O13:O$217,S13:S$217)/SUM(F13:F$217)</f>
        <v>0.48469387755102039</v>
      </c>
      <c r="X13" s="39">
        <f>SUM(V13:V$217)/SUM(G13:G$217)</f>
        <v>0.46382189239332094</v>
      </c>
      <c r="Y13" s="41">
        <f t="shared" si="1"/>
        <v>0.94851576994434139</v>
      </c>
    </row>
    <row r="14" spans="1:25" ht="15.95" customHeight="1" x14ac:dyDescent="0.25">
      <c r="A14" s="184"/>
      <c r="B14" s="4">
        <v>43656</v>
      </c>
      <c r="C14" s="5" t="s">
        <v>53</v>
      </c>
      <c r="D14" s="39">
        <f>SUM(I14:I$217)/SUM(G14:G$217)</f>
        <v>0.42271880819366853</v>
      </c>
      <c r="E14" s="5">
        <v>1</v>
      </c>
      <c r="F14" s="5">
        <v>3</v>
      </c>
      <c r="G14" s="5">
        <v>2</v>
      </c>
      <c r="H14" s="5">
        <v>1</v>
      </c>
      <c r="I14" s="5">
        <v>0</v>
      </c>
      <c r="J14" s="5">
        <f t="shared" si="2"/>
        <v>0</v>
      </c>
      <c r="K14" s="5">
        <v>0</v>
      </c>
      <c r="L14" s="5">
        <v>0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39">
        <f>SUM(I14:I$217,O14:O$217,S14:S$217)/SUM(F14:F$217)</f>
        <v>0.48205128205128206</v>
      </c>
      <c r="X14" s="39">
        <f>SUM(V14:V$217)/SUM(G14:G$217)</f>
        <v>0.46182495344506519</v>
      </c>
      <c r="Y14" s="41">
        <f t="shared" si="1"/>
        <v>0.94387623549634725</v>
      </c>
    </row>
    <row r="15" spans="1:25" ht="15.95" customHeight="1" x14ac:dyDescent="0.25">
      <c r="A15" s="184"/>
      <c r="B15" s="4">
        <v>43649</v>
      </c>
      <c r="C15" s="5" t="s">
        <v>23</v>
      </c>
      <c r="D15" s="39">
        <f>SUM(I15:I$217)/SUM(G15:G$217)</f>
        <v>0.42429906542056073</v>
      </c>
      <c r="E15" s="5">
        <v>1</v>
      </c>
      <c r="F15" s="5">
        <v>3</v>
      </c>
      <c r="G15" s="5">
        <v>3</v>
      </c>
      <c r="H15" s="5">
        <v>0</v>
      </c>
      <c r="I15" s="5">
        <v>1</v>
      </c>
      <c r="J15" s="5">
        <f t="shared" si="2"/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1</v>
      </c>
      <c r="W15" s="39">
        <f>SUM(I15:I$217,O15:O$217,S15:S$217)/SUM(F15:F$217)</f>
        <v>0.48281786941580757</v>
      </c>
      <c r="X15" s="39">
        <f>SUM(V15:V$217)/SUM(G15:G$217)</f>
        <v>0.46355140186915889</v>
      </c>
      <c r="Y15" s="41">
        <f t="shared" si="1"/>
        <v>0.94636927128496651</v>
      </c>
    </row>
    <row r="16" spans="1:25" ht="15.95" customHeight="1" x14ac:dyDescent="0.25">
      <c r="A16" s="184"/>
      <c r="B16" s="4">
        <v>43649</v>
      </c>
      <c r="C16" s="5" t="s">
        <v>23</v>
      </c>
      <c r="D16" s="39">
        <f>SUM(I16:I$217)/SUM(G16:G$217)</f>
        <v>0.42481203007518797</v>
      </c>
      <c r="E16" s="5">
        <v>1</v>
      </c>
      <c r="F16" s="5">
        <v>2</v>
      </c>
      <c r="G16" s="5">
        <v>2</v>
      </c>
      <c r="H16" s="5">
        <v>1</v>
      </c>
      <c r="I16" s="5">
        <v>2</v>
      </c>
      <c r="J16" s="5">
        <f t="shared" si="2"/>
        <v>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2</v>
      </c>
      <c r="W16" s="39">
        <f>SUM(I16:I$217,O16:O$217,S16:S$217)/SUM(F16:F$217)</f>
        <v>0.4835924006908463</v>
      </c>
      <c r="X16" s="39">
        <f>SUM(V16:V$217)/SUM(G16:G$217)</f>
        <v>0.4642857142857143</v>
      </c>
      <c r="Y16" s="41">
        <f t="shared" si="1"/>
        <v>0.9478781149765606</v>
      </c>
    </row>
    <row r="17" spans="1:25" ht="15.95" customHeight="1" x14ac:dyDescent="0.25">
      <c r="A17" s="184"/>
      <c r="B17" s="4">
        <v>43642</v>
      </c>
      <c r="C17" s="5" t="s">
        <v>108</v>
      </c>
      <c r="D17" s="39">
        <f>SUM(I17:I$217)/SUM(G17:G$217)</f>
        <v>0.42264150943396228</v>
      </c>
      <c r="E17" s="5">
        <v>1</v>
      </c>
      <c r="F17" s="5">
        <v>2</v>
      </c>
      <c r="G17" s="5">
        <v>2</v>
      </c>
      <c r="H17" s="5">
        <v>1</v>
      </c>
      <c r="I17" s="5">
        <v>1</v>
      </c>
      <c r="J17" s="5">
        <f t="shared" si="2"/>
        <v>1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1</v>
      </c>
      <c r="W17" s="39">
        <f>SUM(I17:I$217,O17:O$217,S17:S$217)/SUM(F17:F$217)</f>
        <v>0.48180242634315423</v>
      </c>
      <c r="X17" s="39">
        <f>SUM(V17:V$217)/SUM(G17:G$217)</f>
        <v>0.46226415094339623</v>
      </c>
      <c r="Y17" s="41">
        <f t="shared" si="1"/>
        <v>0.94406657728655041</v>
      </c>
    </row>
    <row r="18" spans="1:25" ht="15.95" customHeight="1" x14ac:dyDescent="0.25">
      <c r="A18" s="184"/>
      <c r="B18" s="4">
        <v>43642</v>
      </c>
      <c r="C18" s="5" t="s">
        <v>108</v>
      </c>
      <c r="D18" s="39">
        <f>SUM(I18:I$217)/SUM(G18:G$217)</f>
        <v>0.42234848484848486</v>
      </c>
      <c r="E18" s="5">
        <v>1</v>
      </c>
      <c r="F18" s="5">
        <v>2</v>
      </c>
      <c r="G18" s="5">
        <v>2</v>
      </c>
      <c r="H18" s="5">
        <v>1</v>
      </c>
      <c r="I18" s="5">
        <v>0</v>
      </c>
      <c r="J18" s="5">
        <f t="shared" si="2"/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39">
        <f>SUM(I18:I$217,O18:O$217,S18:S$217)/SUM(F18:F$217)</f>
        <v>0.48173913043478261</v>
      </c>
      <c r="X18" s="39">
        <f>SUM(V18:V$217)/SUM(G18:G$217)</f>
        <v>0.4621212121212121</v>
      </c>
      <c r="Y18" s="41">
        <f t="shared" si="1"/>
        <v>0.94386034255599471</v>
      </c>
    </row>
    <row r="19" spans="1:25" ht="15.95" customHeight="1" x14ac:dyDescent="0.25">
      <c r="A19" s="184"/>
      <c r="B19" s="4">
        <v>43635</v>
      </c>
      <c r="C19" s="5" t="s">
        <v>109</v>
      </c>
      <c r="D19" s="39">
        <f>SUM(I19:I$217)/SUM(G19:G$217)</f>
        <v>0.42395437262357416</v>
      </c>
      <c r="E19" s="5">
        <v>1</v>
      </c>
      <c r="F19" s="5">
        <v>2</v>
      </c>
      <c r="G19" s="5">
        <v>2</v>
      </c>
      <c r="H19" s="5">
        <v>2</v>
      </c>
      <c r="I19" s="5">
        <v>2</v>
      </c>
      <c r="J19" s="5">
        <f t="shared" si="2"/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2</v>
      </c>
      <c r="W19" s="39">
        <f>SUM(I19:I$217,O19:O$217,S19:S$217)/SUM(F19:F$217)</f>
        <v>0.48342059336823734</v>
      </c>
      <c r="X19" s="39">
        <f>SUM(V19:V$217)/SUM(G19:G$217)</f>
        <v>0.46387832699619774</v>
      </c>
      <c r="Y19" s="41">
        <f t="shared" si="1"/>
        <v>0.94729892036443508</v>
      </c>
    </row>
    <row r="20" spans="1:25" ht="15.95" customHeight="1" x14ac:dyDescent="0.25">
      <c r="A20" s="184"/>
      <c r="B20" s="4">
        <v>43635</v>
      </c>
      <c r="C20" s="5" t="s">
        <v>109</v>
      </c>
      <c r="D20" s="39">
        <f>SUM(I20:I$217)/SUM(G20:G$217)</f>
        <v>0.4217557251908397</v>
      </c>
      <c r="E20" s="5">
        <v>1</v>
      </c>
      <c r="F20" s="5">
        <v>2</v>
      </c>
      <c r="G20" s="5">
        <v>2</v>
      </c>
      <c r="H20" s="5">
        <v>2</v>
      </c>
      <c r="I20" s="5">
        <v>2</v>
      </c>
      <c r="J20" s="5">
        <f t="shared" si="2"/>
        <v>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2</v>
      </c>
      <c r="W20" s="39">
        <f>SUM(I20:I$217,O20:O$217,S20:S$217)/SUM(F20:F$217)</f>
        <v>0.48161120840630472</v>
      </c>
      <c r="X20" s="39">
        <f>SUM(V20:V$217)/SUM(G20:G$217)</f>
        <v>0.46183206106870228</v>
      </c>
      <c r="Y20" s="41">
        <f t="shared" si="1"/>
        <v>0.94344326947500701</v>
      </c>
    </row>
    <row r="21" spans="1:25" ht="15.95" customHeight="1" x14ac:dyDescent="0.25">
      <c r="A21" s="184"/>
      <c r="B21" s="4">
        <v>43628</v>
      </c>
      <c r="C21" s="5" t="s">
        <v>110</v>
      </c>
      <c r="D21" s="39">
        <f>SUM(I21:I$217)/SUM(G21:G$217)</f>
        <v>0.41954022988505746</v>
      </c>
      <c r="E21" s="5">
        <v>1</v>
      </c>
      <c r="F21" s="5">
        <v>3</v>
      </c>
      <c r="G21" s="5">
        <v>3</v>
      </c>
      <c r="H21" s="5">
        <v>0</v>
      </c>
      <c r="I21" s="5">
        <v>2</v>
      </c>
      <c r="J21" s="5">
        <f t="shared" si="2"/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2</v>
      </c>
      <c r="W21" s="39">
        <f>SUM(I21:I$217,O21:O$217,S21:S$217)/SUM(F21:F$217)</f>
        <v>0.47978910369068539</v>
      </c>
      <c r="X21" s="39">
        <f>SUM(V21:V$217)/SUM(G21:G$217)</f>
        <v>0.45977011494252873</v>
      </c>
      <c r="Y21" s="41">
        <f t="shared" si="1"/>
        <v>0.93955921863321412</v>
      </c>
    </row>
    <row r="22" spans="1:25" ht="15.95" customHeight="1" x14ac:dyDescent="0.25">
      <c r="A22" s="184"/>
      <c r="B22" s="4">
        <v>43628</v>
      </c>
      <c r="C22" s="5" t="s">
        <v>110</v>
      </c>
      <c r="D22" s="39">
        <f>SUM(I22:I$217)/SUM(G22:G$217)</f>
        <v>0.41811175337186895</v>
      </c>
      <c r="E22" s="5">
        <v>1</v>
      </c>
      <c r="F22" s="5">
        <v>3</v>
      </c>
      <c r="G22" s="5">
        <v>3</v>
      </c>
      <c r="H22" s="5">
        <v>1</v>
      </c>
      <c r="I22" s="5">
        <v>3</v>
      </c>
      <c r="J22" s="5">
        <f t="shared" si="2"/>
        <v>3</v>
      </c>
      <c r="K22" s="5">
        <v>0</v>
      </c>
      <c r="L22" s="5">
        <v>0</v>
      </c>
      <c r="M22" s="5">
        <v>0</v>
      </c>
      <c r="N22" s="5">
        <v>3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3</v>
      </c>
      <c r="W22" s="39">
        <f>SUM(I22:I$217,O22:O$217,S22:S$217)/SUM(F22:F$217)</f>
        <v>0.47879858657243818</v>
      </c>
      <c r="X22" s="39">
        <f>SUM(V22:V$217)/SUM(G22:G$217)</f>
        <v>0.45857418111753373</v>
      </c>
      <c r="Y22" s="41">
        <f t="shared" si="1"/>
        <v>0.93737276768997191</v>
      </c>
    </row>
    <row r="23" spans="1:25" ht="15.95" customHeight="1" x14ac:dyDescent="0.25">
      <c r="A23" s="184"/>
      <c r="B23" s="4">
        <v>43621</v>
      </c>
      <c r="C23" s="5" t="s">
        <v>24</v>
      </c>
      <c r="D23" s="39">
        <f>SUM(I23:I$217)/SUM(G23:G$217)</f>
        <v>0.41472868217054265</v>
      </c>
      <c r="E23" s="5">
        <v>1</v>
      </c>
      <c r="F23" s="5">
        <v>2</v>
      </c>
      <c r="G23" s="5">
        <v>2</v>
      </c>
      <c r="H23" s="5">
        <v>0</v>
      </c>
      <c r="I23" s="5">
        <v>0</v>
      </c>
      <c r="J23" s="5">
        <f t="shared" si="2"/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1</v>
      </c>
      <c r="V23" s="5">
        <v>0</v>
      </c>
      <c r="W23" s="39">
        <f>SUM(I23:I$217,O23:O$217,S23:S$217)/SUM(F23:F$217)</f>
        <v>0.47602131438721135</v>
      </c>
      <c r="X23" s="39">
        <f>SUM(V23:V$217)/SUM(G23:G$217)</f>
        <v>0.45542635658914726</v>
      </c>
      <c r="Y23" s="41">
        <f t="shared" si="1"/>
        <v>0.93144767097635861</v>
      </c>
    </row>
    <row r="24" spans="1:25" ht="15.95" customHeight="1" x14ac:dyDescent="0.25">
      <c r="A24" s="184"/>
      <c r="B24" s="4">
        <v>43621</v>
      </c>
      <c r="C24" s="5" t="s">
        <v>24</v>
      </c>
      <c r="D24" s="39">
        <f>SUM(I24:I$217)/SUM(G24:G$217)</f>
        <v>0.41634241245136189</v>
      </c>
      <c r="E24" s="5">
        <v>1</v>
      </c>
      <c r="F24" s="5">
        <v>3</v>
      </c>
      <c r="G24" s="5">
        <v>3</v>
      </c>
      <c r="H24" s="5">
        <v>1</v>
      </c>
      <c r="I24" s="5">
        <v>2</v>
      </c>
      <c r="J24" s="5">
        <f t="shared" si="2"/>
        <v>1</v>
      </c>
      <c r="K24" s="5">
        <v>1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</v>
      </c>
      <c r="W24" s="39">
        <f>SUM(I24:I$217,O24:O$217,S24:S$217)/SUM(F24:F$217)</f>
        <v>0.47771836007130125</v>
      </c>
      <c r="X24" s="39">
        <f>SUM(V24:V$217)/SUM(G24:G$217)</f>
        <v>0.45719844357976652</v>
      </c>
      <c r="Y24" s="41">
        <f t="shared" si="1"/>
        <v>0.93491680365106777</v>
      </c>
    </row>
    <row r="25" spans="1:25" ht="15.95" customHeight="1" x14ac:dyDescent="0.25">
      <c r="A25" s="184"/>
      <c r="B25" s="4">
        <v>43614</v>
      </c>
      <c r="C25" s="5" t="s">
        <v>58</v>
      </c>
      <c r="D25" s="39">
        <f>SUM(I25:I$217)/SUM(G25:G$217)</f>
        <v>0.41487279843444225</v>
      </c>
      <c r="E25" s="5">
        <v>1</v>
      </c>
      <c r="F25" s="5">
        <v>3</v>
      </c>
      <c r="G25" s="5">
        <v>3</v>
      </c>
      <c r="H25" s="5">
        <v>1</v>
      </c>
      <c r="I25" s="5">
        <v>1</v>
      </c>
      <c r="J25" s="5">
        <f t="shared" si="2"/>
        <v>1</v>
      </c>
      <c r="K25" s="5">
        <v>0</v>
      </c>
      <c r="L25" s="5">
        <v>0</v>
      </c>
      <c r="M25" s="5">
        <v>0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1</v>
      </c>
      <c r="W25" s="39">
        <f>SUM(I25:I$217,O25:O$217,S25:S$217)/SUM(F25:F$217)</f>
        <v>0.47670250896057348</v>
      </c>
      <c r="X25" s="39">
        <f>SUM(V25:V$217)/SUM(G25:G$217)</f>
        <v>0.45401174168297453</v>
      </c>
      <c r="Y25" s="41">
        <f t="shared" si="1"/>
        <v>0.93071425064354796</v>
      </c>
    </row>
    <row r="26" spans="1:25" ht="15.95" customHeight="1" x14ac:dyDescent="0.25">
      <c r="A26" s="184"/>
      <c r="B26" s="4">
        <v>43614</v>
      </c>
      <c r="C26" s="5" t="s">
        <v>58</v>
      </c>
      <c r="D26" s="39">
        <f>SUM(I26:I$217)/SUM(G26:G$217)</f>
        <v>0.4153543307086614</v>
      </c>
      <c r="E26" s="5">
        <v>1</v>
      </c>
      <c r="F26" s="5">
        <v>2</v>
      </c>
      <c r="G26" s="5">
        <v>2</v>
      </c>
      <c r="H26" s="5">
        <v>1</v>
      </c>
      <c r="I26" s="5">
        <v>2</v>
      </c>
      <c r="J26" s="5">
        <f t="shared" si="2"/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2</v>
      </c>
      <c r="W26" s="39">
        <f>SUM(I26:I$217,O26:O$217,S26:S$217)/SUM(F26:F$217)</f>
        <v>0.47747747747747749</v>
      </c>
      <c r="X26" s="39">
        <f>SUM(V26:V$217)/SUM(G26:G$217)</f>
        <v>0.45472440944881892</v>
      </c>
      <c r="Y26" s="41">
        <f t="shared" si="1"/>
        <v>0.93220188692629646</v>
      </c>
    </row>
    <row r="27" spans="1:25" ht="15.95" customHeight="1" x14ac:dyDescent="0.25">
      <c r="A27" s="184"/>
      <c r="B27" s="4">
        <v>43607</v>
      </c>
      <c r="C27" s="5" t="s">
        <v>53</v>
      </c>
      <c r="D27" s="39">
        <f>SUM(I27:I$217)/SUM(G27:G$217)</f>
        <v>0.41304347826086957</v>
      </c>
      <c r="E27" s="5">
        <v>1</v>
      </c>
      <c r="F27" s="5">
        <v>3</v>
      </c>
      <c r="G27" s="5">
        <v>3</v>
      </c>
      <c r="H27" s="5">
        <v>1</v>
      </c>
      <c r="I27" s="5">
        <v>1</v>
      </c>
      <c r="J27" s="5">
        <f t="shared" si="2"/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1</v>
      </c>
      <c r="U27" s="5">
        <v>0</v>
      </c>
      <c r="V27" s="5">
        <v>2</v>
      </c>
      <c r="W27" s="39">
        <f>SUM(I27:I$217,O27:O$217,S27:S$217)/SUM(F27:F$217)</f>
        <v>0.4755877034358047</v>
      </c>
      <c r="X27" s="39">
        <f>SUM(V27:V$217)/SUM(G27:G$217)</f>
        <v>0.4525691699604743</v>
      </c>
      <c r="Y27" s="41">
        <f t="shared" si="1"/>
        <v>0.92815687339627906</v>
      </c>
    </row>
    <row r="28" spans="1:25" ht="15.95" customHeight="1" x14ac:dyDescent="0.25">
      <c r="A28" s="184"/>
      <c r="B28" s="4">
        <v>43607</v>
      </c>
      <c r="C28" s="5" t="s">
        <v>53</v>
      </c>
      <c r="D28" s="39">
        <f>SUM(I28:I$217)/SUM(G28:G$217)</f>
        <v>0.41351888667992048</v>
      </c>
      <c r="E28" s="5">
        <v>1</v>
      </c>
      <c r="F28" s="5">
        <v>3</v>
      </c>
      <c r="G28" s="5">
        <v>3</v>
      </c>
      <c r="H28" s="5">
        <v>0</v>
      </c>
      <c r="I28" s="5">
        <v>1</v>
      </c>
      <c r="J28" s="5">
        <f t="shared" si="2"/>
        <v>0</v>
      </c>
      <c r="K28" s="5">
        <v>1</v>
      </c>
      <c r="L28" s="5">
        <v>0</v>
      </c>
      <c r="M28" s="5">
        <v>0</v>
      </c>
      <c r="N28" s="5">
        <v>2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2</v>
      </c>
      <c r="W28" s="39">
        <f>SUM(I28:I$217,O28:O$217,S28:S$217)/SUM(F28:F$217)</f>
        <v>0.47636363636363638</v>
      </c>
      <c r="X28" s="39">
        <f>SUM(V28:V$217)/SUM(G28:G$217)</f>
        <v>0.45129224652087474</v>
      </c>
      <c r="Y28" s="41">
        <f t="shared" si="1"/>
        <v>0.92765588288451117</v>
      </c>
    </row>
    <row r="29" spans="1:25" ht="15.95" customHeight="1" x14ac:dyDescent="0.25">
      <c r="A29" s="184"/>
      <c r="B29" s="4">
        <v>43600</v>
      </c>
      <c r="C29" s="5" t="s">
        <v>23</v>
      </c>
      <c r="D29" s="39">
        <f>SUM(I29:I$217)/SUM(G29:G$217)</f>
        <v>0.41399999999999998</v>
      </c>
      <c r="E29" s="5">
        <v>1</v>
      </c>
      <c r="F29" s="5">
        <v>3</v>
      </c>
      <c r="G29" s="5">
        <v>2</v>
      </c>
      <c r="H29" s="5">
        <v>1</v>
      </c>
      <c r="I29" s="5">
        <v>1</v>
      </c>
      <c r="J29" s="5">
        <f t="shared" si="2"/>
        <v>1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39">
        <f>SUM(I29:I$217,O29:O$217,S29:S$217)/SUM(F29:F$217)</f>
        <v>0.47714808043875684</v>
      </c>
      <c r="X29" s="39">
        <f>SUM(V29:V$217)/SUM(G29:G$217)</f>
        <v>0.45</v>
      </c>
      <c r="Y29" s="41">
        <f t="shared" si="1"/>
        <v>0.92714808043875685</v>
      </c>
    </row>
    <row r="30" spans="1:25" ht="15.95" customHeight="1" thickBot="1" x14ac:dyDescent="0.3">
      <c r="A30" s="188"/>
      <c r="B30" s="11">
        <v>43600</v>
      </c>
      <c r="C30" s="12" t="s">
        <v>23</v>
      </c>
      <c r="D30" s="40">
        <f>SUM(I30:I$217)/SUM(G30:G$217)</f>
        <v>0.41365461847389556</v>
      </c>
      <c r="E30" s="12">
        <v>1</v>
      </c>
      <c r="F30" s="12">
        <v>4</v>
      </c>
      <c r="G30" s="12">
        <v>2</v>
      </c>
      <c r="H30" s="12">
        <v>0</v>
      </c>
      <c r="I30" s="12">
        <v>0</v>
      </c>
      <c r="J30" s="12">
        <f t="shared" si="2"/>
        <v>0</v>
      </c>
      <c r="K30" s="12">
        <v>0</v>
      </c>
      <c r="L30" s="12">
        <v>0</v>
      </c>
      <c r="M30" s="12">
        <v>0</v>
      </c>
      <c r="N30" s="12">
        <v>1</v>
      </c>
      <c r="O30" s="12">
        <v>1</v>
      </c>
      <c r="P30" s="12">
        <v>0</v>
      </c>
      <c r="Q30" s="12">
        <v>1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40">
        <f>SUM(I30:I$217,O30:O$217,S30:S$217)/SUM(F30:F$217)</f>
        <v>0.47794117647058826</v>
      </c>
      <c r="X30" s="40">
        <f>SUM(V30:V$217)/SUM(G30:G$217)</f>
        <v>0.44979919678714858</v>
      </c>
      <c r="Y30" s="42">
        <f t="shared" si="1"/>
        <v>0.92774037325773684</v>
      </c>
    </row>
    <row r="31" spans="1:25" ht="15.95" customHeight="1" x14ac:dyDescent="0.25">
      <c r="A31" s="178" t="s">
        <v>26</v>
      </c>
      <c r="B31" s="18">
        <v>43362</v>
      </c>
      <c r="C31" s="19" t="s">
        <v>23</v>
      </c>
      <c r="D31" s="43">
        <f>SUM(I31:I$217)/SUM(G31:G$217)</f>
        <v>0.41532258064516131</v>
      </c>
      <c r="E31" s="19">
        <v>1</v>
      </c>
      <c r="F31" s="19">
        <v>5</v>
      </c>
      <c r="G31" s="19">
        <v>5</v>
      </c>
      <c r="H31" s="19">
        <v>1</v>
      </c>
      <c r="I31" s="19">
        <v>3</v>
      </c>
      <c r="J31" s="19">
        <f t="shared" si="2"/>
        <v>3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1</v>
      </c>
      <c r="V31" s="19">
        <v>3</v>
      </c>
      <c r="W31" s="43">
        <f>SUM(I31:I$217,O31:O$217,S31:S$217)/SUM(F31:F$217)</f>
        <v>0.47962962962962963</v>
      </c>
      <c r="X31" s="43">
        <f>SUM(V31:V$217)/SUM(G31:G$217)</f>
        <v>0.45161290322580644</v>
      </c>
      <c r="Y31" s="44">
        <f t="shared" si="1"/>
        <v>0.93124253285543612</v>
      </c>
    </row>
    <row r="32" spans="1:25" ht="15.95" customHeight="1" x14ac:dyDescent="0.25">
      <c r="A32" s="179"/>
      <c r="B32" s="14">
        <v>43355</v>
      </c>
      <c r="C32" s="15" t="s">
        <v>23</v>
      </c>
      <c r="D32" s="45">
        <f>SUM(I32:I$217)/SUM(G32:G$217)</f>
        <v>0.4134419551934827</v>
      </c>
      <c r="E32" s="15">
        <v>1</v>
      </c>
      <c r="F32" s="15">
        <v>3</v>
      </c>
      <c r="G32" s="15">
        <v>3</v>
      </c>
      <c r="H32" s="15">
        <v>0</v>
      </c>
      <c r="I32" s="15">
        <v>1</v>
      </c>
      <c r="J32" s="15">
        <f t="shared" si="2"/>
        <v>1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1</v>
      </c>
      <c r="U32" s="15">
        <v>0</v>
      </c>
      <c r="V32" s="15">
        <v>1</v>
      </c>
      <c r="W32" s="45">
        <f>SUM(I32:I$217,O32:O$217,S32:S$217)/SUM(F32:F$217)</f>
        <v>0.47850467289719628</v>
      </c>
      <c r="X32" s="45">
        <f>SUM(V32:V$217)/SUM(G32:G$217)</f>
        <v>0.45010183299389001</v>
      </c>
      <c r="Y32" s="46">
        <f t="shared" si="1"/>
        <v>0.92860650589108629</v>
      </c>
    </row>
    <row r="33" spans="1:25" ht="15.95" customHeight="1" x14ac:dyDescent="0.25">
      <c r="A33" s="179"/>
      <c r="B33" s="14">
        <v>43355</v>
      </c>
      <c r="C33" s="15" t="s">
        <v>23</v>
      </c>
      <c r="D33" s="45">
        <f>SUM(I33:I$217)/SUM(G33:G$217)</f>
        <v>0.41393442622950821</v>
      </c>
      <c r="E33" s="15">
        <v>1</v>
      </c>
      <c r="F33" s="15">
        <v>3</v>
      </c>
      <c r="G33" s="15">
        <v>3</v>
      </c>
      <c r="H33" s="15">
        <v>1</v>
      </c>
      <c r="I33" s="15">
        <v>1</v>
      </c>
      <c r="J33" s="15">
        <f t="shared" si="2"/>
        <v>1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1</v>
      </c>
      <c r="W33" s="45">
        <f>SUM(I33:I$217,O33:O$217,S33:S$217)/SUM(F33:F$217)</f>
        <v>0.47932330827067671</v>
      </c>
      <c r="X33" s="45">
        <f>SUM(V33:V$217)/SUM(G33:G$217)</f>
        <v>0.45081967213114754</v>
      </c>
      <c r="Y33" s="46">
        <f t="shared" si="1"/>
        <v>0.93014298040182419</v>
      </c>
    </row>
    <row r="34" spans="1:25" ht="15.95" customHeight="1" x14ac:dyDescent="0.25">
      <c r="A34" s="179"/>
      <c r="B34" s="14">
        <v>43348</v>
      </c>
      <c r="C34" s="15" t="s">
        <v>24</v>
      </c>
      <c r="D34" s="45">
        <f>SUM(I34:I$217)/SUM(G34:G$217)</f>
        <v>0.41443298969072168</v>
      </c>
      <c r="E34" s="15">
        <v>1</v>
      </c>
      <c r="F34" s="15">
        <v>3</v>
      </c>
      <c r="G34" s="15">
        <v>3</v>
      </c>
      <c r="H34" s="15">
        <v>2</v>
      </c>
      <c r="I34" s="15">
        <v>1</v>
      </c>
      <c r="J34" s="15">
        <f t="shared" si="2"/>
        <v>0</v>
      </c>
      <c r="K34" s="15">
        <v>0</v>
      </c>
      <c r="L34" s="15">
        <v>1</v>
      </c>
      <c r="M34" s="15">
        <v>0</v>
      </c>
      <c r="N34" s="15">
        <v>2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1</v>
      </c>
      <c r="U34" s="15">
        <v>0</v>
      </c>
      <c r="V34" s="15">
        <v>3</v>
      </c>
      <c r="W34" s="45">
        <f>SUM(I34:I$217,O34:O$217,S34:S$217)/SUM(F34:F$217)</f>
        <v>0.48015122873345933</v>
      </c>
      <c r="X34" s="45">
        <f>SUM(V34:V$217)/SUM(G34:G$217)</f>
        <v>0.45154639175257733</v>
      </c>
      <c r="Y34" s="46">
        <f t="shared" si="1"/>
        <v>0.93169762048603666</v>
      </c>
    </row>
    <row r="35" spans="1:25" ht="15.95" customHeight="1" x14ac:dyDescent="0.25">
      <c r="A35" s="179"/>
      <c r="B35" s="14">
        <v>43348</v>
      </c>
      <c r="C35" s="15" t="s">
        <v>24</v>
      </c>
      <c r="D35" s="45">
        <f>SUM(I35:I$217)/SUM(G35:G$217)</f>
        <v>0.41493775933609961</v>
      </c>
      <c r="E35" s="15">
        <v>1</v>
      </c>
      <c r="F35" s="15">
        <v>3</v>
      </c>
      <c r="G35" s="15">
        <v>3</v>
      </c>
      <c r="H35" s="15">
        <v>0</v>
      </c>
      <c r="I35" s="15">
        <v>1</v>
      </c>
      <c r="J35" s="15">
        <f t="shared" si="2"/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1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1</v>
      </c>
      <c r="W35" s="45">
        <f>SUM(I35:I$217,O35:O$217,S35:S$217)/SUM(F35:F$217)</f>
        <v>0.47908745247148288</v>
      </c>
      <c r="X35" s="45">
        <f>SUM(V35:V$217)/SUM(G35:G$217)</f>
        <v>0.44813278008298757</v>
      </c>
      <c r="Y35" s="46">
        <f t="shared" si="1"/>
        <v>0.9272202325544705</v>
      </c>
    </row>
    <row r="36" spans="1:25" ht="15.95" customHeight="1" x14ac:dyDescent="0.25">
      <c r="A36" s="179"/>
      <c r="B36" s="14">
        <v>43334</v>
      </c>
      <c r="C36" s="15" t="s">
        <v>24</v>
      </c>
      <c r="D36" s="45">
        <f>SUM(I36:I$217)/SUM(G36:G$217)</f>
        <v>0.41544885177453028</v>
      </c>
      <c r="E36" s="15">
        <v>1</v>
      </c>
      <c r="F36" s="15">
        <v>3</v>
      </c>
      <c r="G36" s="15">
        <v>3</v>
      </c>
      <c r="H36" s="15">
        <v>0</v>
      </c>
      <c r="I36" s="15">
        <v>0</v>
      </c>
      <c r="J36" s="15">
        <f t="shared" si="2"/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2</v>
      </c>
      <c r="Q36" s="15">
        <v>0</v>
      </c>
      <c r="R36" s="15">
        <v>1</v>
      </c>
      <c r="S36" s="15">
        <v>0</v>
      </c>
      <c r="T36" s="15">
        <v>0</v>
      </c>
      <c r="U36" s="15">
        <v>0</v>
      </c>
      <c r="V36" s="15">
        <v>0</v>
      </c>
      <c r="W36" s="45">
        <f>SUM(I36:I$217,O36:O$217,S36:S$217)/SUM(F36:F$217)</f>
        <v>0.47992351816443596</v>
      </c>
      <c r="X36" s="45">
        <f>SUM(V36:V$217)/SUM(G36:G$217)</f>
        <v>0.44885177453027142</v>
      </c>
      <c r="Y36" s="46">
        <f t="shared" si="1"/>
        <v>0.92877529269470738</v>
      </c>
    </row>
    <row r="37" spans="1:25" ht="15.95" customHeight="1" thickBot="1" x14ac:dyDescent="0.3">
      <c r="A37" s="180"/>
      <c r="B37" s="86">
        <v>43334</v>
      </c>
      <c r="C37" s="87" t="s">
        <v>24</v>
      </c>
      <c r="D37" s="89">
        <f>SUM(I37:I$217)/SUM(G37:G$217)</f>
        <v>0.41806722689075632</v>
      </c>
      <c r="E37" s="87">
        <v>1</v>
      </c>
      <c r="F37" s="87">
        <v>3</v>
      </c>
      <c r="G37" s="87">
        <v>3</v>
      </c>
      <c r="H37" s="87">
        <v>0</v>
      </c>
      <c r="I37" s="87">
        <v>1</v>
      </c>
      <c r="J37" s="87">
        <f t="shared" si="2"/>
        <v>1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1</v>
      </c>
      <c r="W37" s="89">
        <f>SUM(I37:I$217,O37:O$217,S37:S$217)/SUM(F37:F$217)</f>
        <v>0.4826923076923077</v>
      </c>
      <c r="X37" s="89">
        <f>SUM(V37:V$217)/SUM(G37:G$217)</f>
        <v>0.45168067226890757</v>
      </c>
      <c r="Y37" s="90">
        <f t="shared" si="1"/>
        <v>0.93437297996121527</v>
      </c>
    </row>
    <row r="38" spans="1:25" ht="15.95" customHeight="1" x14ac:dyDescent="0.25">
      <c r="A38" s="183" t="s">
        <v>27</v>
      </c>
      <c r="B38" s="9">
        <v>43320</v>
      </c>
      <c r="C38" s="10" t="s">
        <v>24</v>
      </c>
      <c r="D38" s="1">
        <f>SUM(I38:I$217)/SUM(G38:G$217)</f>
        <v>0.41860465116279072</v>
      </c>
      <c r="E38" s="10">
        <v>1</v>
      </c>
      <c r="F38" s="10">
        <v>3</v>
      </c>
      <c r="G38" s="10">
        <v>3</v>
      </c>
      <c r="H38" s="10">
        <v>1</v>
      </c>
      <c r="I38" s="10">
        <v>2</v>
      </c>
      <c r="J38" s="10">
        <f t="shared" si="2"/>
        <v>2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2</v>
      </c>
      <c r="W38" s="1">
        <f>SUM(I38:I$217,O38:O$217,S38:S$217)/SUM(F38:F$217)</f>
        <v>0.48355899419729209</v>
      </c>
      <c r="X38" s="1">
        <f>SUM(V38:V$217)/SUM(G38:G$217)</f>
        <v>0.45243128964059198</v>
      </c>
      <c r="Y38" s="2">
        <f t="shared" si="1"/>
        <v>0.93599028383788407</v>
      </c>
    </row>
    <row r="39" spans="1:25" ht="15.95" customHeight="1" x14ac:dyDescent="0.25">
      <c r="A39" s="184"/>
      <c r="B39" s="4">
        <v>43320</v>
      </c>
      <c r="C39" s="5" t="s">
        <v>24</v>
      </c>
      <c r="D39" s="39">
        <f>SUM(I39:I$217)/SUM(G39:G$217)</f>
        <v>0.41702127659574467</v>
      </c>
      <c r="E39" s="5">
        <v>1</v>
      </c>
      <c r="F39" s="5">
        <v>4</v>
      </c>
      <c r="G39" s="5">
        <v>4</v>
      </c>
      <c r="H39" s="5">
        <v>2</v>
      </c>
      <c r="I39" s="5">
        <v>2</v>
      </c>
      <c r="J39" s="5">
        <f t="shared" si="2"/>
        <v>2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2</v>
      </c>
      <c r="W39" s="39">
        <f>SUM(I39:I$217,O39:O$217,S39:S$217)/SUM(F39:F$217)</f>
        <v>0.48249027237354086</v>
      </c>
      <c r="X39" s="39">
        <f>SUM(V39:V$217)/SUM(G39:G$217)</f>
        <v>0.45106382978723403</v>
      </c>
      <c r="Y39" s="41">
        <f t="shared" si="1"/>
        <v>0.93355410216077495</v>
      </c>
    </row>
    <row r="40" spans="1:25" ht="15.95" customHeight="1" x14ac:dyDescent="0.25">
      <c r="A40" s="184"/>
      <c r="B40" s="4">
        <v>43306</v>
      </c>
      <c r="C40" s="5" t="s">
        <v>23</v>
      </c>
      <c r="D40" s="39">
        <f>SUM(I40:I$217)/SUM(G40:G$217)</f>
        <v>0.41630901287553645</v>
      </c>
      <c r="E40" s="5">
        <v>1</v>
      </c>
      <c r="F40" s="5">
        <v>3</v>
      </c>
      <c r="G40" s="5">
        <v>2</v>
      </c>
      <c r="H40" s="5">
        <v>0</v>
      </c>
      <c r="I40" s="5">
        <v>0</v>
      </c>
      <c r="J40" s="5">
        <f t="shared" si="2"/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39">
        <f>SUM(I40:I$217,O40:O$217,S40:S$217)/SUM(F40:F$217)</f>
        <v>0.4823529411764706</v>
      </c>
      <c r="X40" s="39">
        <f>SUM(V40:V$217)/SUM(G40:G$217)</f>
        <v>0.45064377682403434</v>
      </c>
      <c r="Y40" s="41">
        <f t="shared" si="1"/>
        <v>0.93299671800050499</v>
      </c>
    </row>
    <row r="41" spans="1:25" ht="15.95" customHeight="1" x14ac:dyDescent="0.25">
      <c r="A41" s="184"/>
      <c r="B41" s="4">
        <v>43306</v>
      </c>
      <c r="C41" s="5" t="s">
        <v>23</v>
      </c>
      <c r="D41" s="39">
        <f>SUM(I41:I$217)/SUM(G41:G$217)</f>
        <v>0.41810344827586204</v>
      </c>
      <c r="E41" s="5">
        <v>1</v>
      </c>
      <c r="F41" s="5">
        <v>3</v>
      </c>
      <c r="G41" s="5">
        <v>3</v>
      </c>
      <c r="H41" s="5">
        <v>0</v>
      </c>
      <c r="I41" s="5">
        <v>0</v>
      </c>
      <c r="J41" s="5">
        <f t="shared" si="2"/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39">
        <f>SUM(I41:I$217,O41:O$217,S41:S$217)/SUM(F41:F$217)</f>
        <v>0.48520710059171596</v>
      </c>
      <c r="X41" s="39">
        <f>SUM(V41:V$217)/SUM(G41:G$217)</f>
        <v>0.45258620689655171</v>
      </c>
      <c r="Y41" s="41">
        <f t="shared" si="1"/>
        <v>0.93779330748826761</v>
      </c>
    </row>
    <row r="42" spans="1:25" ht="15.95" customHeight="1" x14ac:dyDescent="0.25">
      <c r="A42" s="184"/>
      <c r="B42" s="4">
        <v>43299</v>
      </c>
      <c r="C42" s="5" t="s">
        <v>24</v>
      </c>
      <c r="D42" s="39">
        <f>SUM(I42:I$217)/SUM(G42:G$217)</f>
        <v>0.42082429501084601</v>
      </c>
      <c r="E42" s="5">
        <v>1</v>
      </c>
      <c r="F42" s="5">
        <v>5</v>
      </c>
      <c r="G42" s="5">
        <v>5</v>
      </c>
      <c r="H42" s="5">
        <v>2</v>
      </c>
      <c r="I42" s="5">
        <v>3</v>
      </c>
      <c r="J42" s="5">
        <f t="shared" si="2"/>
        <v>3</v>
      </c>
      <c r="K42" s="5">
        <v>0</v>
      </c>
      <c r="L42" s="5">
        <v>0</v>
      </c>
      <c r="M42" s="5">
        <v>0</v>
      </c>
      <c r="N42" s="5">
        <v>2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3</v>
      </c>
      <c r="W42" s="39">
        <f>SUM(I42:I$217,O42:O$217,S42:S$217)/SUM(F42:F$217)</f>
        <v>0.48809523809523808</v>
      </c>
      <c r="X42" s="39">
        <f>SUM(V42:V$217)/SUM(G42:G$217)</f>
        <v>0.45553145336225598</v>
      </c>
      <c r="Y42" s="41">
        <f t="shared" si="1"/>
        <v>0.943626691457494</v>
      </c>
    </row>
    <row r="43" spans="1:25" ht="15.95" customHeight="1" x14ac:dyDescent="0.25">
      <c r="A43" s="184"/>
      <c r="B43" s="4">
        <v>43299</v>
      </c>
      <c r="C43" s="5" t="s">
        <v>24</v>
      </c>
      <c r="D43" s="39">
        <f>SUM(I43:I$217)/SUM(G43:G$217)</f>
        <v>0.41885964912280704</v>
      </c>
      <c r="E43" s="5">
        <v>1</v>
      </c>
      <c r="F43" s="5">
        <v>3</v>
      </c>
      <c r="G43" s="5">
        <v>3</v>
      </c>
      <c r="H43" s="5">
        <v>1</v>
      </c>
      <c r="I43" s="5">
        <v>2</v>
      </c>
      <c r="J43" s="5">
        <f t="shared" si="2"/>
        <v>2</v>
      </c>
      <c r="K43" s="5">
        <v>0</v>
      </c>
      <c r="L43" s="5">
        <v>0</v>
      </c>
      <c r="M43" s="5">
        <v>0</v>
      </c>
      <c r="N43" s="5">
        <v>3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2</v>
      </c>
      <c r="V43" s="5">
        <v>2</v>
      </c>
      <c r="W43" s="39">
        <f>SUM(I43:I$217,O43:O$217,S43:S$217)/SUM(F43:F$217)</f>
        <v>0.4849699398797595</v>
      </c>
      <c r="X43" s="39">
        <f>SUM(V43:V$217)/SUM(G43:G$217)</f>
        <v>0.45394736842105265</v>
      </c>
      <c r="Y43" s="41">
        <f t="shared" si="1"/>
        <v>0.93891730830081221</v>
      </c>
    </row>
    <row r="44" spans="1:25" ht="15.95" customHeight="1" x14ac:dyDescent="0.25">
      <c r="A44" s="184"/>
      <c r="B44" s="4">
        <v>43292</v>
      </c>
      <c r="C44" s="5" t="s">
        <v>25</v>
      </c>
      <c r="D44" s="39">
        <f>SUM(I44:I$217)/SUM(G44:G$217)</f>
        <v>0.41721854304635764</v>
      </c>
      <c r="E44" s="5">
        <v>1</v>
      </c>
      <c r="F44" s="5">
        <v>3</v>
      </c>
      <c r="G44" s="5">
        <v>3</v>
      </c>
      <c r="H44" s="5">
        <v>2</v>
      </c>
      <c r="I44" s="5">
        <v>2</v>
      </c>
      <c r="J44" s="5">
        <f t="shared" si="2"/>
        <v>2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2</v>
      </c>
      <c r="W44" s="39">
        <f>SUM(I44:I$217,O44:O$217,S44:S$217)/SUM(F44:F$217)</f>
        <v>0.4838709677419355</v>
      </c>
      <c r="X44" s="39">
        <f>SUM(V44:V$217)/SUM(G44:G$217)</f>
        <v>0.45253863134657835</v>
      </c>
      <c r="Y44" s="41">
        <f t="shared" si="1"/>
        <v>0.93640959908851384</v>
      </c>
    </row>
    <row r="45" spans="1:25" ht="15.95" customHeight="1" x14ac:dyDescent="0.25">
      <c r="A45" s="184"/>
      <c r="B45" s="4">
        <v>43292</v>
      </c>
      <c r="C45" s="5" t="s">
        <v>25</v>
      </c>
      <c r="D45" s="39">
        <f>SUM(I45:I$217)/SUM(G45:G$217)</f>
        <v>0.41555555555555557</v>
      </c>
      <c r="E45" s="5">
        <v>1</v>
      </c>
      <c r="F45" s="5">
        <v>3</v>
      </c>
      <c r="G45" s="5">
        <v>3</v>
      </c>
      <c r="H45" s="5">
        <v>2</v>
      </c>
      <c r="I45" s="5">
        <v>1</v>
      </c>
      <c r="J45" s="5">
        <f t="shared" si="2"/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1</v>
      </c>
      <c r="V45" s="5">
        <v>1</v>
      </c>
      <c r="W45" s="39">
        <f>SUM(I45:I$217,O45:O$217,S45:S$217)/SUM(F45:F$217)</f>
        <v>0.48275862068965519</v>
      </c>
      <c r="X45" s="39">
        <f>SUM(V45:V$217)/SUM(G45:G$217)</f>
        <v>0.45111111111111113</v>
      </c>
      <c r="Y45" s="41">
        <f t="shared" si="1"/>
        <v>0.93386973180076627</v>
      </c>
    </row>
    <row r="46" spans="1:25" ht="15.95" customHeight="1" x14ac:dyDescent="0.25">
      <c r="A46" s="184"/>
      <c r="B46" s="4">
        <v>43285</v>
      </c>
      <c r="C46" s="5" t="s">
        <v>23</v>
      </c>
      <c r="D46" s="39">
        <f>SUM(I46:I$217)/SUM(G46:G$217)</f>
        <v>0.41610738255033558</v>
      </c>
      <c r="E46" s="5">
        <v>1</v>
      </c>
      <c r="F46" s="5">
        <v>3</v>
      </c>
      <c r="G46" s="5">
        <v>3</v>
      </c>
      <c r="H46" s="5">
        <v>1</v>
      </c>
      <c r="I46" s="5">
        <v>1</v>
      </c>
      <c r="J46" s="5">
        <f t="shared" si="2"/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1</v>
      </c>
      <c r="W46" s="39">
        <f>SUM(I46:I$217,O46:O$217,S46:S$217)/SUM(F46:F$217)</f>
        <v>0.48367346938775513</v>
      </c>
      <c r="X46" s="39">
        <f>SUM(V46:V$217)/SUM(G46:G$217)</f>
        <v>0.45190156599552572</v>
      </c>
      <c r="Y46" s="41">
        <f t="shared" si="1"/>
        <v>0.9355750353832808</v>
      </c>
    </row>
    <row r="47" spans="1:25" ht="15.95" customHeight="1" x14ac:dyDescent="0.25">
      <c r="A47" s="184"/>
      <c r="B47" s="4">
        <v>43285</v>
      </c>
      <c r="C47" s="5" t="s">
        <v>23</v>
      </c>
      <c r="D47" s="39">
        <f>SUM(I47:I$217)/SUM(G47:G$217)</f>
        <v>0.41666666666666669</v>
      </c>
      <c r="E47" s="5">
        <v>1</v>
      </c>
      <c r="F47" s="5">
        <v>4</v>
      </c>
      <c r="G47" s="5">
        <v>4</v>
      </c>
      <c r="H47" s="5">
        <v>0</v>
      </c>
      <c r="I47" s="5">
        <v>0</v>
      </c>
      <c r="J47" s="5">
        <f t="shared" si="2"/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5">
        <v>1</v>
      </c>
      <c r="T47" s="5">
        <v>2</v>
      </c>
      <c r="U47" s="5">
        <v>1</v>
      </c>
      <c r="V47" s="5">
        <v>0</v>
      </c>
      <c r="W47" s="39">
        <f>SUM(I47:I$217,O47:O$217,S47:S$217)/SUM(F47:F$217)</f>
        <v>0.48459958932238195</v>
      </c>
      <c r="X47" s="39">
        <f>SUM(V47:V$217)/SUM(G47:G$217)</f>
        <v>0.45270270270270269</v>
      </c>
      <c r="Y47" s="41">
        <f t="shared" si="1"/>
        <v>0.93730229202508464</v>
      </c>
    </row>
    <row r="48" spans="1:25" ht="15.95" customHeight="1" x14ac:dyDescent="0.25">
      <c r="A48" s="184"/>
      <c r="B48" s="4">
        <v>43278</v>
      </c>
      <c r="C48" s="5" t="s">
        <v>24</v>
      </c>
      <c r="D48" s="39">
        <f>SUM(I48:I$217)/SUM(G48:G$217)</f>
        <v>0.42045454545454547</v>
      </c>
      <c r="E48" s="5">
        <v>1</v>
      </c>
      <c r="F48" s="5">
        <v>3</v>
      </c>
      <c r="G48" s="5">
        <v>3</v>
      </c>
      <c r="H48" s="5">
        <v>0</v>
      </c>
      <c r="I48" s="5">
        <v>2</v>
      </c>
      <c r="J48" s="5">
        <f t="shared" si="2"/>
        <v>2</v>
      </c>
      <c r="K48" s="5">
        <v>0</v>
      </c>
      <c r="L48" s="5">
        <v>0</v>
      </c>
      <c r="M48" s="5">
        <v>0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2</v>
      </c>
      <c r="W48" s="39">
        <f>SUM(I48:I$217,O48:O$217,S48:S$217)/SUM(F48:F$217)</f>
        <v>0.48654244306418221</v>
      </c>
      <c r="X48" s="39">
        <f>SUM(V48:V$217)/SUM(G48:G$217)</f>
        <v>0.45681818181818185</v>
      </c>
      <c r="Y48" s="41">
        <f t="shared" si="1"/>
        <v>0.94336062488236405</v>
      </c>
    </row>
    <row r="49" spans="1:25" ht="15.95" customHeight="1" x14ac:dyDescent="0.25">
      <c r="A49" s="184"/>
      <c r="B49" s="4">
        <v>43278</v>
      </c>
      <c r="C49" s="5" t="s">
        <v>24</v>
      </c>
      <c r="D49" s="39">
        <f>SUM(I49:I$217)/SUM(G49:G$217)</f>
        <v>0.41876430205949655</v>
      </c>
      <c r="E49" s="5">
        <v>1</v>
      </c>
      <c r="F49" s="5">
        <v>3</v>
      </c>
      <c r="G49" s="5">
        <v>3</v>
      </c>
      <c r="H49" s="5">
        <v>2</v>
      </c>
      <c r="I49" s="5">
        <v>2</v>
      </c>
      <c r="J49" s="5">
        <f t="shared" si="2"/>
        <v>2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2</v>
      </c>
      <c r="W49" s="39">
        <f>SUM(I49:I$217,O49:O$217,S49:S$217)/SUM(F49:F$217)</f>
        <v>0.48541666666666666</v>
      </c>
      <c r="X49" s="39">
        <f>SUM(V49:V$217)/SUM(G49:G$217)</f>
        <v>0.45537757437070936</v>
      </c>
      <c r="Y49" s="41">
        <f t="shared" si="1"/>
        <v>0.94079424103737597</v>
      </c>
    </row>
    <row r="50" spans="1:25" ht="15.95" customHeight="1" x14ac:dyDescent="0.25">
      <c r="A50" s="184"/>
      <c r="B50" s="4">
        <v>43271</v>
      </c>
      <c r="C50" s="5" t="s">
        <v>25</v>
      </c>
      <c r="D50" s="39">
        <f>SUM(I50:I$217)/SUM(G50:G$217)</f>
        <v>0.41705069124423966</v>
      </c>
      <c r="E50" s="5">
        <v>1</v>
      </c>
      <c r="F50" s="5">
        <v>3</v>
      </c>
      <c r="G50" s="5">
        <v>3</v>
      </c>
      <c r="H50" s="5">
        <v>0</v>
      </c>
      <c r="I50" s="5">
        <v>0</v>
      </c>
      <c r="J50" s="5">
        <f t="shared" si="2"/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0</v>
      </c>
      <c r="V50" s="5">
        <v>0</v>
      </c>
      <c r="W50" s="39">
        <f>SUM(I50:I$217,O50:O$217,S50:S$217)/SUM(F50:F$217)</f>
        <v>0.48427672955974843</v>
      </c>
      <c r="X50" s="39">
        <f>SUM(V50:V$217)/SUM(G50:G$217)</f>
        <v>0.45391705069124422</v>
      </c>
      <c r="Y50" s="41">
        <f t="shared" si="1"/>
        <v>0.93819378025099265</v>
      </c>
    </row>
    <row r="51" spans="1:25" ht="15.95" customHeight="1" x14ac:dyDescent="0.25">
      <c r="A51" s="184"/>
      <c r="B51" s="4">
        <v>43271</v>
      </c>
      <c r="C51" s="5" t="s">
        <v>25</v>
      </c>
      <c r="D51" s="39">
        <f>SUM(I51:I$217)/SUM(G51:G$217)</f>
        <v>0.41995359628770301</v>
      </c>
      <c r="E51" s="5">
        <v>1</v>
      </c>
      <c r="F51" s="5">
        <v>3</v>
      </c>
      <c r="G51" s="5">
        <v>3</v>
      </c>
      <c r="H51" s="5">
        <v>1</v>
      </c>
      <c r="I51" s="5">
        <v>2</v>
      </c>
      <c r="J51" s="5">
        <f t="shared" si="2"/>
        <v>2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2</v>
      </c>
      <c r="W51" s="39">
        <f>SUM(I51:I$217,O51:O$217,S51:S$217)/SUM(F51:F$217)</f>
        <v>0.48523206751054854</v>
      </c>
      <c r="X51" s="39">
        <f>SUM(V51:V$217)/SUM(G51:G$217)</f>
        <v>0.45707656612529002</v>
      </c>
      <c r="Y51" s="41">
        <f t="shared" si="1"/>
        <v>0.94230863363583861</v>
      </c>
    </row>
    <row r="52" spans="1:25" ht="15.95" customHeight="1" x14ac:dyDescent="0.25">
      <c r="A52" s="184"/>
      <c r="B52" s="4">
        <v>43264</v>
      </c>
      <c r="C52" s="5" t="s">
        <v>23</v>
      </c>
      <c r="D52" s="39">
        <f>SUM(I52:I$217)/SUM(G52:G$217)</f>
        <v>0.41822429906542058</v>
      </c>
      <c r="E52" s="5">
        <v>1</v>
      </c>
      <c r="F52" s="5">
        <v>3</v>
      </c>
      <c r="G52" s="5">
        <v>3</v>
      </c>
      <c r="H52" s="5">
        <v>0</v>
      </c>
      <c r="I52" s="5">
        <v>1</v>
      </c>
      <c r="J52" s="5">
        <f t="shared" si="2"/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</v>
      </c>
      <c r="W52" s="39">
        <f>SUM(I52:I$217,O52:O$217,S52:S$217)/SUM(F52:F$217)</f>
        <v>0.48407643312101911</v>
      </c>
      <c r="X52" s="39">
        <f>SUM(V52:V$217)/SUM(G52:G$217)</f>
        <v>0.45560747663551404</v>
      </c>
      <c r="Y52" s="41">
        <f t="shared" si="1"/>
        <v>0.93968390975653315</v>
      </c>
    </row>
    <row r="53" spans="1:25" ht="15.95" customHeight="1" x14ac:dyDescent="0.25">
      <c r="A53" s="184"/>
      <c r="B53" s="4">
        <v>43264</v>
      </c>
      <c r="C53" s="5" t="s">
        <v>23</v>
      </c>
      <c r="D53" s="39">
        <f>SUM(I53:I$217)/SUM(G53:G$217)</f>
        <v>0.41882352941176471</v>
      </c>
      <c r="E53" s="5">
        <v>1</v>
      </c>
      <c r="F53" s="5">
        <v>5</v>
      </c>
      <c r="G53" s="5">
        <v>4</v>
      </c>
      <c r="H53" s="5">
        <v>0</v>
      </c>
      <c r="I53" s="5">
        <v>1</v>
      </c>
      <c r="J53" s="5">
        <f t="shared" si="2"/>
        <v>1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2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1</v>
      </c>
      <c r="W53" s="39">
        <f>SUM(I53:I$217,O53:O$217,S53:S$217)/SUM(F53:F$217)</f>
        <v>0.48504273504273504</v>
      </c>
      <c r="X53" s="39">
        <f>SUM(V53:V$217)/SUM(G53:G$217)</f>
        <v>0.45647058823529413</v>
      </c>
      <c r="Y53" s="41">
        <f t="shared" si="1"/>
        <v>0.94151332327802917</v>
      </c>
    </row>
    <row r="54" spans="1:25" ht="15.95" customHeight="1" x14ac:dyDescent="0.25">
      <c r="A54" s="184"/>
      <c r="B54" s="4">
        <v>43257</v>
      </c>
      <c r="C54" s="5" t="s">
        <v>24</v>
      </c>
      <c r="D54" s="39">
        <f>SUM(I54:I$217)/SUM(G54:G$217)</f>
        <v>0.42042755344418054</v>
      </c>
      <c r="E54" s="5">
        <v>1</v>
      </c>
      <c r="F54" s="5">
        <v>3</v>
      </c>
      <c r="G54" s="5">
        <v>2</v>
      </c>
      <c r="H54" s="5">
        <v>0</v>
      </c>
      <c r="I54" s="5">
        <v>0</v>
      </c>
      <c r="J54" s="5">
        <f t="shared" si="2"/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39">
        <f>SUM(I54:I$217,O54:O$217,S54:S$217)/SUM(F54:F$217)</f>
        <v>0.48596112311015116</v>
      </c>
      <c r="X54" s="39">
        <f>SUM(V54:V$217)/SUM(G54:G$217)</f>
        <v>0.45843230403800472</v>
      </c>
      <c r="Y54" s="41">
        <f t="shared" si="1"/>
        <v>0.94439342714815588</v>
      </c>
    </row>
    <row r="55" spans="1:25" ht="15.95" customHeight="1" x14ac:dyDescent="0.25">
      <c r="A55" s="184"/>
      <c r="B55" s="4">
        <v>43257</v>
      </c>
      <c r="C55" s="5" t="s">
        <v>24</v>
      </c>
      <c r="D55" s="39">
        <f>SUM(I55:I$217)/SUM(G55:G$217)</f>
        <v>0.42243436754176611</v>
      </c>
      <c r="E55" s="5">
        <v>1</v>
      </c>
      <c r="F55" s="5">
        <v>2</v>
      </c>
      <c r="G55" s="5">
        <v>2</v>
      </c>
      <c r="H55" s="5">
        <v>0</v>
      </c>
      <c r="I55" s="5">
        <v>1</v>
      </c>
      <c r="J55" s="5">
        <f t="shared" si="2"/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1</v>
      </c>
      <c r="W55" s="39">
        <f>SUM(I55:I$217,O55:O$217,S55:S$217)/SUM(F55:F$217)</f>
        <v>0.48695652173913045</v>
      </c>
      <c r="X55" s="39">
        <f>SUM(V55:V$217)/SUM(G55:G$217)</f>
        <v>0.46062052505966589</v>
      </c>
      <c r="Y55" s="41">
        <f t="shared" si="1"/>
        <v>0.94757704679879629</v>
      </c>
    </row>
    <row r="56" spans="1:25" ht="15.95" customHeight="1" x14ac:dyDescent="0.25">
      <c r="A56" s="184"/>
      <c r="B56" s="4">
        <v>43250</v>
      </c>
      <c r="C56" s="5" t="s">
        <v>25</v>
      </c>
      <c r="D56" s="39">
        <f>SUM(I56:I$217)/SUM(G56:G$217)</f>
        <v>0.42206235011990406</v>
      </c>
      <c r="E56" s="5">
        <v>1</v>
      </c>
      <c r="F56" s="5">
        <v>4</v>
      </c>
      <c r="G56" s="5">
        <v>4</v>
      </c>
      <c r="H56" s="5">
        <v>0</v>
      </c>
      <c r="I56" s="5">
        <v>1</v>
      </c>
      <c r="J56" s="5">
        <f t="shared" si="2"/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1</v>
      </c>
      <c r="W56" s="39">
        <f>SUM(I56:I$217,O56:O$217,S56:S$217)/SUM(F56:F$217)</f>
        <v>0.48689956331877732</v>
      </c>
      <c r="X56" s="39">
        <f>SUM(V56:V$217)/SUM(G56:G$217)</f>
        <v>0.46043165467625902</v>
      </c>
      <c r="Y56" s="41">
        <f t="shared" si="1"/>
        <v>0.94733121799503639</v>
      </c>
    </row>
    <row r="57" spans="1:25" ht="15.95" customHeight="1" thickBot="1" x14ac:dyDescent="0.3">
      <c r="A57" s="188"/>
      <c r="B57" s="11">
        <v>43250</v>
      </c>
      <c r="C57" s="12" t="s">
        <v>25</v>
      </c>
      <c r="D57" s="40">
        <f>SUM(I57:I$217)/SUM(G57:G$217)</f>
        <v>0.42372881355932202</v>
      </c>
      <c r="E57" s="12">
        <v>1</v>
      </c>
      <c r="F57" s="12">
        <v>3</v>
      </c>
      <c r="G57" s="12">
        <v>3</v>
      </c>
      <c r="H57" s="12">
        <v>0</v>
      </c>
      <c r="I57" s="12">
        <v>1</v>
      </c>
      <c r="J57" s="12">
        <f t="shared" si="2"/>
        <v>1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1</v>
      </c>
      <c r="W57" s="40">
        <f>SUM(I57:I$217,O57:O$217,S57:S$217)/SUM(F57:F$217)</f>
        <v>0.48898678414096919</v>
      </c>
      <c r="X57" s="40">
        <f>SUM(V57:V$217)/SUM(G57:G$217)</f>
        <v>0.46246973365617433</v>
      </c>
      <c r="Y57" s="42">
        <f t="shared" si="1"/>
        <v>0.95145651779714346</v>
      </c>
    </row>
    <row r="58" spans="1:25" ht="15.95" customHeight="1" x14ac:dyDescent="0.25">
      <c r="A58" s="178" t="s">
        <v>28</v>
      </c>
      <c r="B58" s="18">
        <v>42970</v>
      </c>
      <c r="C58" s="19" t="s">
        <v>23</v>
      </c>
      <c r="D58" s="43">
        <f>SUM(I58:I$217)/SUM(G58:G$217)</f>
        <v>0.42439024390243901</v>
      </c>
      <c r="E58" s="19">
        <v>1</v>
      </c>
      <c r="F58" s="19">
        <v>3</v>
      </c>
      <c r="G58" s="19">
        <v>3</v>
      </c>
      <c r="H58" s="19">
        <v>0</v>
      </c>
      <c r="I58" s="19">
        <v>1</v>
      </c>
      <c r="J58" s="19">
        <f t="shared" si="2"/>
        <v>1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1</v>
      </c>
      <c r="W58" s="43">
        <f>SUM(I58:I$217,O58:O$217,S58:S$217)/SUM(F58:F$217)</f>
        <v>0.49002217294900224</v>
      </c>
      <c r="X58" s="43">
        <f>SUM(V58:V$217)/SUM(G58:G$217)</f>
        <v>0.46341463414634149</v>
      </c>
      <c r="Y58" s="44">
        <f t="shared" si="1"/>
        <v>0.95343680709534373</v>
      </c>
    </row>
    <row r="59" spans="1:25" ht="15.95" customHeight="1" x14ac:dyDescent="0.25">
      <c r="A59" s="179"/>
      <c r="B59" s="14">
        <v>42970</v>
      </c>
      <c r="C59" s="15" t="s">
        <v>23</v>
      </c>
      <c r="D59" s="45">
        <f>SUM(I59:I$217)/SUM(G59:G$217)</f>
        <v>0.42506142506142508</v>
      </c>
      <c r="E59" s="15">
        <v>1</v>
      </c>
      <c r="F59" s="15">
        <v>3</v>
      </c>
      <c r="G59" s="15">
        <v>3</v>
      </c>
      <c r="H59" s="15">
        <v>0</v>
      </c>
      <c r="I59" s="15">
        <v>0</v>
      </c>
      <c r="J59" s="15">
        <f t="shared" si="2"/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2</v>
      </c>
      <c r="V59" s="15">
        <v>0</v>
      </c>
      <c r="W59" s="45">
        <f>SUM(I59:I$217,O59:O$217,S59:S$217)/SUM(F59:F$217)</f>
        <v>0.49107142857142855</v>
      </c>
      <c r="X59" s="45">
        <f>SUM(V59:V$217)/SUM(G59:G$217)</f>
        <v>0.46437346437346438</v>
      </c>
      <c r="Y59" s="46">
        <f t="shared" si="1"/>
        <v>0.95544489294489288</v>
      </c>
    </row>
    <row r="60" spans="1:25" ht="15.95" customHeight="1" x14ac:dyDescent="0.25">
      <c r="A60" s="179"/>
      <c r="B60" s="14">
        <v>42963</v>
      </c>
      <c r="C60" s="15" t="s">
        <v>23</v>
      </c>
      <c r="D60" s="45">
        <f>SUM(I60:I$217)/SUM(G60:G$217)</f>
        <v>0.42821782178217821</v>
      </c>
      <c r="E60" s="15">
        <v>1</v>
      </c>
      <c r="F60" s="15">
        <v>3</v>
      </c>
      <c r="G60" s="15">
        <v>2</v>
      </c>
      <c r="H60" s="15">
        <v>0</v>
      </c>
      <c r="I60" s="15">
        <v>1</v>
      </c>
      <c r="J60" s="15">
        <f t="shared" si="2"/>
        <v>1</v>
      </c>
      <c r="K60" s="15">
        <v>0</v>
      </c>
      <c r="L60" s="15">
        <v>0</v>
      </c>
      <c r="M60" s="15">
        <v>0</v>
      </c>
      <c r="N60" s="15">
        <v>1</v>
      </c>
      <c r="O60" s="15">
        <v>1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3</v>
      </c>
      <c r="V60" s="15">
        <v>1</v>
      </c>
      <c r="W60" s="45">
        <f>SUM(I60:I$217,O60:O$217,S60:S$217)/SUM(F60:F$217)</f>
        <v>0.4943820224719101</v>
      </c>
      <c r="X60" s="45">
        <f>SUM(V60:V$217)/SUM(G60:G$217)</f>
        <v>0.46782178217821785</v>
      </c>
      <c r="Y60" s="46">
        <f t="shared" si="1"/>
        <v>0.962203804650128</v>
      </c>
    </row>
    <row r="61" spans="1:25" ht="15.95" customHeight="1" thickBot="1" x14ac:dyDescent="0.3">
      <c r="A61" s="180"/>
      <c r="B61" s="86">
        <v>42963</v>
      </c>
      <c r="C61" s="87" t="s">
        <v>23</v>
      </c>
      <c r="D61" s="89">
        <f>SUM(I61:I$217)/SUM(G61:G$217)</f>
        <v>0.42786069651741293</v>
      </c>
      <c r="E61" s="87">
        <v>1</v>
      </c>
      <c r="F61" s="87">
        <v>3</v>
      </c>
      <c r="G61" s="87">
        <v>2</v>
      </c>
      <c r="H61" s="87">
        <v>1</v>
      </c>
      <c r="I61" s="87">
        <v>0</v>
      </c>
      <c r="J61" s="87">
        <f t="shared" si="2"/>
        <v>0</v>
      </c>
      <c r="K61" s="87">
        <v>0</v>
      </c>
      <c r="L61" s="87">
        <v>0</v>
      </c>
      <c r="M61" s="87">
        <v>0</v>
      </c>
      <c r="N61" s="87">
        <v>0</v>
      </c>
      <c r="O61" s="87">
        <v>1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9">
        <f>SUM(I61:I$217,O61:O$217,S61:S$217)/SUM(F61:F$217)</f>
        <v>0.49321266968325794</v>
      </c>
      <c r="X61" s="89">
        <f>SUM(V61:V$217)/SUM(G61:G$217)</f>
        <v>0.46766169154228854</v>
      </c>
      <c r="Y61" s="90">
        <f t="shared" si="1"/>
        <v>0.96087436122554648</v>
      </c>
    </row>
    <row r="62" spans="1:25" ht="15.95" customHeight="1" x14ac:dyDescent="0.25">
      <c r="A62" s="183" t="s">
        <v>33</v>
      </c>
      <c r="B62" s="9">
        <v>42949</v>
      </c>
      <c r="C62" s="10" t="s">
        <v>24</v>
      </c>
      <c r="D62" s="1">
        <f>SUM(I62:I$217)/SUM(G62:G$217)</f>
        <v>0.43</v>
      </c>
      <c r="E62" s="10">
        <v>1</v>
      </c>
      <c r="F62" s="10">
        <v>3</v>
      </c>
      <c r="G62" s="10">
        <v>3</v>
      </c>
      <c r="H62" s="10">
        <v>0</v>
      </c>
      <c r="I62" s="10">
        <v>0</v>
      </c>
      <c r="J62" s="10">
        <f t="shared" si="2"/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">
        <f>SUM(I62:I$217,O62:O$217,S62:S$217)/SUM(F62:F$217)</f>
        <v>0.49430523917995445</v>
      </c>
      <c r="X62" s="1">
        <f>SUM(V62:V$217)/SUM(G62:G$217)</f>
        <v>0.47</v>
      </c>
      <c r="Y62" s="2">
        <f t="shared" si="1"/>
        <v>0.96430523917995448</v>
      </c>
    </row>
    <row r="63" spans="1:25" ht="15.95" customHeight="1" x14ac:dyDescent="0.25">
      <c r="A63" s="184"/>
      <c r="B63" s="4">
        <v>42949</v>
      </c>
      <c r="C63" s="5" t="s">
        <v>24</v>
      </c>
      <c r="D63" s="39">
        <f>SUM(I63:I$217)/SUM(G63:G$217)</f>
        <v>0.43324937027707811</v>
      </c>
      <c r="E63" s="5">
        <v>1</v>
      </c>
      <c r="F63" s="5">
        <v>2</v>
      </c>
      <c r="G63" s="5">
        <v>2</v>
      </c>
      <c r="H63" s="5">
        <v>0</v>
      </c>
      <c r="I63" s="5">
        <v>1</v>
      </c>
      <c r="J63" s="5">
        <f t="shared" si="2"/>
        <v>1</v>
      </c>
      <c r="K63" s="5">
        <v>0</v>
      </c>
      <c r="L63" s="5">
        <v>0</v>
      </c>
      <c r="M63" s="5">
        <v>0</v>
      </c>
      <c r="N63" s="5">
        <v>2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1</v>
      </c>
      <c r="W63" s="39">
        <f>SUM(I63:I$217,O63:O$217,S63:S$217)/SUM(F63:F$217)</f>
        <v>0.49770642201834864</v>
      </c>
      <c r="X63" s="39">
        <f>SUM(V63:V$217)/SUM(G63:G$217)</f>
        <v>0.47355163727959698</v>
      </c>
      <c r="Y63" s="41">
        <f t="shared" si="1"/>
        <v>0.97125805929794562</v>
      </c>
    </row>
    <row r="64" spans="1:25" ht="15.95" customHeight="1" x14ac:dyDescent="0.25">
      <c r="A64" s="184"/>
      <c r="B64" s="4">
        <v>42942</v>
      </c>
      <c r="C64" s="5" t="s">
        <v>29</v>
      </c>
      <c r="D64" s="39">
        <f>SUM(I64:I$217)/SUM(G64:G$217)</f>
        <v>0.43291139240506327</v>
      </c>
      <c r="E64" s="5">
        <v>1</v>
      </c>
      <c r="F64" s="5">
        <v>2</v>
      </c>
      <c r="G64" s="5">
        <v>1</v>
      </c>
      <c r="H64" s="5">
        <v>1</v>
      </c>
      <c r="I64" s="5">
        <v>0</v>
      </c>
      <c r="J64" s="5">
        <f t="shared" si="2"/>
        <v>0</v>
      </c>
      <c r="K64" s="5">
        <v>0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39">
        <f>SUM(I64:I$217,O64:O$217,S64:S$217)/SUM(F64:F$217)</f>
        <v>0.49769585253456222</v>
      </c>
      <c r="X64" s="39">
        <f>SUM(V64:V$217)/SUM(G64:G$217)</f>
        <v>0.47341772151898737</v>
      </c>
      <c r="Y64" s="41">
        <f t="shared" si="1"/>
        <v>0.97111357405354959</v>
      </c>
    </row>
    <row r="65" spans="1:25" ht="15.95" customHeight="1" x14ac:dyDescent="0.25">
      <c r="A65" s="184"/>
      <c r="B65" s="4">
        <v>42942</v>
      </c>
      <c r="C65" s="5" t="s">
        <v>29</v>
      </c>
      <c r="D65" s="39">
        <f>SUM(I65:I$217)/SUM(G65:G$217)</f>
        <v>0.43401015228426398</v>
      </c>
      <c r="E65" s="5">
        <v>1</v>
      </c>
      <c r="F65" s="5">
        <v>3</v>
      </c>
      <c r="G65" s="5">
        <v>2</v>
      </c>
      <c r="H65" s="5">
        <v>1</v>
      </c>
      <c r="I65" s="5">
        <v>1</v>
      </c>
      <c r="J65" s="5">
        <f t="shared" si="2"/>
        <v>0</v>
      </c>
      <c r="K65" s="5">
        <v>1</v>
      </c>
      <c r="L65" s="5">
        <v>0</v>
      </c>
      <c r="M65" s="5">
        <v>0</v>
      </c>
      <c r="N65" s="5">
        <v>0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2</v>
      </c>
      <c r="W65" s="39">
        <f>SUM(I65:I$217,O65:O$217,S65:S$217)/SUM(F65:F$217)</f>
        <v>0.49768518518518517</v>
      </c>
      <c r="X65" s="39">
        <f>SUM(V65:V$217)/SUM(G65:G$217)</f>
        <v>0.4746192893401015</v>
      </c>
      <c r="Y65" s="41">
        <f t="shared" si="1"/>
        <v>0.97230447452528668</v>
      </c>
    </row>
    <row r="66" spans="1:25" ht="15.95" customHeight="1" x14ac:dyDescent="0.25">
      <c r="A66" s="184"/>
      <c r="B66" s="4">
        <v>42935</v>
      </c>
      <c r="C66" s="5" t="s">
        <v>25</v>
      </c>
      <c r="D66" s="39">
        <f>SUM(I66:I$217)/SUM(G66:G$217)</f>
        <v>0.43367346938775508</v>
      </c>
      <c r="E66" s="5">
        <v>1</v>
      </c>
      <c r="F66" s="5">
        <v>3</v>
      </c>
      <c r="G66" s="5">
        <v>3</v>
      </c>
      <c r="H66" s="5">
        <v>1</v>
      </c>
      <c r="I66" s="5">
        <v>1</v>
      </c>
      <c r="J66" s="5">
        <f t="shared" si="2"/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1</v>
      </c>
      <c r="W66" s="39">
        <f>SUM(I66:I$217,O66:O$217,S66:S$217)/SUM(F66:F$217)</f>
        <v>0.49650349650349651</v>
      </c>
      <c r="X66" s="39">
        <f>SUM(V66:V$217)/SUM(G66:G$217)</f>
        <v>0.47193877551020408</v>
      </c>
      <c r="Y66" s="41">
        <f t="shared" si="1"/>
        <v>0.96844227201370059</v>
      </c>
    </row>
    <row r="67" spans="1:25" ht="15.95" customHeight="1" x14ac:dyDescent="0.25">
      <c r="A67" s="184"/>
      <c r="B67" s="4">
        <v>42935</v>
      </c>
      <c r="C67" s="5" t="s">
        <v>25</v>
      </c>
      <c r="D67" s="39">
        <f>SUM(I67:I$217)/SUM(G67:G$217)</f>
        <v>0.43444730077120824</v>
      </c>
      <c r="E67" s="5">
        <v>1</v>
      </c>
      <c r="F67" s="5">
        <v>2</v>
      </c>
      <c r="G67" s="5">
        <v>2</v>
      </c>
      <c r="H67" s="5">
        <v>0</v>
      </c>
      <c r="I67" s="5">
        <v>1</v>
      </c>
      <c r="J67" s="5">
        <f t="shared" si="2"/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39">
        <f>SUM(I67:I$217,O67:O$217,S67:S$217)/SUM(F67:F$217)</f>
        <v>0.49765258215962443</v>
      </c>
      <c r="X67" s="39">
        <f>SUM(V67:V$217)/SUM(G67:G$217)</f>
        <v>0.47300771208226222</v>
      </c>
      <c r="Y67" s="41">
        <f t="shared" si="1"/>
        <v>0.97066029424188671</v>
      </c>
    </row>
    <row r="68" spans="1:25" ht="15.95" customHeight="1" x14ac:dyDescent="0.25">
      <c r="A68" s="184"/>
      <c r="B68" s="4">
        <v>42928</v>
      </c>
      <c r="C68" s="5" t="s">
        <v>30</v>
      </c>
      <c r="D68" s="39">
        <f>SUM(I68:I$217)/SUM(G68:G$217)</f>
        <v>0.43410852713178294</v>
      </c>
      <c r="E68" s="5">
        <v>1</v>
      </c>
      <c r="F68" s="5">
        <v>3</v>
      </c>
      <c r="G68" s="5">
        <v>3</v>
      </c>
      <c r="H68" s="5">
        <v>1</v>
      </c>
      <c r="I68" s="5">
        <v>1</v>
      </c>
      <c r="J68" s="5">
        <f t="shared" si="2"/>
        <v>1</v>
      </c>
      <c r="K68" s="5">
        <v>0</v>
      </c>
      <c r="L68" s="5">
        <v>0</v>
      </c>
      <c r="M68" s="5">
        <v>0</v>
      </c>
      <c r="N68" s="5">
        <v>2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0</v>
      </c>
      <c r="V68" s="5">
        <v>1</v>
      </c>
      <c r="W68" s="39">
        <f>SUM(I68:I$217,O68:O$217,S68:S$217)/SUM(F68:F$217)</f>
        <v>0.49764150943396224</v>
      </c>
      <c r="X68" s="39">
        <f>SUM(V68:V$217)/SUM(G68:G$217)</f>
        <v>0.47286821705426357</v>
      </c>
      <c r="Y68" s="41">
        <f t="shared" si="1"/>
        <v>0.97050972648822587</v>
      </c>
    </row>
    <row r="69" spans="1:25" ht="15.95" customHeight="1" x14ac:dyDescent="0.25">
      <c r="A69" s="184"/>
      <c r="B69" s="4">
        <v>42928</v>
      </c>
      <c r="C69" s="5" t="s">
        <v>30</v>
      </c>
      <c r="D69" s="39">
        <f>SUM(I69:I$217)/SUM(G69:G$217)</f>
        <v>0.43489583333333331</v>
      </c>
      <c r="E69" s="5">
        <v>1</v>
      </c>
      <c r="F69" s="5">
        <v>3</v>
      </c>
      <c r="G69" s="5">
        <v>3</v>
      </c>
      <c r="H69" s="5">
        <v>2</v>
      </c>
      <c r="I69" s="5">
        <v>2</v>
      </c>
      <c r="J69" s="5">
        <f t="shared" si="2"/>
        <v>2</v>
      </c>
      <c r="K69" s="5">
        <v>0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2</v>
      </c>
      <c r="W69" s="39">
        <f>SUM(I69:I$217,O69:O$217,S69:S$217)/SUM(F69:F$217)</f>
        <v>0.49881235154394299</v>
      </c>
      <c r="X69" s="39">
        <f>SUM(V69:V$217)/SUM(G69:G$217)</f>
        <v>0.47395833333333331</v>
      </c>
      <c r="Y69" s="41">
        <f t="shared" ref="Y69:Y132" si="3">SUM(X69+W69)</f>
        <v>0.97277068487727636</v>
      </c>
    </row>
    <row r="70" spans="1:25" ht="15.95" customHeight="1" x14ac:dyDescent="0.25">
      <c r="A70" s="184"/>
      <c r="B70" s="4">
        <v>42921</v>
      </c>
      <c r="C70" s="5" t="s">
        <v>31</v>
      </c>
      <c r="D70" s="39">
        <f>SUM(I70:I$217)/SUM(G70:G$217)</f>
        <v>0.43307086614173229</v>
      </c>
      <c r="E70" s="5">
        <v>1</v>
      </c>
      <c r="F70" s="5">
        <v>3</v>
      </c>
      <c r="G70" s="5">
        <v>3</v>
      </c>
      <c r="H70" s="5">
        <v>1</v>
      </c>
      <c r="I70" s="5">
        <v>1</v>
      </c>
      <c r="J70" s="5">
        <f t="shared" ref="J70:J133" si="4">SUM(I70)-SUM(K70:M70)</f>
        <v>1</v>
      </c>
      <c r="K70" s="5">
        <v>0</v>
      </c>
      <c r="L70" s="5">
        <v>0</v>
      </c>
      <c r="M70" s="5">
        <v>0</v>
      </c>
      <c r="N70" s="5">
        <v>2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1</v>
      </c>
      <c r="W70" s="39">
        <f>SUM(I70:I$217,O70:O$217,S70:S$217)/SUM(F70:F$217)</f>
        <v>0.49760765550239233</v>
      </c>
      <c r="X70" s="39">
        <f>SUM(V70:V$217)/SUM(G70:G$217)</f>
        <v>0.47244094488188976</v>
      </c>
      <c r="Y70" s="41">
        <f t="shared" si="3"/>
        <v>0.97004860038428209</v>
      </c>
    </row>
    <row r="71" spans="1:25" ht="15.95" customHeight="1" x14ac:dyDescent="0.25">
      <c r="A71" s="184"/>
      <c r="B71" s="4">
        <v>42921</v>
      </c>
      <c r="C71" s="5" t="s">
        <v>31</v>
      </c>
      <c r="D71" s="39">
        <f>SUM(I71:I$217)/SUM(G71:G$217)</f>
        <v>0.43386243386243384</v>
      </c>
      <c r="E71" s="5">
        <v>1</v>
      </c>
      <c r="F71" s="5">
        <v>3</v>
      </c>
      <c r="G71" s="5">
        <v>3</v>
      </c>
      <c r="H71" s="5">
        <v>0</v>
      </c>
      <c r="I71" s="5">
        <v>2</v>
      </c>
      <c r="J71" s="5">
        <f t="shared" si="4"/>
        <v>1</v>
      </c>
      <c r="K71" s="5">
        <v>0</v>
      </c>
      <c r="L71" s="5">
        <v>1</v>
      </c>
      <c r="M71" s="5">
        <v>0</v>
      </c>
      <c r="N71" s="5">
        <v>2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4</v>
      </c>
      <c r="W71" s="39">
        <f>SUM(I71:I$217,O71:O$217,S71:S$217)/SUM(F71:F$217)</f>
        <v>0.49879518072289158</v>
      </c>
      <c r="X71" s="39">
        <f>SUM(V71:V$217)/SUM(G71:G$217)</f>
        <v>0.47354497354497355</v>
      </c>
      <c r="Y71" s="41">
        <f t="shared" si="3"/>
        <v>0.97234015426786513</v>
      </c>
    </row>
    <row r="72" spans="1:25" ht="15.95" customHeight="1" x14ac:dyDescent="0.25">
      <c r="A72" s="184"/>
      <c r="B72" s="4">
        <v>42914</v>
      </c>
      <c r="C72" s="5" t="s">
        <v>23</v>
      </c>
      <c r="D72" s="39">
        <f>SUM(I72:I$217)/SUM(G72:G$217)</f>
        <v>0.432</v>
      </c>
      <c r="E72" s="5">
        <v>1</v>
      </c>
      <c r="F72" s="5">
        <v>3</v>
      </c>
      <c r="G72" s="5">
        <v>3</v>
      </c>
      <c r="H72" s="5">
        <v>0</v>
      </c>
      <c r="I72" s="5">
        <v>2</v>
      </c>
      <c r="J72" s="5">
        <f t="shared" si="4"/>
        <v>2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1</v>
      </c>
      <c r="T72" s="5">
        <v>0</v>
      </c>
      <c r="U72" s="5">
        <v>2</v>
      </c>
      <c r="V72" s="5">
        <v>2</v>
      </c>
      <c r="W72" s="39">
        <f>SUM(I72:I$217,O72:O$217,S72:S$217)/SUM(F72:F$217)</f>
        <v>0.49757281553398058</v>
      </c>
      <c r="X72" s="39">
        <f>SUM(V72:V$217)/SUM(G72:G$217)</f>
        <v>0.46666666666666667</v>
      </c>
      <c r="Y72" s="41">
        <f t="shared" si="3"/>
        <v>0.96423948220064726</v>
      </c>
    </row>
    <row r="73" spans="1:25" ht="15.95" customHeight="1" x14ac:dyDescent="0.25">
      <c r="A73" s="184"/>
      <c r="B73" s="4">
        <v>42914</v>
      </c>
      <c r="C73" s="5" t="s">
        <v>23</v>
      </c>
      <c r="D73" s="39">
        <f>SUM(I73:I$217)/SUM(G73:G$217)</f>
        <v>0.43010752688172044</v>
      </c>
      <c r="E73" s="5">
        <v>1</v>
      </c>
      <c r="F73" s="5">
        <v>3</v>
      </c>
      <c r="G73" s="5">
        <v>1</v>
      </c>
      <c r="H73" s="5">
        <v>2</v>
      </c>
      <c r="I73" s="5">
        <v>0</v>
      </c>
      <c r="J73" s="5">
        <f t="shared" si="4"/>
        <v>0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39">
        <f>SUM(I73:I$217,O73:O$217,S73:S$217)/SUM(F73:F$217)</f>
        <v>0.49388753056234719</v>
      </c>
      <c r="X73" s="39">
        <f>SUM(V73:V$217)/SUM(G73:G$217)</f>
        <v>0.46505376344086019</v>
      </c>
      <c r="Y73" s="41">
        <f t="shared" si="3"/>
        <v>0.95894129400320738</v>
      </c>
    </row>
    <row r="74" spans="1:25" ht="15.95" customHeight="1" x14ac:dyDescent="0.25">
      <c r="A74" s="184"/>
      <c r="B74" s="4">
        <v>42907</v>
      </c>
      <c r="C74" s="5" t="s">
        <v>29</v>
      </c>
      <c r="D74" s="39">
        <f>SUM(I74:I$217)/SUM(G74:G$217)</f>
        <v>0.43126684636118601</v>
      </c>
      <c r="E74" s="5">
        <v>1</v>
      </c>
      <c r="F74" s="5">
        <v>4</v>
      </c>
      <c r="G74" s="5">
        <v>3</v>
      </c>
      <c r="H74" s="5">
        <v>0</v>
      </c>
      <c r="I74" s="5">
        <v>1</v>
      </c>
      <c r="J74" s="5">
        <f t="shared" si="4"/>
        <v>1</v>
      </c>
      <c r="K74" s="5">
        <v>0</v>
      </c>
      <c r="L74" s="5">
        <v>0</v>
      </c>
      <c r="M74" s="5">
        <v>0</v>
      </c>
      <c r="N74" s="5">
        <v>2</v>
      </c>
      <c r="O74" s="5">
        <v>0</v>
      </c>
      <c r="P74" s="5">
        <v>1</v>
      </c>
      <c r="Q74" s="5">
        <v>1</v>
      </c>
      <c r="R74" s="5">
        <v>0</v>
      </c>
      <c r="S74" s="5">
        <v>0</v>
      </c>
      <c r="T74" s="5">
        <v>0</v>
      </c>
      <c r="U74" s="5">
        <v>0</v>
      </c>
      <c r="V74" s="5">
        <v>1</v>
      </c>
      <c r="W74" s="39">
        <f>SUM(I74:I$217,O74:O$217,S74:S$217)/SUM(F74:F$217)</f>
        <v>0.49261083743842365</v>
      </c>
      <c r="X74" s="39">
        <f>SUM(V74:V$217)/SUM(G74:G$217)</f>
        <v>0.46630727762803237</v>
      </c>
      <c r="Y74" s="41">
        <f t="shared" si="3"/>
        <v>0.95891811506645608</v>
      </c>
    </row>
    <row r="75" spans="1:25" ht="15.95" customHeight="1" x14ac:dyDescent="0.25">
      <c r="A75" s="184"/>
      <c r="B75" s="4">
        <v>42907</v>
      </c>
      <c r="C75" s="5" t="s">
        <v>29</v>
      </c>
      <c r="D75" s="39">
        <f>SUM(I75:I$217)/SUM(G75:G$217)</f>
        <v>0.43206521739130432</v>
      </c>
      <c r="E75" s="5">
        <v>1</v>
      </c>
      <c r="F75" s="5">
        <v>3</v>
      </c>
      <c r="G75" s="5">
        <v>3</v>
      </c>
      <c r="H75" s="5">
        <v>1</v>
      </c>
      <c r="I75" s="5">
        <v>1</v>
      </c>
      <c r="J75" s="5">
        <f t="shared" si="4"/>
        <v>1</v>
      </c>
      <c r="K75" s="5">
        <v>0</v>
      </c>
      <c r="L75" s="5">
        <v>0</v>
      </c>
      <c r="M75" s="5">
        <v>0</v>
      </c>
      <c r="N75" s="5">
        <v>2</v>
      </c>
      <c r="O75" s="5">
        <v>0</v>
      </c>
      <c r="P75" s="5">
        <v>0</v>
      </c>
      <c r="Q75" s="5">
        <v>0</v>
      </c>
      <c r="R75" s="5">
        <v>0</v>
      </c>
      <c r="S75" s="5">
        <v>1</v>
      </c>
      <c r="T75" s="5">
        <v>0</v>
      </c>
      <c r="U75" s="5">
        <v>0</v>
      </c>
      <c r="V75" s="5">
        <v>1</v>
      </c>
      <c r="W75" s="39">
        <f>SUM(I75:I$217,O75:O$217,S75:S$217)/SUM(F75:F$217)</f>
        <v>0.49502487562189057</v>
      </c>
      <c r="X75" s="39">
        <f>SUM(V75:V$217)/SUM(G75:G$217)</f>
        <v>0.46739130434782611</v>
      </c>
      <c r="Y75" s="41">
        <f t="shared" si="3"/>
        <v>0.96241617996971662</v>
      </c>
    </row>
    <row r="76" spans="1:25" ht="15.95" customHeight="1" x14ac:dyDescent="0.25">
      <c r="A76" s="184"/>
      <c r="B76" s="4">
        <v>42900</v>
      </c>
      <c r="C76" s="5" t="s">
        <v>25</v>
      </c>
      <c r="D76" s="39">
        <f>SUM(I76:I$217)/SUM(G76:G$217)</f>
        <v>0.43287671232876712</v>
      </c>
      <c r="E76" s="5">
        <v>1</v>
      </c>
      <c r="F76" s="5">
        <v>4</v>
      </c>
      <c r="G76" s="5">
        <v>3</v>
      </c>
      <c r="H76" s="5">
        <v>0</v>
      </c>
      <c r="I76" s="5">
        <v>2</v>
      </c>
      <c r="J76" s="5">
        <f t="shared" si="4"/>
        <v>2</v>
      </c>
      <c r="K76" s="5">
        <v>0</v>
      </c>
      <c r="L76" s="5">
        <v>0</v>
      </c>
      <c r="M76" s="5">
        <v>0</v>
      </c>
      <c r="N76" s="5">
        <v>1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0</v>
      </c>
      <c r="V76" s="5">
        <v>2</v>
      </c>
      <c r="W76" s="39">
        <f>SUM(I76:I$217,O76:O$217,S76:S$217)/SUM(F76:F$217)</f>
        <v>0.49373433583959897</v>
      </c>
      <c r="X76" s="39">
        <f>SUM(V76:V$217)/SUM(G76:G$217)</f>
        <v>0.46849315068493153</v>
      </c>
      <c r="Y76" s="41">
        <f t="shared" si="3"/>
        <v>0.9622274865245305</v>
      </c>
    </row>
    <row r="77" spans="1:25" ht="15.95" customHeight="1" x14ac:dyDescent="0.25">
      <c r="A77" s="184"/>
      <c r="B77" s="4">
        <v>42900</v>
      </c>
      <c r="C77" s="5" t="s">
        <v>25</v>
      </c>
      <c r="D77" s="39">
        <f>SUM(I77:I$217)/SUM(G77:G$217)</f>
        <v>0.43093922651933703</v>
      </c>
      <c r="E77" s="5">
        <v>1</v>
      </c>
      <c r="F77" s="5">
        <v>3</v>
      </c>
      <c r="G77" s="5">
        <v>3</v>
      </c>
      <c r="H77" s="5">
        <v>0</v>
      </c>
      <c r="I77" s="5">
        <v>0</v>
      </c>
      <c r="J77" s="5">
        <f t="shared" si="4"/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39">
        <f>SUM(I77:I$217,O77:O$217,S77:S$217)/SUM(F77:F$217)</f>
        <v>0.49367088607594939</v>
      </c>
      <c r="X77" s="39">
        <f>SUM(V77:V$217)/SUM(G77:G$217)</f>
        <v>0.46685082872928174</v>
      </c>
      <c r="Y77" s="41">
        <f t="shared" si="3"/>
        <v>0.96052171480523119</v>
      </c>
    </row>
    <row r="78" spans="1:25" ht="15.95" customHeight="1" x14ac:dyDescent="0.25">
      <c r="A78" s="184"/>
      <c r="B78" s="4">
        <v>42893</v>
      </c>
      <c r="C78" s="5" t="s">
        <v>32</v>
      </c>
      <c r="D78" s="39">
        <f>SUM(I78:I$217)/SUM(G78:G$217)</f>
        <v>0.43454038997214484</v>
      </c>
      <c r="E78" s="5">
        <v>1</v>
      </c>
      <c r="F78" s="5">
        <v>2</v>
      </c>
      <c r="G78" s="5">
        <v>2</v>
      </c>
      <c r="H78" s="5">
        <v>0</v>
      </c>
      <c r="I78" s="5">
        <v>0</v>
      </c>
      <c r="J78" s="5">
        <f t="shared" si="4"/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39">
        <f>SUM(I78:I$217,O78:O$217,S78:S$217)/SUM(F78:F$217)</f>
        <v>0.49744897959183676</v>
      </c>
      <c r="X78" s="39">
        <f>SUM(V78:V$217)/SUM(G78:G$217)</f>
        <v>0.47075208913649025</v>
      </c>
      <c r="Y78" s="41">
        <f t="shared" si="3"/>
        <v>0.96820106872832701</v>
      </c>
    </row>
    <row r="79" spans="1:25" ht="15.95" customHeight="1" x14ac:dyDescent="0.25">
      <c r="A79" s="184"/>
      <c r="B79" s="4">
        <v>42893</v>
      </c>
      <c r="C79" s="5" t="s">
        <v>32</v>
      </c>
      <c r="D79" s="39">
        <f>SUM(I79:I$217)/SUM(G79:G$217)</f>
        <v>0.43697478991596639</v>
      </c>
      <c r="E79" s="5">
        <v>1</v>
      </c>
      <c r="F79" s="5">
        <v>2</v>
      </c>
      <c r="G79" s="5">
        <v>2</v>
      </c>
      <c r="H79" s="5">
        <v>0</v>
      </c>
      <c r="I79" s="5">
        <v>0</v>
      </c>
      <c r="J79" s="5">
        <f t="shared" si="4"/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39">
        <f>SUM(I79:I$217,O79:O$217,S79:S$217)/SUM(F79:F$217)</f>
        <v>0.5</v>
      </c>
      <c r="X79" s="39">
        <f>SUM(V79:V$217)/SUM(G79:G$217)</f>
        <v>0.4733893557422969</v>
      </c>
      <c r="Y79" s="41">
        <f t="shared" si="3"/>
        <v>0.9733893557422969</v>
      </c>
    </row>
    <row r="80" spans="1:25" ht="15.95" customHeight="1" x14ac:dyDescent="0.25">
      <c r="A80" s="184"/>
      <c r="B80" s="4">
        <v>42886</v>
      </c>
      <c r="C80" s="5" t="s">
        <v>24</v>
      </c>
      <c r="D80" s="39">
        <f>SUM(I80:I$217)/SUM(G80:G$217)</f>
        <v>0.43943661971830988</v>
      </c>
      <c r="E80" s="5">
        <v>1</v>
      </c>
      <c r="F80" s="5">
        <v>3</v>
      </c>
      <c r="G80" s="5">
        <v>3</v>
      </c>
      <c r="H80" s="5">
        <v>1</v>
      </c>
      <c r="I80" s="5">
        <v>2</v>
      </c>
      <c r="J80" s="5">
        <f t="shared" si="4"/>
        <v>2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2</v>
      </c>
      <c r="W80" s="39">
        <f>SUM(I80:I$217,O80:O$217,S80:S$217)/SUM(F80:F$217)</f>
        <v>0.50257731958762886</v>
      </c>
      <c r="X80" s="39">
        <f>SUM(V80:V$217)/SUM(G80:G$217)</f>
        <v>0.47605633802816899</v>
      </c>
      <c r="Y80" s="41">
        <f t="shared" si="3"/>
        <v>0.9786336576157979</v>
      </c>
    </row>
    <row r="81" spans="1:25" ht="15.95" customHeight="1" x14ac:dyDescent="0.25">
      <c r="A81" s="184"/>
      <c r="B81" s="4">
        <v>42886</v>
      </c>
      <c r="C81" s="5" t="s">
        <v>24</v>
      </c>
      <c r="D81" s="39">
        <f>SUM(I81:I$217)/SUM(G81:G$217)</f>
        <v>0.4375</v>
      </c>
      <c r="E81" s="5">
        <v>1</v>
      </c>
      <c r="F81" s="5">
        <v>3</v>
      </c>
      <c r="G81" s="5">
        <v>3</v>
      </c>
      <c r="H81" s="5">
        <v>1</v>
      </c>
      <c r="I81" s="5">
        <v>3</v>
      </c>
      <c r="J81" s="5">
        <f t="shared" si="4"/>
        <v>3</v>
      </c>
      <c r="K81" s="5">
        <v>0</v>
      </c>
      <c r="L81" s="5">
        <v>0</v>
      </c>
      <c r="M81" s="5">
        <v>0</v>
      </c>
      <c r="N81" s="5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3</v>
      </c>
      <c r="W81" s="39">
        <f>SUM(I81:I$217,O81:O$217,S81:S$217)/SUM(F81:F$217)</f>
        <v>0.50129870129870124</v>
      </c>
      <c r="X81" s="39">
        <f>SUM(V81:V$217)/SUM(G81:G$217)</f>
        <v>0.47443181818181818</v>
      </c>
      <c r="Y81" s="41">
        <f t="shared" si="3"/>
        <v>0.97573051948051948</v>
      </c>
    </row>
    <row r="82" spans="1:25" ht="15.95" customHeight="1" x14ac:dyDescent="0.25">
      <c r="A82" s="184"/>
      <c r="B82" s="4">
        <v>42879</v>
      </c>
      <c r="C82" s="5" t="s">
        <v>30</v>
      </c>
      <c r="D82" s="39">
        <f>SUM(I82:I$217)/SUM(G82:G$217)</f>
        <v>0.43266475644699143</v>
      </c>
      <c r="E82" s="5">
        <v>1</v>
      </c>
      <c r="F82" s="5">
        <v>3</v>
      </c>
      <c r="G82" s="5">
        <v>3</v>
      </c>
      <c r="H82" s="5">
        <v>0</v>
      </c>
      <c r="I82" s="5">
        <v>1</v>
      </c>
      <c r="J82" s="5">
        <f t="shared" si="4"/>
        <v>1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1</v>
      </c>
      <c r="W82" s="39">
        <f>SUM(I82:I$217,O82:O$217,S82:S$217)/SUM(F82:F$217)</f>
        <v>0.49738219895287961</v>
      </c>
      <c r="X82" s="39">
        <f>SUM(V82:V$217)/SUM(G82:G$217)</f>
        <v>0.46991404011461319</v>
      </c>
      <c r="Y82" s="41">
        <f t="shared" si="3"/>
        <v>0.96729623906749285</v>
      </c>
    </row>
    <row r="83" spans="1:25" ht="15.95" customHeight="1" x14ac:dyDescent="0.25">
      <c r="A83" s="184"/>
      <c r="B83" s="4">
        <v>42879</v>
      </c>
      <c r="C83" s="5" t="s">
        <v>30</v>
      </c>
      <c r="D83" s="39">
        <f>SUM(I83:I$217)/SUM(G83:G$217)</f>
        <v>0.43352601156069365</v>
      </c>
      <c r="E83" s="5">
        <v>1</v>
      </c>
      <c r="F83" s="5">
        <v>2</v>
      </c>
      <c r="G83" s="5">
        <v>1</v>
      </c>
      <c r="H83" s="5">
        <v>1</v>
      </c>
      <c r="I83" s="5">
        <v>0</v>
      </c>
      <c r="J83" s="5">
        <f t="shared" si="4"/>
        <v>0</v>
      </c>
      <c r="K83" s="5">
        <v>0</v>
      </c>
      <c r="L83" s="5">
        <v>0</v>
      </c>
      <c r="M83" s="5">
        <v>0</v>
      </c>
      <c r="N83" s="5">
        <v>0</v>
      </c>
      <c r="O83" s="5">
        <v>1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39">
        <f>SUM(I83:I$217,O83:O$217,S83:S$217)/SUM(F83:F$217)</f>
        <v>0.49868073878627966</v>
      </c>
      <c r="X83" s="39">
        <f>SUM(V83:V$217)/SUM(G83:G$217)</f>
        <v>0.47109826589595377</v>
      </c>
      <c r="Y83" s="41">
        <f t="shared" si="3"/>
        <v>0.96977900468223344</v>
      </c>
    </row>
    <row r="84" spans="1:25" ht="15.95" customHeight="1" x14ac:dyDescent="0.25">
      <c r="A84" s="184"/>
      <c r="B84" s="4">
        <v>42872</v>
      </c>
      <c r="C84" s="5" t="s">
        <v>31</v>
      </c>
      <c r="D84" s="39">
        <f>SUM(I84:I$217)/SUM(G84:G$217)</f>
        <v>0.43478260869565216</v>
      </c>
      <c r="E84" s="5">
        <v>1</v>
      </c>
      <c r="F84" s="5">
        <v>3</v>
      </c>
      <c r="G84" s="5">
        <v>3</v>
      </c>
      <c r="H84" s="5">
        <v>2</v>
      </c>
      <c r="I84" s="5">
        <v>1</v>
      </c>
      <c r="J84" s="5">
        <f t="shared" si="4"/>
        <v>1</v>
      </c>
      <c r="K84" s="5">
        <v>0</v>
      </c>
      <c r="L84" s="5">
        <v>0</v>
      </c>
      <c r="M84" s="5">
        <v>0</v>
      </c>
      <c r="N84" s="5">
        <v>1</v>
      </c>
      <c r="O84" s="5">
        <v>0</v>
      </c>
      <c r="P84" s="5">
        <v>0</v>
      </c>
      <c r="Q84" s="5">
        <v>0</v>
      </c>
      <c r="R84" s="5">
        <v>0</v>
      </c>
      <c r="S84" s="5">
        <v>1</v>
      </c>
      <c r="T84" s="5">
        <v>0</v>
      </c>
      <c r="U84" s="5">
        <v>1</v>
      </c>
      <c r="V84" s="5">
        <v>1</v>
      </c>
      <c r="W84" s="39">
        <f>SUM(I84:I$217,O84:O$217,S84:S$217)/SUM(F84:F$217)</f>
        <v>0.49867374005305037</v>
      </c>
      <c r="X84" s="39">
        <f>SUM(V84:V$217)/SUM(G84:G$217)</f>
        <v>0.47246376811594204</v>
      </c>
      <c r="Y84" s="41">
        <f t="shared" si="3"/>
        <v>0.97113750816899236</v>
      </c>
    </row>
    <row r="85" spans="1:25" ht="15.95" customHeight="1" thickBot="1" x14ac:dyDescent="0.3">
      <c r="A85" s="188"/>
      <c r="B85" s="11">
        <v>42872</v>
      </c>
      <c r="C85" s="12" t="s">
        <v>31</v>
      </c>
      <c r="D85" s="40">
        <f>SUM(I85:I$217)/SUM(G85:G$217)</f>
        <v>0.43567251461988304</v>
      </c>
      <c r="E85" s="12">
        <v>1</v>
      </c>
      <c r="F85" s="12">
        <v>2</v>
      </c>
      <c r="G85" s="12">
        <v>2</v>
      </c>
      <c r="H85" s="12">
        <v>0</v>
      </c>
      <c r="I85" s="12">
        <v>1</v>
      </c>
      <c r="J85" s="12">
        <f t="shared" si="4"/>
        <v>1</v>
      </c>
      <c r="K85" s="12">
        <v>0</v>
      </c>
      <c r="L85" s="12">
        <v>0</v>
      </c>
      <c r="M85" s="12">
        <v>0</v>
      </c>
      <c r="N85" s="12">
        <v>2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1</v>
      </c>
      <c r="W85" s="40">
        <f>SUM(I85:I$217,O85:O$217,S85:S$217)/SUM(F85:F$217)</f>
        <v>0.49732620320855614</v>
      </c>
      <c r="X85" s="40">
        <f>SUM(V85:V$217)/SUM(G85:G$217)</f>
        <v>0.47368421052631576</v>
      </c>
      <c r="Y85" s="42">
        <f t="shared" si="3"/>
        <v>0.97101041373487185</v>
      </c>
    </row>
    <row r="86" spans="1:25" ht="15.95" customHeight="1" x14ac:dyDescent="0.25">
      <c r="A86" s="178" t="s">
        <v>35</v>
      </c>
      <c r="B86" s="18">
        <v>42634</v>
      </c>
      <c r="C86" s="19" t="s">
        <v>34</v>
      </c>
      <c r="D86" s="43">
        <f>SUM(I86:I$217)/SUM(G86:G$217)</f>
        <v>0.43529411764705883</v>
      </c>
      <c r="E86" s="19">
        <v>1</v>
      </c>
      <c r="F86" s="19">
        <v>2</v>
      </c>
      <c r="G86" s="19">
        <v>2</v>
      </c>
      <c r="H86" s="19">
        <v>0</v>
      </c>
      <c r="I86" s="19">
        <v>0</v>
      </c>
      <c r="J86" s="19">
        <f t="shared" si="4"/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43">
        <f>SUM(I86:I$217,O86:O$217,S86:S$217)/SUM(F86:F$217)</f>
        <v>0.49731182795698925</v>
      </c>
      <c r="X86" s="43">
        <f>SUM(V86:V$217)/SUM(G86:G$217)</f>
        <v>0.47352941176470587</v>
      </c>
      <c r="Y86" s="44">
        <f t="shared" si="3"/>
        <v>0.97084123972169512</v>
      </c>
    </row>
    <row r="87" spans="1:25" ht="15.95" customHeight="1" x14ac:dyDescent="0.25">
      <c r="A87" s="179"/>
      <c r="B87" s="14">
        <v>42634</v>
      </c>
      <c r="C87" s="15" t="s">
        <v>34</v>
      </c>
      <c r="D87" s="45">
        <f>SUM(I87:I$217)/SUM(G87:G$217)</f>
        <v>0.43786982248520712</v>
      </c>
      <c r="E87" s="15">
        <v>1</v>
      </c>
      <c r="F87" s="15">
        <v>3</v>
      </c>
      <c r="G87" s="15">
        <v>2</v>
      </c>
      <c r="H87" s="15">
        <v>0</v>
      </c>
      <c r="I87" s="15">
        <v>1</v>
      </c>
      <c r="J87" s="15">
        <f t="shared" si="4"/>
        <v>1</v>
      </c>
      <c r="K87" s="15">
        <v>0</v>
      </c>
      <c r="L87" s="15">
        <v>0</v>
      </c>
      <c r="M87" s="15">
        <v>0</v>
      </c>
      <c r="N87" s="15">
        <v>0</v>
      </c>
      <c r="O87" s="15">
        <v>1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1</v>
      </c>
      <c r="W87" s="45">
        <f>SUM(I87:I$217,O87:O$217,S87:S$217)/SUM(F87:F$217)</f>
        <v>0.5</v>
      </c>
      <c r="X87" s="45">
        <f>SUM(V87:V$217)/SUM(G87:G$217)</f>
        <v>0.47633136094674555</v>
      </c>
      <c r="Y87" s="46">
        <f t="shared" si="3"/>
        <v>0.97633136094674555</v>
      </c>
    </row>
    <row r="88" spans="1:25" ht="15.95" customHeight="1" x14ac:dyDescent="0.25">
      <c r="A88" s="179"/>
      <c r="B88" s="14">
        <v>42620</v>
      </c>
      <c r="C88" s="15" t="s">
        <v>25</v>
      </c>
      <c r="D88" s="45">
        <f>SUM(I88:I$217)/SUM(G88:G$217)</f>
        <v>0.4375</v>
      </c>
      <c r="E88" s="15">
        <v>1</v>
      </c>
      <c r="F88" s="15">
        <v>2</v>
      </c>
      <c r="G88" s="15">
        <v>2</v>
      </c>
      <c r="H88" s="15">
        <v>0</v>
      </c>
      <c r="I88" s="15">
        <v>0</v>
      </c>
      <c r="J88" s="15">
        <f t="shared" si="4"/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1</v>
      </c>
      <c r="U88" s="15">
        <v>0</v>
      </c>
      <c r="V88" s="15">
        <v>0</v>
      </c>
      <c r="W88" s="45">
        <f>SUM(I88:I$217,O88:O$217,S88:S$217)/SUM(F88:F$217)</f>
        <v>0.49863760217983649</v>
      </c>
      <c r="X88" s="45">
        <f>SUM(V88:V$217)/SUM(G88:G$217)</f>
        <v>0.47619047619047616</v>
      </c>
      <c r="Y88" s="46">
        <f t="shared" si="3"/>
        <v>0.97482807837031271</v>
      </c>
    </row>
    <row r="89" spans="1:25" ht="15.95" customHeight="1" x14ac:dyDescent="0.25">
      <c r="A89" s="179"/>
      <c r="B89" s="14">
        <v>42620</v>
      </c>
      <c r="C89" s="15" t="s">
        <v>25</v>
      </c>
      <c r="D89" s="45">
        <f>SUM(I89:I$217)/SUM(G89:G$217)</f>
        <v>0.44011976047904194</v>
      </c>
      <c r="E89" s="15">
        <v>1</v>
      </c>
      <c r="F89" s="15">
        <v>4</v>
      </c>
      <c r="G89" s="15">
        <v>4</v>
      </c>
      <c r="H89" s="15">
        <v>0</v>
      </c>
      <c r="I89" s="15">
        <v>0</v>
      </c>
      <c r="J89" s="15">
        <f t="shared" si="4"/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1</v>
      </c>
      <c r="V89" s="15">
        <v>0</v>
      </c>
      <c r="W89" s="45">
        <f>SUM(I89:I$217,O89:O$217,S89:S$217)/SUM(F89:F$217)</f>
        <v>0.50136986301369868</v>
      </c>
      <c r="X89" s="45">
        <f>SUM(V89:V$217)/SUM(G89:G$217)</f>
        <v>0.47904191616766467</v>
      </c>
      <c r="Y89" s="46">
        <f t="shared" si="3"/>
        <v>0.98041177918136335</v>
      </c>
    </row>
    <row r="90" spans="1:25" ht="15.95" customHeight="1" x14ac:dyDescent="0.25">
      <c r="A90" s="179"/>
      <c r="B90" s="14">
        <v>42620</v>
      </c>
      <c r="C90" s="15" t="s">
        <v>25</v>
      </c>
      <c r="D90" s="45">
        <f>SUM(I90:I$217)/SUM(G90:G$217)</f>
        <v>0.44545454545454544</v>
      </c>
      <c r="E90" s="15">
        <v>1</v>
      </c>
      <c r="F90" s="15">
        <v>3</v>
      </c>
      <c r="G90" s="15">
        <v>3</v>
      </c>
      <c r="H90" s="15">
        <v>0</v>
      </c>
      <c r="I90" s="15">
        <v>1</v>
      </c>
      <c r="J90" s="15">
        <f t="shared" si="4"/>
        <v>1</v>
      </c>
      <c r="K90" s="15">
        <v>0</v>
      </c>
      <c r="L90" s="15">
        <v>0</v>
      </c>
      <c r="M90" s="15">
        <v>0</v>
      </c>
      <c r="N90" s="15">
        <v>1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1</v>
      </c>
      <c r="W90" s="45">
        <f>SUM(I90:I$217,O90:O$217,S90:S$217)/SUM(F90:F$217)</f>
        <v>0.50692520775623273</v>
      </c>
      <c r="X90" s="45">
        <f>SUM(V90:V$217)/SUM(G90:G$217)</f>
        <v>0.48484848484848486</v>
      </c>
      <c r="Y90" s="46">
        <f t="shared" si="3"/>
        <v>0.99177369260471759</v>
      </c>
    </row>
    <row r="91" spans="1:25" ht="15.95" customHeight="1" x14ac:dyDescent="0.25">
      <c r="A91" s="179"/>
      <c r="B91" s="14">
        <v>42613</v>
      </c>
      <c r="C91" s="15" t="s">
        <v>25</v>
      </c>
      <c r="D91" s="45">
        <f>SUM(I91:I$217)/SUM(G91:G$217)</f>
        <v>0.44648318042813456</v>
      </c>
      <c r="E91" s="15">
        <v>1</v>
      </c>
      <c r="F91" s="15">
        <v>5</v>
      </c>
      <c r="G91" s="15">
        <v>5</v>
      </c>
      <c r="H91" s="15">
        <v>0</v>
      </c>
      <c r="I91" s="15">
        <v>2</v>
      </c>
      <c r="J91" s="15">
        <f t="shared" si="4"/>
        <v>2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1</v>
      </c>
      <c r="U91" s="15">
        <v>3</v>
      </c>
      <c r="V91" s="15">
        <v>2</v>
      </c>
      <c r="W91" s="45">
        <f>SUM(I91:I$217,O91:O$217,S91:S$217)/SUM(F91:F$217)</f>
        <v>0.50837988826815639</v>
      </c>
      <c r="X91" s="45">
        <f>SUM(V91:V$217)/SUM(G91:G$217)</f>
        <v>0.48623853211009177</v>
      </c>
      <c r="Y91" s="46">
        <f t="shared" si="3"/>
        <v>0.99461842037824821</v>
      </c>
    </row>
    <row r="92" spans="1:25" ht="15.95" customHeight="1" thickBot="1" x14ac:dyDescent="0.3">
      <c r="A92" s="180"/>
      <c r="B92" s="86">
        <v>42613</v>
      </c>
      <c r="C92" s="87" t="s">
        <v>25</v>
      </c>
      <c r="D92" s="89">
        <f>SUM(I92:I$217)/SUM(G92:G$217)</f>
        <v>0.44720496894409939</v>
      </c>
      <c r="E92" s="87">
        <v>1</v>
      </c>
      <c r="F92" s="87">
        <v>3</v>
      </c>
      <c r="G92" s="87">
        <v>3</v>
      </c>
      <c r="H92" s="87">
        <v>0</v>
      </c>
      <c r="I92" s="87">
        <v>0</v>
      </c>
      <c r="J92" s="87">
        <f t="shared" si="4"/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87">
        <v>0</v>
      </c>
      <c r="T92" s="87">
        <v>1</v>
      </c>
      <c r="U92" s="87">
        <v>1</v>
      </c>
      <c r="V92" s="87">
        <v>0</v>
      </c>
      <c r="W92" s="89">
        <f>SUM(I92:I$217,O92:O$217,S92:S$217)/SUM(F92:F$217)</f>
        <v>0.50991501416430596</v>
      </c>
      <c r="X92" s="89">
        <f>SUM(V92:V$217)/SUM(G92:G$217)</f>
        <v>0.48757763975155277</v>
      </c>
      <c r="Y92" s="90">
        <f t="shared" si="3"/>
        <v>0.99749265391585873</v>
      </c>
    </row>
    <row r="93" spans="1:25" ht="15.95" customHeight="1" x14ac:dyDescent="0.25">
      <c r="A93" s="183" t="s">
        <v>40</v>
      </c>
      <c r="B93" s="9">
        <v>42599</v>
      </c>
      <c r="C93" s="10" t="s">
        <v>36</v>
      </c>
      <c r="D93" s="1">
        <f>SUM(I93:I$217)/SUM(G93:G$217)</f>
        <v>0.45141065830721006</v>
      </c>
      <c r="E93" s="10">
        <v>1</v>
      </c>
      <c r="F93" s="10">
        <v>3</v>
      </c>
      <c r="G93" s="10">
        <v>3</v>
      </c>
      <c r="H93" s="10">
        <v>0</v>
      </c>
      <c r="I93" s="10">
        <v>1</v>
      </c>
      <c r="J93" s="10">
        <f t="shared" si="4"/>
        <v>1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1</v>
      </c>
      <c r="W93" s="1">
        <f>SUM(I93:I$217,O93:O$217,S93:S$217)/SUM(F93:F$217)</f>
        <v>0.51428571428571423</v>
      </c>
      <c r="X93" s="1">
        <f>SUM(V93:V$217)/SUM(G93:G$217)</f>
        <v>0.49216300940438873</v>
      </c>
      <c r="Y93" s="2">
        <f t="shared" si="3"/>
        <v>1.006448723690103</v>
      </c>
    </row>
    <row r="94" spans="1:25" ht="15.95" customHeight="1" x14ac:dyDescent="0.25">
      <c r="A94" s="184"/>
      <c r="B94" s="4">
        <v>42599</v>
      </c>
      <c r="C94" s="5" t="s">
        <v>36</v>
      </c>
      <c r="D94" s="39">
        <f>SUM(I94:I$217)/SUM(G94:G$217)</f>
        <v>0.45253164556962028</v>
      </c>
      <c r="E94" s="5">
        <v>1</v>
      </c>
      <c r="F94" s="5">
        <v>2</v>
      </c>
      <c r="G94" s="5">
        <v>2</v>
      </c>
      <c r="H94" s="5">
        <v>0</v>
      </c>
      <c r="I94" s="5">
        <v>1</v>
      </c>
      <c r="J94" s="5">
        <f t="shared" si="4"/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1</v>
      </c>
      <c r="W94" s="39">
        <f>SUM(I94:I$217,O94:O$217,S94:S$217)/SUM(F94:F$217)</f>
        <v>0.51585014409221897</v>
      </c>
      <c r="X94" s="39">
        <f>SUM(V94:V$217)/SUM(G94:G$217)</f>
        <v>0.49367088607594939</v>
      </c>
      <c r="Y94" s="41">
        <f t="shared" si="3"/>
        <v>1.0095210301681683</v>
      </c>
    </row>
    <row r="95" spans="1:25" ht="15.95" customHeight="1" x14ac:dyDescent="0.25">
      <c r="A95" s="184"/>
      <c r="B95" s="4">
        <v>42585</v>
      </c>
      <c r="C95" s="5" t="s">
        <v>37</v>
      </c>
      <c r="D95" s="39">
        <f>SUM(I95:I$217)/SUM(G95:G$217)</f>
        <v>0.45222929936305734</v>
      </c>
      <c r="E95" s="5">
        <v>1</v>
      </c>
      <c r="F95" s="5">
        <v>2</v>
      </c>
      <c r="G95" s="5">
        <v>2</v>
      </c>
      <c r="H95" s="5">
        <v>0</v>
      </c>
      <c r="I95" s="5">
        <v>0</v>
      </c>
      <c r="J95" s="5">
        <f t="shared" si="4"/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39">
        <f>SUM(I95:I$217,O95:O$217,S95:S$217)/SUM(F95:F$217)</f>
        <v>0.51594202898550723</v>
      </c>
      <c r="X95" s="39">
        <f>SUM(V95:V$217)/SUM(G95:G$217)</f>
        <v>0.49363057324840764</v>
      </c>
      <c r="Y95" s="41">
        <f t="shared" si="3"/>
        <v>1.0095726022339149</v>
      </c>
    </row>
    <row r="96" spans="1:25" ht="15.95" customHeight="1" x14ac:dyDescent="0.25">
      <c r="A96" s="184"/>
      <c r="B96" s="4">
        <v>42585</v>
      </c>
      <c r="C96" s="5" t="s">
        <v>37</v>
      </c>
      <c r="D96" s="39">
        <f>SUM(I96:I$217)/SUM(G96:G$217)</f>
        <v>0.45512820512820512</v>
      </c>
      <c r="E96" s="5">
        <v>1</v>
      </c>
      <c r="F96" s="5">
        <v>3</v>
      </c>
      <c r="G96" s="5">
        <v>3</v>
      </c>
      <c r="H96" s="5">
        <v>2</v>
      </c>
      <c r="I96" s="5">
        <v>2</v>
      </c>
      <c r="J96" s="5">
        <f t="shared" si="4"/>
        <v>2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2</v>
      </c>
      <c r="W96" s="39">
        <f>SUM(I96:I$217,O96:O$217,S96:S$217)/SUM(F96:F$217)</f>
        <v>0.51895043731778423</v>
      </c>
      <c r="X96" s="39">
        <f>SUM(V96:V$217)/SUM(G96:G$217)</f>
        <v>0.49679487179487181</v>
      </c>
      <c r="Y96" s="41">
        <f t="shared" si="3"/>
        <v>1.015745309112656</v>
      </c>
    </row>
    <row r="97" spans="1:25" ht="15.95" customHeight="1" x14ac:dyDescent="0.25">
      <c r="A97" s="184"/>
      <c r="B97" s="4">
        <v>42578</v>
      </c>
      <c r="C97" s="5" t="s">
        <v>25</v>
      </c>
      <c r="D97" s="39">
        <f>SUM(I97:I$217)/SUM(G97:G$217)</f>
        <v>0.45307443365695793</v>
      </c>
      <c r="E97" s="5">
        <v>1</v>
      </c>
      <c r="F97" s="5">
        <v>3</v>
      </c>
      <c r="G97" s="5">
        <v>3</v>
      </c>
      <c r="H97" s="5">
        <v>2</v>
      </c>
      <c r="I97" s="5">
        <v>1</v>
      </c>
      <c r="J97" s="5">
        <f t="shared" si="4"/>
        <v>1</v>
      </c>
      <c r="K97" s="5">
        <v>0</v>
      </c>
      <c r="L97" s="5">
        <v>0</v>
      </c>
      <c r="M97" s="5">
        <v>0</v>
      </c>
      <c r="N97" s="5">
        <v>2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1</v>
      </c>
      <c r="V97" s="5">
        <v>1</v>
      </c>
      <c r="W97" s="39">
        <f>SUM(I97:I$217,O97:O$217,S97:S$217)/SUM(F97:F$217)</f>
        <v>0.51764705882352946</v>
      </c>
      <c r="X97" s="39">
        <f>SUM(V97:V$217)/SUM(G97:G$217)</f>
        <v>0.49514563106796117</v>
      </c>
      <c r="Y97" s="41">
        <f t="shared" si="3"/>
        <v>1.0127926898914907</v>
      </c>
    </row>
    <row r="98" spans="1:25" ht="15.95" customHeight="1" x14ac:dyDescent="0.25">
      <c r="A98" s="184"/>
      <c r="B98" s="4">
        <v>42578</v>
      </c>
      <c r="C98" s="5" t="s">
        <v>25</v>
      </c>
      <c r="D98" s="39">
        <f>SUM(I98:I$217)/SUM(G98:G$217)</f>
        <v>0.45424836601307189</v>
      </c>
      <c r="E98" s="5">
        <v>1</v>
      </c>
      <c r="F98" s="5">
        <v>3</v>
      </c>
      <c r="G98" s="5">
        <v>3</v>
      </c>
      <c r="H98" s="5">
        <v>0</v>
      </c>
      <c r="I98" s="5">
        <v>0</v>
      </c>
      <c r="J98" s="5">
        <f t="shared" si="4"/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39">
        <f>SUM(I98:I$217,O98:O$217,S98:S$217)/SUM(F98:F$217)</f>
        <v>0.51928783382789323</v>
      </c>
      <c r="X98" s="39">
        <f>SUM(V98:V$217)/SUM(G98:G$217)</f>
        <v>0.49673202614379086</v>
      </c>
      <c r="Y98" s="41">
        <f t="shared" si="3"/>
        <v>1.0160198599716841</v>
      </c>
    </row>
    <row r="99" spans="1:25" ht="15.95" customHeight="1" x14ac:dyDescent="0.25">
      <c r="A99" s="184"/>
      <c r="B99" s="4">
        <v>42571</v>
      </c>
      <c r="C99" s="5" t="s">
        <v>23</v>
      </c>
      <c r="D99" s="39">
        <f>SUM(I99:I$217)/SUM(G99:G$217)</f>
        <v>0.45874587458745875</v>
      </c>
      <c r="E99" s="5">
        <v>1</v>
      </c>
      <c r="F99" s="5">
        <v>3</v>
      </c>
      <c r="G99" s="5">
        <v>3</v>
      </c>
      <c r="H99" s="5">
        <v>1</v>
      </c>
      <c r="I99" s="5">
        <v>1</v>
      </c>
      <c r="J99" s="5">
        <f t="shared" si="4"/>
        <v>0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2</v>
      </c>
      <c r="W99" s="39">
        <f>SUM(I99:I$217,O99:O$217,S99:S$217)/SUM(F99:F$217)</f>
        <v>0.5239520958083832</v>
      </c>
      <c r="X99" s="39">
        <f>SUM(V99:V$217)/SUM(G99:G$217)</f>
        <v>0.50165016501650161</v>
      </c>
      <c r="Y99" s="41">
        <f t="shared" si="3"/>
        <v>1.0256022608248849</v>
      </c>
    </row>
    <row r="100" spans="1:25" ht="15.95" customHeight="1" x14ac:dyDescent="0.25">
      <c r="A100" s="184"/>
      <c r="B100" s="4">
        <v>42571</v>
      </c>
      <c r="C100" s="5" t="s">
        <v>23</v>
      </c>
      <c r="D100" s="39">
        <f>SUM(I100:I$217)/SUM(G100:G$217)</f>
        <v>0.46</v>
      </c>
      <c r="E100" s="5">
        <v>1</v>
      </c>
      <c r="F100" s="5">
        <v>2</v>
      </c>
      <c r="G100" s="5">
        <v>2</v>
      </c>
      <c r="H100" s="5">
        <v>0</v>
      </c>
      <c r="I100" s="5">
        <v>2</v>
      </c>
      <c r="J100" s="5">
        <f t="shared" si="4"/>
        <v>2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2</v>
      </c>
      <c r="W100" s="39">
        <f>SUM(I100:I$217,O100:O$217,S100:S$217)/SUM(F100:F$217)</f>
        <v>0.52567975830815705</v>
      </c>
      <c r="X100" s="39">
        <f>SUM(V100:V$217)/SUM(G100:G$217)</f>
        <v>0.5</v>
      </c>
      <c r="Y100" s="41">
        <f t="shared" si="3"/>
        <v>1.0256797583081569</v>
      </c>
    </row>
    <row r="101" spans="1:25" ht="15.95" customHeight="1" x14ac:dyDescent="0.25">
      <c r="A101" s="184"/>
      <c r="B101" s="4">
        <v>42564</v>
      </c>
      <c r="C101" s="5" t="s">
        <v>29</v>
      </c>
      <c r="D101" s="39">
        <f>SUM(I101:I$217)/SUM(G101:G$217)</f>
        <v>0.4563758389261745</v>
      </c>
      <c r="E101" s="5">
        <v>1</v>
      </c>
      <c r="F101" s="5">
        <v>3</v>
      </c>
      <c r="G101" s="5">
        <v>3</v>
      </c>
      <c r="H101" s="5">
        <v>0</v>
      </c>
      <c r="I101" s="5">
        <v>2</v>
      </c>
      <c r="J101" s="5">
        <f t="shared" si="4"/>
        <v>2</v>
      </c>
      <c r="K101" s="5">
        <v>0</v>
      </c>
      <c r="L101" s="5">
        <v>0</v>
      </c>
      <c r="M101" s="5">
        <v>0</v>
      </c>
      <c r="N101" s="5">
        <v>5</v>
      </c>
      <c r="O101" s="5">
        <v>0</v>
      </c>
      <c r="P101" s="5">
        <v>0</v>
      </c>
      <c r="Q101" s="5">
        <v>0</v>
      </c>
      <c r="R101" s="5">
        <v>0</v>
      </c>
      <c r="S101" s="5">
        <v>1</v>
      </c>
      <c r="T101" s="5">
        <v>0</v>
      </c>
      <c r="U101" s="5">
        <v>0</v>
      </c>
      <c r="V101" s="5">
        <v>2</v>
      </c>
      <c r="W101" s="39">
        <f>SUM(I101:I$217,O101:O$217,S101:S$217)/SUM(F101:F$217)</f>
        <v>0.52279635258358659</v>
      </c>
      <c r="X101" s="39">
        <f>SUM(V101:V$217)/SUM(G101:G$217)</f>
        <v>0.49664429530201343</v>
      </c>
      <c r="Y101" s="41">
        <f t="shared" si="3"/>
        <v>1.0194406478856</v>
      </c>
    </row>
    <row r="102" spans="1:25" ht="15.95" customHeight="1" x14ac:dyDescent="0.25">
      <c r="A102" s="184"/>
      <c r="B102" s="4">
        <v>42564</v>
      </c>
      <c r="C102" s="5" t="s">
        <v>29</v>
      </c>
      <c r="D102" s="39">
        <f>SUM(I102:I$217)/SUM(G102:G$217)</f>
        <v>0.45423728813559322</v>
      </c>
      <c r="E102" s="5">
        <v>1</v>
      </c>
      <c r="F102" s="5">
        <v>4</v>
      </c>
      <c r="G102" s="5">
        <v>4</v>
      </c>
      <c r="H102" s="5">
        <v>1</v>
      </c>
      <c r="I102" s="5">
        <v>4</v>
      </c>
      <c r="J102" s="5">
        <f t="shared" si="4"/>
        <v>4</v>
      </c>
      <c r="K102" s="5">
        <v>0</v>
      </c>
      <c r="L102" s="5">
        <v>0</v>
      </c>
      <c r="M102" s="5">
        <v>0</v>
      </c>
      <c r="N102" s="5">
        <v>3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4</v>
      </c>
      <c r="W102" s="39">
        <f>SUM(I102:I$217,O102:O$217,S102:S$217)/SUM(F102:F$217)</f>
        <v>0.51840490797546013</v>
      </c>
      <c r="X102" s="39">
        <f>SUM(V102:V$217)/SUM(G102:G$217)</f>
        <v>0.49491525423728816</v>
      </c>
      <c r="Y102" s="41">
        <f t="shared" si="3"/>
        <v>1.0133201622127483</v>
      </c>
    </row>
    <row r="103" spans="1:25" ht="15.95" customHeight="1" x14ac:dyDescent="0.25">
      <c r="A103" s="184"/>
      <c r="B103" s="4">
        <v>42557</v>
      </c>
      <c r="C103" s="5" t="s">
        <v>38</v>
      </c>
      <c r="D103" s="39">
        <f>SUM(I103:I$217)/SUM(G103:G$217)</f>
        <v>0.44673539518900346</v>
      </c>
      <c r="E103" s="5">
        <v>1</v>
      </c>
      <c r="F103" s="5">
        <v>2</v>
      </c>
      <c r="G103" s="5">
        <v>2</v>
      </c>
      <c r="H103" s="5">
        <v>0</v>
      </c>
      <c r="I103" s="5">
        <v>0</v>
      </c>
      <c r="J103" s="5">
        <f t="shared" si="4"/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39">
        <f>SUM(I103:I$217,O103:O$217,S103:S$217)/SUM(F103:F$217)</f>
        <v>0.51242236024844723</v>
      </c>
      <c r="X103" s="39">
        <f>SUM(V103:V$217)/SUM(G103:G$217)</f>
        <v>0.48797250859106528</v>
      </c>
      <c r="Y103" s="41">
        <f t="shared" si="3"/>
        <v>1.0003948688395126</v>
      </c>
    </row>
    <row r="104" spans="1:25" ht="15.95" customHeight="1" x14ac:dyDescent="0.25">
      <c r="A104" s="184"/>
      <c r="B104" s="4">
        <v>42557</v>
      </c>
      <c r="C104" s="5" t="s">
        <v>38</v>
      </c>
      <c r="D104" s="39">
        <f>SUM(I104:I$217)/SUM(G104:G$217)</f>
        <v>0.44982698961937717</v>
      </c>
      <c r="E104" s="5">
        <v>1</v>
      </c>
      <c r="F104" s="5">
        <v>3</v>
      </c>
      <c r="G104" s="5">
        <v>2</v>
      </c>
      <c r="H104" s="5">
        <v>2</v>
      </c>
      <c r="I104" s="5">
        <v>2</v>
      </c>
      <c r="J104" s="5">
        <f t="shared" si="4"/>
        <v>2</v>
      </c>
      <c r="K104" s="5">
        <v>0</v>
      </c>
      <c r="L104" s="5">
        <v>0</v>
      </c>
      <c r="M104" s="5">
        <v>0</v>
      </c>
      <c r="N104" s="5">
        <v>0</v>
      </c>
      <c r="O104" s="5">
        <v>1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2</v>
      </c>
      <c r="W104" s="39">
        <f>SUM(I104:I$217,O104:O$217,S104:S$217)/SUM(F104:F$217)</f>
        <v>0.515625</v>
      </c>
      <c r="X104" s="39">
        <f>SUM(V104:V$217)/SUM(G104:G$217)</f>
        <v>0.49134948096885811</v>
      </c>
      <c r="Y104" s="41">
        <f t="shared" si="3"/>
        <v>1.0069744809688581</v>
      </c>
    </row>
    <row r="105" spans="1:25" ht="15.95" customHeight="1" x14ac:dyDescent="0.25">
      <c r="A105" s="184"/>
      <c r="B105" s="4">
        <v>42536</v>
      </c>
      <c r="C105" s="5" t="s">
        <v>39</v>
      </c>
      <c r="D105" s="39">
        <f>SUM(I105:I$217)/SUM(G105:G$217)</f>
        <v>0.44599303135888502</v>
      </c>
      <c r="E105" s="5">
        <v>1</v>
      </c>
      <c r="F105" s="5">
        <v>3</v>
      </c>
      <c r="G105" s="5">
        <v>2</v>
      </c>
      <c r="H105" s="5">
        <v>1</v>
      </c>
      <c r="I105" s="5">
        <v>0</v>
      </c>
      <c r="J105" s="5">
        <f t="shared" si="4"/>
        <v>0</v>
      </c>
      <c r="K105" s="5">
        <v>0</v>
      </c>
      <c r="L105" s="5">
        <v>0</v>
      </c>
      <c r="M105" s="5">
        <v>0</v>
      </c>
      <c r="N105" s="5">
        <v>0</v>
      </c>
      <c r="O105" s="5">
        <v>1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39">
        <f>SUM(I105:I$217,O105:O$217,S105:S$217)/SUM(F105:F$217)</f>
        <v>0.51104100946372244</v>
      </c>
      <c r="X105" s="39">
        <f>SUM(V105:V$217)/SUM(G105:G$217)</f>
        <v>0.48780487804878048</v>
      </c>
      <c r="Y105" s="41">
        <f t="shared" si="3"/>
        <v>0.99884588751250292</v>
      </c>
    </row>
    <row r="106" spans="1:25" ht="15.95" customHeight="1" x14ac:dyDescent="0.25">
      <c r="A106" s="184"/>
      <c r="B106" s="4">
        <v>42536</v>
      </c>
      <c r="C106" s="5" t="s">
        <v>39</v>
      </c>
      <c r="D106" s="39">
        <f>SUM(I106:I$217)/SUM(G106:G$217)</f>
        <v>0.44912280701754387</v>
      </c>
      <c r="E106" s="5">
        <v>1</v>
      </c>
      <c r="F106" s="5">
        <v>3</v>
      </c>
      <c r="G106" s="5">
        <v>3</v>
      </c>
      <c r="H106" s="5">
        <v>2</v>
      </c>
      <c r="I106" s="5">
        <v>3</v>
      </c>
      <c r="J106" s="5">
        <f t="shared" si="4"/>
        <v>2</v>
      </c>
      <c r="K106" s="5">
        <v>0</v>
      </c>
      <c r="L106" s="5">
        <v>1</v>
      </c>
      <c r="M106" s="5">
        <v>0</v>
      </c>
      <c r="N106" s="5">
        <v>1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5</v>
      </c>
      <c r="W106" s="39">
        <f>SUM(I106:I$217,O106:O$217,S106:S$217)/SUM(F106:F$217)</f>
        <v>0.51273885350318471</v>
      </c>
      <c r="X106" s="39">
        <f>SUM(V106:V$217)/SUM(G106:G$217)</f>
        <v>0.49122807017543857</v>
      </c>
      <c r="Y106" s="41">
        <f t="shared" si="3"/>
        <v>1.0039669236786233</v>
      </c>
    </row>
    <row r="107" spans="1:25" ht="15.95" customHeight="1" x14ac:dyDescent="0.25">
      <c r="A107" s="184"/>
      <c r="B107" s="4">
        <v>42529</v>
      </c>
      <c r="C107" s="5" t="s">
        <v>36</v>
      </c>
      <c r="D107" s="39">
        <f>SUM(I107:I$217)/SUM(G107:G$217)</f>
        <v>0.4432624113475177</v>
      </c>
      <c r="E107" s="5">
        <v>1</v>
      </c>
      <c r="F107" s="5">
        <v>3</v>
      </c>
      <c r="G107" s="5">
        <v>3</v>
      </c>
      <c r="H107" s="5">
        <v>1</v>
      </c>
      <c r="I107" s="5">
        <v>1</v>
      </c>
      <c r="J107" s="5">
        <f t="shared" si="4"/>
        <v>1</v>
      </c>
      <c r="K107" s="5">
        <v>0</v>
      </c>
      <c r="L107" s="5">
        <v>0</v>
      </c>
      <c r="M107" s="5">
        <v>0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0</v>
      </c>
      <c r="V107" s="5">
        <v>1</v>
      </c>
      <c r="W107" s="39">
        <f>SUM(I107:I$217,O107:O$217,S107:S$217)/SUM(F107:F$217)</f>
        <v>0.50803858520900325</v>
      </c>
      <c r="X107" s="39">
        <f>SUM(V107:V$217)/SUM(G107:G$217)</f>
        <v>0.47872340425531917</v>
      </c>
      <c r="Y107" s="41">
        <f t="shared" si="3"/>
        <v>0.98676198946432248</v>
      </c>
    </row>
    <row r="108" spans="1:25" ht="15.95" customHeight="1" x14ac:dyDescent="0.25">
      <c r="A108" s="184"/>
      <c r="B108" s="4">
        <v>42529</v>
      </c>
      <c r="C108" s="5" t="s">
        <v>36</v>
      </c>
      <c r="D108" s="39">
        <f>SUM(I108:I$217)/SUM(G108:G$217)</f>
        <v>0.44444444444444442</v>
      </c>
      <c r="E108" s="5">
        <v>1</v>
      </c>
      <c r="F108" s="5">
        <v>4</v>
      </c>
      <c r="G108" s="5">
        <v>3</v>
      </c>
      <c r="H108" s="5">
        <v>2</v>
      </c>
      <c r="I108" s="5">
        <v>2</v>
      </c>
      <c r="J108" s="5">
        <f t="shared" si="4"/>
        <v>2</v>
      </c>
      <c r="K108" s="5">
        <v>0</v>
      </c>
      <c r="L108" s="5">
        <v>0</v>
      </c>
      <c r="M108" s="5">
        <v>0</v>
      </c>
      <c r="N108" s="5">
        <v>1</v>
      </c>
      <c r="O108" s="5">
        <v>1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2</v>
      </c>
      <c r="W108" s="39">
        <f>SUM(I108:I$217,O108:O$217,S108:S$217)/SUM(F108:F$217)</f>
        <v>0.50974025974025972</v>
      </c>
      <c r="X108" s="39">
        <f>SUM(V108:V$217)/SUM(G108:G$217)</f>
        <v>0.48028673835125446</v>
      </c>
      <c r="Y108" s="41">
        <f t="shared" si="3"/>
        <v>0.99002699809151418</v>
      </c>
    </row>
    <row r="109" spans="1:25" ht="15.95" customHeight="1" x14ac:dyDescent="0.25">
      <c r="A109" s="184"/>
      <c r="B109" s="4">
        <v>42515</v>
      </c>
      <c r="C109" s="5" t="s">
        <v>25</v>
      </c>
      <c r="D109" s="39">
        <f>SUM(I109:I$217)/SUM(G109:G$217)</f>
        <v>0.4420289855072464</v>
      </c>
      <c r="E109" s="5">
        <v>1</v>
      </c>
      <c r="F109" s="5">
        <v>2</v>
      </c>
      <c r="G109" s="5">
        <v>2</v>
      </c>
      <c r="H109" s="5">
        <v>0</v>
      </c>
      <c r="I109" s="5">
        <v>1</v>
      </c>
      <c r="J109" s="5">
        <f t="shared" si="4"/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1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1</v>
      </c>
      <c r="W109" s="39">
        <f>SUM(I109:I$217,O109:O$217,S109:S$217)/SUM(F109:F$217)</f>
        <v>0.50657894736842102</v>
      </c>
      <c r="X109" s="39">
        <f>SUM(V109:V$217)/SUM(G109:G$217)</f>
        <v>0.47826086956521741</v>
      </c>
      <c r="Y109" s="41">
        <f t="shared" si="3"/>
        <v>0.98483981693363842</v>
      </c>
    </row>
    <row r="110" spans="1:25" ht="15.95" customHeight="1" x14ac:dyDescent="0.25">
      <c r="A110" s="184"/>
      <c r="B110" s="4">
        <v>42515</v>
      </c>
      <c r="C110" s="5" t="s">
        <v>25</v>
      </c>
      <c r="D110" s="39">
        <f>SUM(I110:I$217)/SUM(G110:G$217)</f>
        <v>0.44160583941605841</v>
      </c>
      <c r="E110" s="5">
        <v>1</v>
      </c>
      <c r="F110" s="5">
        <v>2</v>
      </c>
      <c r="G110" s="5">
        <v>2</v>
      </c>
      <c r="H110" s="5">
        <v>0</v>
      </c>
      <c r="I110" s="5">
        <v>0</v>
      </c>
      <c r="J110" s="5">
        <f t="shared" si="4"/>
        <v>0</v>
      </c>
      <c r="K110" s="5">
        <v>0</v>
      </c>
      <c r="L110" s="5">
        <v>0</v>
      </c>
      <c r="M110" s="5">
        <v>0</v>
      </c>
      <c r="N110" s="5">
        <v>2</v>
      </c>
      <c r="O110" s="5">
        <v>0</v>
      </c>
      <c r="P110" s="5">
        <v>0</v>
      </c>
      <c r="Q110" s="5">
        <v>0</v>
      </c>
      <c r="R110" s="5">
        <v>0</v>
      </c>
      <c r="S110" s="5">
        <v>1</v>
      </c>
      <c r="T110" s="5">
        <v>1</v>
      </c>
      <c r="U110" s="5">
        <v>0</v>
      </c>
      <c r="V110" s="5">
        <v>0</v>
      </c>
      <c r="W110" s="39">
        <f>SUM(I110:I$217,O110:O$217,S110:S$217)/SUM(F110:F$217)</f>
        <v>0.50662251655629142</v>
      </c>
      <c r="X110" s="39">
        <f>SUM(V110:V$217)/SUM(G110:G$217)</f>
        <v>0.47810218978102192</v>
      </c>
      <c r="Y110" s="41">
        <f t="shared" si="3"/>
        <v>0.98472470633731335</v>
      </c>
    </row>
    <row r="111" spans="1:25" ht="15.95" customHeight="1" x14ac:dyDescent="0.25">
      <c r="A111" s="184"/>
      <c r="B111" s="4">
        <v>42508</v>
      </c>
      <c r="C111" s="5" t="s">
        <v>23</v>
      </c>
      <c r="D111" s="39">
        <f>SUM(I111:I$217)/SUM(G111:G$217)</f>
        <v>0.44485294117647056</v>
      </c>
      <c r="E111" s="5">
        <v>1</v>
      </c>
      <c r="F111" s="5">
        <v>3</v>
      </c>
      <c r="G111" s="5">
        <v>2</v>
      </c>
      <c r="H111" s="5">
        <v>1</v>
      </c>
      <c r="I111" s="5">
        <v>1</v>
      </c>
      <c r="J111" s="5">
        <f t="shared" si="4"/>
        <v>1</v>
      </c>
      <c r="K111" s="5">
        <v>0</v>
      </c>
      <c r="L111" s="5">
        <v>0</v>
      </c>
      <c r="M111" s="5">
        <v>0</v>
      </c>
      <c r="N111" s="5">
        <v>0</v>
      </c>
      <c r="O111" s="5">
        <v>1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1</v>
      </c>
      <c r="W111" s="39">
        <f>SUM(I111:I$217,O111:O$217,S111:S$217)/SUM(F111:F$217)</f>
        <v>0.50666666666666671</v>
      </c>
      <c r="X111" s="39">
        <f>SUM(V111:V$217)/SUM(G111:G$217)</f>
        <v>0.48161764705882354</v>
      </c>
      <c r="Y111" s="41">
        <f t="shared" si="3"/>
        <v>0.98828431372549019</v>
      </c>
    </row>
    <row r="112" spans="1:25" ht="15.95" customHeight="1" x14ac:dyDescent="0.25">
      <c r="A112" s="184"/>
      <c r="B112" s="4">
        <v>42508</v>
      </c>
      <c r="C112" s="5" t="s">
        <v>23</v>
      </c>
      <c r="D112" s="39">
        <f>SUM(I112:I$217)/SUM(G112:G$217)</f>
        <v>0.44444444444444442</v>
      </c>
      <c r="E112" s="5">
        <v>1</v>
      </c>
      <c r="F112" s="5">
        <v>3</v>
      </c>
      <c r="G112" s="5">
        <v>3</v>
      </c>
      <c r="H112" s="5">
        <v>2</v>
      </c>
      <c r="I112" s="5">
        <v>2</v>
      </c>
      <c r="J112" s="5">
        <f t="shared" si="4"/>
        <v>2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2</v>
      </c>
      <c r="W112" s="39">
        <f>SUM(I112:I$217,O112:O$217,S112:S$217)/SUM(F112:F$217)</f>
        <v>0.50505050505050508</v>
      </c>
      <c r="X112" s="39">
        <f>SUM(V112:V$217)/SUM(G112:G$217)</f>
        <v>0.48148148148148145</v>
      </c>
      <c r="Y112" s="41">
        <f t="shared" si="3"/>
        <v>0.98653198653198659</v>
      </c>
    </row>
    <row r="113" spans="1:25" ht="15.95" customHeight="1" x14ac:dyDescent="0.25">
      <c r="A113" s="184"/>
      <c r="B113" s="4">
        <v>42501</v>
      </c>
      <c r="C113" s="5" t="s">
        <v>29</v>
      </c>
      <c r="D113" s="39">
        <f>SUM(I113:I$217)/SUM(G113:G$217)</f>
        <v>0.44194756554307119</v>
      </c>
      <c r="E113" s="5">
        <v>1</v>
      </c>
      <c r="F113" s="5">
        <v>3</v>
      </c>
      <c r="G113" s="5">
        <v>3</v>
      </c>
      <c r="H113" s="5">
        <v>1</v>
      </c>
      <c r="I113" s="5">
        <v>1</v>
      </c>
      <c r="J113" s="5">
        <f t="shared" si="4"/>
        <v>1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1</v>
      </c>
      <c r="W113" s="39">
        <f>SUM(I113:I$217,O113:O$217,S113:S$217)/SUM(F113:F$217)</f>
        <v>0.50340136054421769</v>
      </c>
      <c r="X113" s="39">
        <f>SUM(V113:V$217)/SUM(G113:G$217)</f>
        <v>0.47940074906367042</v>
      </c>
      <c r="Y113" s="41">
        <f t="shared" si="3"/>
        <v>0.98280210960788805</v>
      </c>
    </row>
    <row r="114" spans="1:25" ht="15.95" customHeight="1" thickBot="1" x14ac:dyDescent="0.3">
      <c r="A114" s="188"/>
      <c r="B114" s="11">
        <v>42501</v>
      </c>
      <c r="C114" s="12" t="s">
        <v>29</v>
      </c>
      <c r="D114" s="40">
        <f>SUM(I114:I$217)/SUM(G114:G$217)</f>
        <v>0.44318181818181818</v>
      </c>
      <c r="E114" s="12">
        <v>1</v>
      </c>
      <c r="F114" s="12">
        <v>3</v>
      </c>
      <c r="G114" s="12">
        <v>2</v>
      </c>
      <c r="H114" s="12">
        <v>0</v>
      </c>
      <c r="I114" s="12">
        <v>0</v>
      </c>
      <c r="J114" s="12">
        <f t="shared" si="4"/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0</v>
      </c>
      <c r="P114" s="12">
        <v>0</v>
      </c>
      <c r="Q114" s="12">
        <v>1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40">
        <f>SUM(I114:I$217,O114:O$217,S114:S$217)/SUM(F114:F$217)</f>
        <v>0.50515463917525771</v>
      </c>
      <c r="X114" s="40">
        <f>SUM(V114:V$217)/SUM(G114:G$217)</f>
        <v>0.48106060606060608</v>
      </c>
      <c r="Y114" s="42">
        <f t="shared" si="3"/>
        <v>0.98621524523586379</v>
      </c>
    </row>
    <row r="115" spans="1:25" ht="15.95" customHeight="1" x14ac:dyDescent="0.25">
      <c r="A115" s="183" t="s">
        <v>42</v>
      </c>
      <c r="B115" s="9">
        <v>42248</v>
      </c>
      <c r="C115" s="10" t="s">
        <v>41</v>
      </c>
      <c r="D115" s="1">
        <f>SUM(I115:I$217)/SUM(G115:G$217)</f>
        <v>0.44656488549618323</v>
      </c>
      <c r="E115" s="10">
        <v>1</v>
      </c>
      <c r="F115" s="10">
        <v>3</v>
      </c>
      <c r="G115" s="10">
        <v>3</v>
      </c>
      <c r="H115" s="10">
        <v>0</v>
      </c>
      <c r="I115" s="10">
        <v>0</v>
      </c>
      <c r="J115" s="10">
        <f t="shared" si="4"/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4</v>
      </c>
      <c r="V115" s="10">
        <v>0</v>
      </c>
      <c r="W115" s="1">
        <f>SUM(I115:I$217,O115:O$217,S115:S$217)/SUM(F115:F$217)</f>
        <v>0.51041666666666663</v>
      </c>
      <c r="X115" s="1">
        <f>SUM(V115:V$217)/SUM(G115:G$217)</f>
        <v>0.48473282442748089</v>
      </c>
      <c r="Y115" s="2">
        <f t="shared" si="3"/>
        <v>0.99514949109414752</v>
      </c>
    </row>
    <row r="116" spans="1:25" ht="15.95" customHeight="1" x14ac:dyDescent="0.25">
      <c r="A116" s="184"/>
      <c r="B116" s="4">
        <v>42241</v>
      </c>
      <c r="C116" s="5" t="s">
        <v>41</v>
      </c>
      <c r="D116" s="39">
        <f>SUM(I116:I$217)/SUM(G116:G$217)</f>
        <v>0.45173745173745172</v>
      </c>
      <c r="E116" s="5">
        <v>1</v>
      </c>
      <c r="F116" s="5">
        <v>3</v>
      </c>
      <c r="G116" s="5">
        <v>3</v>
      </c>
      <c r="H116" s="5">
        <v>2</v>
      </c>
      <c r="I116" s="5">
        <v>2</v>
      </c>
      <c r="J116" s="5">
        <f t="shared" si="4"/>
        <v>2</v>
      </c>
      <c r="K116" s="5">
        <v>0</v>
      </c>
      <c r="L116" s="5">
        <v>0</v>
      </c>
      <c r="M116" s="5">
        <v>0</v>
      </c>
      <c r="N116" s="5">
        <v>3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2</v>
      </c>
      <c r="W116" s="39">
        <f>SUM(I116:I$217,O116:O$217,S116:S$217)/SUM(F116:F$217)</f>
        <v>0.51578947368421058</v>
      </c>
      <c r="X116" s="39">
        <f>SUM(V116:V$217)/SUM(G116:G$217)</f>
        <v>0.49034749034749037</v>
      </c>
      <c r="Y116" s="41">
        <f t="shared" si="3"/>
        <v>1.0061369640317008</v>
      </c>
    </row>
    <row r="117" spans="1:25" ht="15.95" customHeight="1" x14ac:dyDescent="0.25">
      <c r="A117" s="184"/>
      <c r="B117" s="4">
        <v>42241</v>
      </c>
      <c r="C117" s="5" t="s">
        <v>41</v>
      </c>
      <c r="D117" s="39">
        <f>SUM(I117:I$217)/SUM(G117:G$217)</f>
        <v>0.44921875</v>
      </c>
      <c r="E117" s="5">
        <v>1</v>
      </c>
      <c r="F117" s="5">
        <v>3</v>
      </c>
      <c r="G117" s="5">
        <v>3</v>
      </c>
      <c r="H117" s="5">
        <v>1</v>
      </c>
      <c r="I117" s="5">
        <v>1</v>
      </c>
      <c r="J117" s="5">
        <f t="shared" si="4"/>
        <v>1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1</v>
      </c>
      <c r="T117" s="5">
        <v>0</v>
      </c>
      <c r="U117" s="5">
        <v>2</v>
      </c>
      <c r="V117" s="5">
        <v>1</v>
      </c>
      <c r="W117" s="39">
        <f>SUM(I117:I$217,O117:O$217,S117:S$217)/SUM(F117:F$217)</f>
        <v>0.51418439716312059</v>
      </c>
      <c r="X117" s="39">
        <f>SUM(V117:V$217)/SUM(G117:G$217)</f>
        <v>0.48828125</v>
      </c>
      <c r="Y117" s="41">
        <f t="shared" si="3"/>
        <v>1.0024656471631206</v>
      </c>
    </row>
    <row r="118" spans="1:25" ht="15.95" customHeight="1" x14ac:dyDescent="0.25">
      <c r="A118" s="184"/>
      <c r="B118" s="4">
        <v>42234</v>
      </c>
      <c r="C118" s="5" t="s">
        <v>41</v>
      </c>
      <c r="D118" s="39">
        <f>SUM(I118:I$217)/SUM(G118:G$217)</f>
        <v>0.45059288537549408</v>
      </c>
      <c r="E118" s="5">
        <v>1</v>
      </c>
      <c r="F118" s="5">
        <v>2</v>
      </c>
      <c r="G118" s="5">
        <v>2</v>
      </c>
      <c r="H118" s="5">
        <v>0</v>
      </c>
      <c r="I118" s="5">
        <v>0</v>
      </c>
      <c r="J118" s="5">
        <f t="shared" si="4"/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39">
        <f>SUM(I118:I$217,O118:O$217,S118:S$217)/SUM(F118:F$217)</f>
        <v>0.51254480286738346</v>
      </c>
      <c r="X118" s="39">
        <f>SUM(V118:V$217)/SUM(G118:G$217)</f>
        <v>0.49011857707509882</v>
      </c>
      <c r="Y118" s="41">
        <f t="shared" si="3"/>
        <v>1.0026633799424822</v>
      </c>
    </row>
    <row r="119" spans="1:25" ht="15.95" customHeight="1" thickBot="1" x14ac:dyDescent="0.3">
      <c r="A119" s="188"/>
      <c r="B119" s="11">
        <v>42234</v>
      </c>
      <c r="C119" s="12" t="s">
        <v>41</v>
      </c>
      <c r="D119" s="40">
        <f>SUM(I119:I$217)/SUM(G119:G$217)</f>
        <v>0.4541832669322709</v>
      </c>
      <c r="E119" s="12">
        <v>1</v>
      </c>
      <c r="F119" s="12">
        <v>3</v>
      </c>
      <c r="G119" s="12">
        <v>3</v>
      </c>
      <c r="H119" s="12">
        <v>0</v>
      </c>
      <c r="I119" s="12">
        <v>1</v>
      </c>
      <c r="J119" s="12">
        <f t="shared" si="4"/>
        <v>1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2</v>
      </c>
      <c r="V119" s="12">
        <v>1</v>
      </c>
      <c r="W119" s="40">
        <f>SUM(I119:I$217,O119:O$217,S119:S$217)/SUM(F119:F$217)</f>
        <v>0.51624548736462095</v>
      </c>
      <c r="X119" s="40">
        <f>SUM(V119:V$217)/SUM(G119:G$217)</f>
        <v>0.49402390438247012</v>
      </c>
      <c r="Y119" s="42">
        <f t="shared" si="3"/>
        <v>1.0102693917470911</v>
      </c>
    </row>
    <row r="120" spans="1:25" ht="15.95" customHeight="1" x14ac:dyDescent="0.25">
      <c r="A120" s="183" t="s">
        <v>49</v>
      </c>
      <c r="B120" s="9">
        <v>42227</v>
      </c>
      <c r="C120" s="10" t="s">
        <v>43</v>
      </c>
      <c r="D120" s="1">
        <f>SUM(I120:I$217)/SUM(G120:G$217)</f>
        <v>0.45564516129032256</v>
      </c>
      <c r="E120" s="10">
        <v>1</v>
      </c>
      <c r="F120" s="10">
        <v>3</v>
      </c>
      <c r="G120" s="10">
        <v>3</v>
      </c>
      <c r="H120" s="10">
        <v>0</v>
      </c>
      <c r="I120" s="10">
        <v>1</v>
      </c>
      <c r="J120" s="10">
        <f t="shared" si="4"/>
        <v>1</v>
      </c>
      <c r="K120" s="10">
        <v>0</v>
      </c>
      <c r="L120" s="10">
        <v>0</v>
      </c>
      <c r="M120" s="10">
        <v>0</v>
      </c>
      <c r="N120" s="10">
        <v>1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1</v>
      </c>
      <c r="W120" s="1">
        <f>SUM(I120:I$217,O120:O$217,S120:S$217)/SUM(F120:F$217)</f>
        <v>0.51824817518248179</v>
      </c>
      <c r="X120" s="1">
        <f>SUM(V120:V$217)/SUM(G120:G$217)</f>
        <v>0.49596774193548387</v>
      </c>
      <c r="Y120" s="2">
        <f t="shared" si="3"/>
        <v>1.0142159171179657</v>
      </c>
    </row>
    <row r="121" spans="1:25" ht="15.95" customHeight="1" x14ac:dyDescent="0.25">
      <c r="A121" s="184"/>
      <c r="B121" s="4">
        <v>42227</v>
      </c>
      <c r="C121" s="5" t="s">
        <v>43</v>
      </c>
      <c r="D121" s="39">
        <f>SUM(I121:I$217)/SUM(G121:G$217)</f>
        <v>0.45714285714285713</v>
      </c>
      <c r="E121" s="5">
        <v>1</v>
      </c>
      <c r="F121" s="5">
        <v>1</v>
      </c>
      <c r="G121" s="5">
        <v>1</v>
      </c>
      <c r="H121" s="5">
        <v>1</v>
      </c>
      <c r="I121" s="5">
        <v>1</v>
      </c>
      <c r="J121" s="5">
        <f t="shared" si="4"/>
        <v>1</v>
      </c>
      <c r="K121" s="5">
        <v>0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1</v>
      </c>
      <c r="W121" s="39">
        <f>SUM(I121:I$217,O121:O$217,S121:S$217)/SUM(F121:F$217)</f>
        <v>0.52029520295202947</v>
      </c>
      <c r="X121" s="39">
        <f>SUM(V121:V$217)/SUM(G121:G$217)</f>
        <v>0.49795918367346936</v>
      </c>
      <c r="Y121" s="41">
        <f t="shared" si="3"/>
        <v>1.0182543866254989</v>
      </c>
    </row>
    <row r="122" spans="1:25" ht="15.95" customHeight="1" x14ac:dyDescent="0.25">
      <c r="A122" s="184"/>
      <c r="B122" s="4">
        <v>42220</v>
      </c>
      <c r="C122" s="5" t="s">
        <v>44</v>
      </c>
      <c r="D122" s="39">
        <f>SUM(I122:I$217)/SUM(G122:G$217)</f>
        <v>0.45491803278688525</v>
      </c>
      <c r="E122" s="5">
        <v>1</v>
      </c>
      <c r="F122" s="5">
        <v>3</v>
      </c>
      <c r="G122" s="5">
        <v>3</v>
      </c>
      <c r="H122" s="5">
        <v>0</v>
      </c>
      <c r="I122" s="5">
        <v>1</v>
      </c>
      <c r="J122" s="5">
        <f t="shared" si="4"/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3</v>
      </c>
      <c r="V122" s="5">
        <v>1</v>
      </c>
      <c r="W122" s="39">
        <f>SUM(I122:I$217,O122:O$217,S122:S$217)/SUM(F122:F$217)</f>
        <v>0.51851851851851849</v>
      </c>
      <c r="X122" s="39">
        <f>SUM(V122:V$217)/SUM(G122:G$217)</f>
        <v>0.49590163934426229</v>
      </c>
      <c r="Y122" s="41">
        <f t="shared" si="3"/>
        <v>1.0144201578627807</v>
      </c>
    </row>
    <row r="123" spans="1:25" ht="15.95" customHeight="1" x14ac:dyDescent="0.25">
      <c r="A123" s="184"/>
      <c r="B123" s="4">
        <v>42220</v>
      </c>
      <c r="C123" s="5" t="s">
        <v>44</v>
      </c>
      <c r="D123" s="39">
        <f>SUM(I123:I$217)/SUM(G123:G$217)</f>
        <v>0.45643153526970953</v>
      </c>
      <c r="E123" s="5">
        <v>1</v>
      </c>
      <c r="F123" s="5">
        <v>2</v>
      </c>
      <c r="G123" s="5">
        <v>2</v>
      </c>
      <c r="H123" s="5">
        <v>0</v>
      </c>
      <c r="I123" s="5">
        <v>1</v>
      </c>
      <c r="J123" s="5">
        <f t="shared" si="4"/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1</v>
      </c>
      <c r="W123" s="39">
        <f>SUM(I123:I$217,O123:O$217,S123:S$217)/SUM(F123:F$217)</f>
        <v>0.52059925093632964</v>
      </c>
      <c r="X123" s="39">
        <f>SUM(V123:V$217)/SUM(G123:G$217)</f>
        <v>0.49792531120331951</v>
      </c>
      <c r="Y123" s="41">
        <f t="shared" si="3"/>
        <v>1.0185245621396493</v>
      </c>
    </row>
    <row r="124" spans="1:25" ht="15.95" customHeight="1" x14ac:dyDescent="0.25">
      <c r="A124" s="184"/>
      <c r="B124" s="4">
        <v>42213</v>
      </c>
      <c r="C124" s="5" t="s">
        <v>41</v>
      </c>
      <c r="D124" s="39">
        <f>SUM(I124:I$217)/SUM(G124:G$217)</f>
        <v>0.45606694560669458</v>
      </c>
      <c r="E124" s="5">
        <v>1</v>
      </c>
      <c r="F124" s="5">
        <v>2</v>
      </c>
      <c r="G124" s="5">
        <v>2</v>
      </c>
      <c r="H124" s="5">
        <v>1</v>
      </c>
      <c r="I124" s="5">
        <v>1</v>
      </c>
      <c r="J124" s="5">
        <f t="shared" si="4"/>
        <v>0</v>
      </c>
      <c r="K124" s="5">
        <v>1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2</v>
      </c>
      <c r="W124" s="39">
        <f>SUM(I124:I$217,O124:O$217,S124:S$217)/SUM(F124:F$217)</f>
        <v>0.52075471698113207</v>
      </c>
      <c r="X124" s="39">
        <f>SUM(V124:V$217)/SUM(G124:G$217)</f>
        <v>0.497907949790795</v>
      </c>
      <c r="Y124" s="41">
        <f t="shared" si="3"/>
        <v>1.018662666771927</v>
      </c>
    </row>
    <row r="125" spans="1:25" ht="15.95" customHeight="1" x14ac:dyDescent="0.25">
      <c r="A125" s="184"/>
      <c r="B125" s="4">
        <v>42213</v>
      </c>
      <c r="C125" s="5" t="s">
        <v>41</v>
      </c>
      <c r="D125" s="39">
        <f>SUM(I125:I$217)/SUM(G125:G$217)</f>
        <v>0.45569620253164556</v>
      </c>
      <c r="E125" s="5">
        <v>1</v>
      </c>
      <c r="F125" s="5">
        <v>2</v>
      </c>
      <c r="G125" s="5">
        <v>2</v>
      </c>
      <c r="H125" s="5">
        <v>0</v>
      </c>
      <c r="I125" s="5">
        <v>0</v>
      </c>
      <c r="J125" s="5">
        <f t="shared" si="4"/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0</v>
      </c>
      <c r="U125" s="5">
        <v>0</v>
      </c>
      <c r="V125" s="5">
        <v>0</v>
      </c>
      <c r="W125" s="39">
        <f>SUM(I125:I$217,O125:O$217,S125:S$217)/SUM(F125:F$217)</f>
        <v>0.52091254752851712</v>
      </c>
      <c r="X125" s="39">
        <f>SUM(V125:V$217)/SUM(G125:G$217)</f>
        <v>0.49367088607594939</v>
      </c>
      <c r="Y125" s="41">
        <f t="shared" si="3"/>
        <v>1.0145834336044666</v>
      </c>
    </row>
    <row r="126" spans="1:25" ht="15.95" customHeight="1" x14ac:dyDescent="0.25">
      <c r="A126" s="184"/>
      <c r="B126" s="4">
        <v>42206</v>
      </c>
      <c r="C126" s="5" t="s">
        <v>45</v>
      </c>
      <c r="D126" s="39">
        <f>SUM(I126:I$217)/SUM(G126:G$217)</f>
        <v>0.45957446808510638</v>
      </c>
      <c r="E126" s="5">
        <v>1</v>
      </c>
      <c r="F126" s="5">
        <v>3</v>
      </c>
      <c r="G126" s="5">
        <v>3</v>
      </c>
      <c r="H126" s="5">
        <v>0</v>
      </c>
      <c r="I126" s="5">
        <v>1</v>
      </c>
      <c r="J126" s="5">
        <f t="shared" si="4"/>
        <v>1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1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1</v>
      </c>
      <c r="W126" s="39">
        <f>SUM(I126:I$217,O126:O$217,S126:S$217)/SUM(F126:F$217)</f>
        <v>0.52490421455938696</v>
      </c>
      <c r="X126" s="39">
        <f>SUM(V126:V$217)/SUM(G126:G$217)</f>
        <v>0.49787234042553191</v>
      </c>
      <c r="Y126" s="41">
        <f t="shared" si="3"/>
        <v>1.0227765549849188</v>
      </c>
    </row>
    <row r="127" spans="1:25" ht="15.95" customHeight="1" x14ac:dyDescent="0.25">
      <c r="A127" s="184"/>
      <c r="B127" s="4">
        <v>42206</v>
      </c>
      <c r="C127" s="5" t="s">
        <v>45</v>
      </c>
      <c r="D127" s="39">
        <f>SUM(I127:I$217)/SUM(G127:G$217)</f>
        <v>0.46120689655172414</v>
      </c>
      <c r="E127" s="5">
        <v>1</v>
      </c>
      <c r="F127" s="5">
        <v>2</v>
      </c>
      <c r="G127" s="5">
        <v>1</v>
      </c>
      <c r="H127" s="5">
        <v>0</v>
      </c>
      <c r="I127" s="5">
        <v>1</v>
      </c>
      <c r="J127" s="5">
        <f t="shared" si="4"/>
        <v>1</v>
      </c>
      <c r="K127" s="5">
        <v>0</v>
      </c>
      <c r="L127" s="5">
        <v>0</v>
      </c>
      <c r="M127" s="5">
        <v>0</v>
      </c>
      <c r="N127" s="5">
        <v>0</v>
      </c>
      <c r="O127" s="5">
        <v>1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1</v>
      </c>
      <c r="W127" s="39">
        <f>SUM(I127:I$217,O127:O$217,S127:S$217)/SUM(F127:F$217)</f>
        <v>0.52713178294573648</v>
      </c>
      <c r="X127" s="39">
        <f>SUM(V127:V$217)/SUM(G127:G$217)</f>
        <v>0.5</v>
      </c>
      <c r="Y127" s="41">
        <f t="shared" si="3"/>
        <v>1.0271317829457365</v>
      </c>
    </row>
    <row r="128" spans="1:25" ht="15.95" customHeight="1" x14ac:dyDescent="0.25">
      <c r="A128" s="184"/>
      <c r="B128" s="4">
        <v>42199</v>
      </c>
      <c r="C128" s="5" t="s">
        <v>46</v>
      </c>
      <c r="D128" s="39">
        <f>SUM(I128:I$217)/SUM(G128:G$217)</f>
        <v>0.45887445887445888</v>
      </c>
      <c r="E128" s="5">
        <v>1</v>
      </c>
      <c r="F128" s="5">
        <v>2</v>
      </c>
      <c r="G128" s="5">
        <v>2</v>
      </c>
      <c r="H128" s="5">
        <v>1</v>
      </c>
      <c r="I128" s="5">
        <v>1</v>
      </c>
      <c r="J128" s="5">
        <f t="shared" si="4"/>
        <v>1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1</v>
      </c>
      <c r="W128" s="39">
        <f>SUM(I128:I$217,O128:O$217,S128:S$217)/SUM(F128:F$217)</f>
        <v>0.5234375</v>
      </c>
      <c r="X128" s="39">
        <f>SUM(V128:V$217)/SUM(G128:G$217)</f>
        <v>0.49783549783549785</v>
      </c>
      <c r="Y128" s="41">
        <f t="shared" si="3"/>
        <v>1.021272997835498</v>
      </c>
    </row>
    <row r="129" spans="1:25" ht="15.95" customHeight="1" x14ac:dyDescent="0.25">
      <c r="A129" s="184"/>
      <c r="B129" s="4">
        <v>42199</v>
      </c>
      <c r="C129" s="5" t="s">
        <v>46</v>
      </c>
      <c r="D129" s="39">
        <f>SUM(I129:I$217)/SUM(G129:G$217)</f>
        <v>0.45851528384279477</v>
      </c>
      <c r="E129" s="5">
        <v>1</v>
      </c>
      <c r="F129" s="5">
        <v>2</v>
      </c>
      <c r="G129" s="5">
        <v>2</v>
      </c>
      <c r="H129" s="5">
        <v>0</v>
      </c>
      <c r="I129" s="5">
        <v>2</v>
      </c>
      <c r="J129" s="5">
        <f t="shared" si="4"/>
        <v>2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2</v>
      </c>
      <c r="W129" s="39">
        <f>SUM(I129:I$217,O129:O$217,S129:S$217)/SUM(F129:F$217)</f>
        <v>0.52362204724409445</v>
      </c>
      <c r="X129" s="39">
        <f>SUM(V129:V$217)/SUM(G129:G$217)</f>
        <v>0.49781659388646288</v>
      </c>
      <c r="Y129" s="41">
        <f t="shared" si="3"/>
        <v>1.0214386411305574</v>
      </c>
    </row>
    <row r="130" spans="1:25" ht="15.95" customHeight="1" x14ac:dyDescent="0.25">
      <c r="A130" s="184"/>
      <c r="B130" s="4">
        <v>42192</v>
      </c>
      <c r="C130" s="5" t="s">
        <v>47</v>
      </c>
      <c r="D130" s="39">
        <f>SUM(I130:I$217)/SUM(G130:G$217)</f>
        <v>0.45374449339207046</v>
      </c>
      <c r="E130" s="5">
        <v>1</v>
      </c>
      <c r="F130" s="5">
        <v>2</v>
      </c>
      <c r="G130" s="5">
        <v>2</v>
      </c>
      <c r="H130" s="5">
        <v>1</v>
      </c>
      <c r="I130" s="5">
        <v>1</v>
      </c>
      <c r="J130" s="5">
        <f t="shared" si="4"/>
        <v>1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1</v>
      </c>
      <c r="W130" s="39">
        <f>SUM(I130:I$217,O130:O$217,S130:S$217)/SUM(F130:F$217)</f>
        <v>0.51984126984126988</v>
      </c>
      <c r="X130" s="39">
        <f>SUM(V130:V$217)/SUM(G130:G$217)</f>
        <v>0.4933920704845815</v>
      </c>
      <c r="Y130" s="41">
        <f t="shared" si="3"/>
        <v>1.0132333403258513</v>
      </c>
    </row>
    <row r="131" spans="1:25" ht="15.95" customHeight="1" x14ac:dyDescent="0.25">
      <c r="A131" s="184"/>
      <c r="B131" s="4">
        <v>42192</v>
      </c>
      <c r="C131" s="5" t="s">
        <v>47</v>
      </c>
      <c r="D131" s="39">
        <f>SUM(I131:I$217)/SUM(G131:G$217)</f>
        <v>0.45333333333333331</v>
      </c>
      <c r="E131" s="5">
        <v>1</v>
      </c>
      <c r="F131" s="5">
        <v>2</v>
      </c>
      <c r="G131" s="5">
        <v>2</v>
      </c>
      <c r="H131" s="5">
        <v>0</v>
      </c>
      <c r="I131" s="5">
        <v>2</v>
      </c>
      <c r="J131" s="5">
        <f t="shared" si="4"/>
        <v>2</v>
      </c>
      <c r="K131" s="5">
        <v>0</v>
      </c>
      <c r="L131" s="5">
        <v>0</v>
      </c>
      <c r="M131" s="5">
        <v>0</v>
      </c>
      <c r="N131" s="5">
        <v>1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2</v>
      </c>
      <c r="W131" s="39">
        <f>SUM(I131:I$217,O131:O$217,S131:S$217)/SUM(F131:F$217)</f>
        <v>0.52</v>
      </c>
      <c r="X131" s="39">
        <f>SUM(V131:V$217)/SUM(G131:G$217)</f>
        <v>0.49333333333333335</v>
      </c>
      <c r="Y131" s="41">
        <f t="shared" si="3"/>
        <v>1.0133333333333334</v>
      </c>
    </row>
    <row r="132" spans="1:25" ht="15.95" customHeight="1" x14ac:dyDescent="0.25">
      <c r="A132" s="184"/>
      <c r="B132" s="4">
        <v>42178</v>
      </c>
      <c r="C132" s="5" t="s">
        <v>41</v>
      </c>
      <c r="D132" s="39">
        <f>SUM(I132:I$217)/SUM(G132:G$217)</f>
        <v>0.44843049327354262</v>
      </c>
      <c r="E132" s="5">
        <v>1</v>
      </c>
      <c r="F132" s="5">
        <v>3</v>
      </c>
      <c r="G132" s="5">
        <v>3</v>
      </c>
      <c r="H132" s="5">
        <v>0</v>
      </c>
      <c r="I132" s="5">
        <v>2</v>
      </c>
      <c r="J132" s="5">
        <f t="shared" si="4"/>
        <v>2</v>
      </c>
      <c r="K132" s="5">
        <v>0</v>
      </c>
      <c r="L132" s="5">
        <v>0</v>
      </c>
      <c r="M132" s="5">
        <v>0</v>
      </c>
      <c r="N132" s="5">
        <v>2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2</v>
      </c>
      <c r="W132" s="39">
        <f>SUM(I132:I$217,O132:O$217,S132:S$217)/SUM(F132:F$217)</f>
        <v>0.5161290322580645</v>
      </c>
      <c r="X132" s="39">
        <f>SUM(V132:V$217)/SUM(G132:G$217)</f>
        <v>0.48878923766816146</v>
      </c>
      <c r="Y132" s="41">
        <f t="shared" si="3"/>
        <v>1.004918269926226</v>
      </c>
    </row>
    <row r="133" spans="1:25" ht="15.95" customHeight="1" x14ac:dyDescent="0.25">
      <c r="A133" s="184"/>
      <c r="B133" s="4">
        <v>42178</v>
      </c>
      <c r="C133" s="5" t="s">
        <v>41</v>
      </c>
      <c r="D133" s="39">
        <f>SUM(I133:I$217)/SUM(G133:G$217)</f>
        <v>0.44545454545454544</v>
      </c>
      <c r="E133" s="5">
        <v>1</v>
      </c>
      <c r="F133" s="5">
        <v>2</v>
      </c>
      <c r="G133" s="5">
        <v>2</v>
      </c>
      <c r="H133" s="5">
        <v>0</v>
      </c>
      <c r="I133" s="5">
        <v>1</v>
      </c>
      <c r="J133" s="5">
        <f t="shared" si="4"/>
        <v>1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1</v>
      </c>
      <c r="W133" s="39">
        <f>SUM(I133:I$217,O133:O$217,S133:S$217)/SUM(F133:F$217)</f>
        <v>0.51428571428571423</v>
      </c>
      <c r="X133" s="39">
        <f>SUM(V133:V$217)/SUM(G133:G$217)</f>
        <v>0.48636363636363639</v>
      </c>
      <c r="Y133" s="41">
        <f t="shared" ref="Y133:Y196" si="5">SUM(X133+W133)</f>
        <v>1.0006493506493506</v>
      </c>
    </row>
    <row r="134" spans="1:25" ht="15.95" customHeight="1" x14ac:dyDescent="0.25">
      <c r="A134" s="184"/>
      <c r="B134" s="4">
        <v>42143</v>
      </c>
      <c r="C134" s="5" t="s">
        <v>47</v>
      </c>
      <c r="D134" s="39">
        <f>SUM(I134:I$217)/SUM(G134:G$217)</f>
        <v>0.44495412844036697</v>
      </c>
      <c r="E134" s="5">
        <v>1</v>
      </c>
      <c r="F134" s="5">
        <v>2</v>
      </c>
      <c r="G134" s="5">
        <v>2</v>
      </c>
      <c r="H134" s="5">
        <v>0</v>
      </c>
      <c r="I134" s="5">
        <v>0</v>
      </c>
      <c r="J134" s="5">
        <f t="shared" ref="J134:J197" si="6">SUM(I134)-SUM(K134:M134)</f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</v>
      </c>
      <c r="U134" s="5">
        <v>0</v>
      </c>
      <c r="V134" s="5">
        <v>0</v>
      </c>
      <c r="W134" s="39">
        <f>SUM(I134:I$217,O134:O$217,S134:S$217)/SUM(F134:F$217)</f>
        <v>0.51440329218106995</v>
      </c>
      <c r="X134" s="39">
        <f>SUM(V134:V$217)/SUM(G134:G$217)</f>
        <v>0.48623853211009177</v>
      </c>
      <c r="Y134" s="41">
        <f t="shared" si="5"/>
        <v>1.0006418242911617</v>
      </c>
    </row>
    <row r="135" spans="1:25" ht="15.95" customHeight="1" thickBot="1" x14ac:dyDescent="0.3">
      <c r="A135" s="188"/>
      <c r="B135" s="11">
        <v>42143</v>
      </c>
      <c r="C135" s="12" t="s">
        <v>47</v>
      </c>
      <c r="D135" s="40">
        <f>SUM(I135:I$217)/SUM(G135:G$217)</f>
        <v>0.44907407407407407</v>
      </c>
      <c r="E135" s="12">
        <v>1</v>
      </c>
      <c r="F135" s="12">
        <v>3</v>
      </c>
      <c r="G135" s="12">
        <v>3</v>
      </c>
      <c r="H135" s="12">
        <v>0</v>
      </c>
      <c r="I135" s="12">
        <v>0</v>
      </c>
      <c r="J135" s="12">
        <f t="shared" si="6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2</v>
      </c>
      <c r="V135" s="12">
        <v>0</v>
      </c>
      <c r="W135" s="40">
        <f>SUM(I135:I$217,O135:O$217,S135:S$217)/SUM(F135:F$217)</f>
        <v>0.51867219917012453</v>
      </c>
      <c r="X135" s="40">
        <f>SUM(V135:V$217)/SUM(G135:G$217)</f>
        <v>0.49074074074074076</v>
      </c>
      <c r="Y135" s="42">
        <f t="shared" si="5"/>
        <v>1.0094129399108653</v>
      </c>
    </row>
    <row r="136" spans="1:25" ht="15.95" customHeight="1" x14ac:dyDescent="0.25">
      <c r="A136" s="183" t="s">
        <v>48</v>
      </c>
      <c r="B136" s="9">
        <v>41863</v>
      </c>
      <c r="C136" s="10" t="s">
        <v>43</v>
      </c>
      <c r="D136" s="1">
        <f>SUM(I136:I$217)/SUM(G136:G$217)</f>
        <v>0.45539906103286387</v>
      </c>
      <c r="E136" s="10">
        <v>1</v>
      </c>
      <c r="F136" s="10">
        <v>3</v>
      </c>
      <c r="G136" s="10">
        <v>3</v>
      </c>
      <c r="H136" s="10">
        <v>0</v>
      </c>
      <c r="I136" s="10">
        <v>0</v>
      </c>
      <c r="J136" s="10">
        <f t="shared" si="6"/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1</v>
      </c>
      <c r="U136" s="10">
        <v>2</v>
      </c>
      <c r="V136" s="10">
        <v>0</v>
      </c>
      <c r="W136" s="1">
        <f>SUM(I136:I$217,O136:O$217,S136:S$217)/SUM(F136:F$217)</f>
        <v>0.52521008403361347</v>
      </c>
      <c r="X136" s="1">
        <f>SUM(V136:V$217)/SUM(G136:G$217)</f>
        <v>0.49765258215962443</v>
      </c>
      <c r="Y136" s="2">
        <f t="shared" si="5"/>
        <v>1.0228626661932378</v>
      </c>
    </row>
    <row r="137" spans="1:25" ht="15.95" customHeight="1" x14ac:dyDescent="0.25">
      <c r="A137" s="184"/>
      <c r="B137" s="4">
        <v>41863</v>
      </c>
      <c r="C137" s="5" t="s">
        <v>43</v>
      </c>
      <c r="D137" s="39">
        <f>SUM(I137:I$217)/SUM(G137:G$217)</f>
        <v>0.46190476190476193</v>
      </c>
      <c r="E137" s="5">
        <v>1</v>
      </c>
      <c r="F137" s="5">
        <v>2</v>
      </c>
      <c r="G137" s="5">
        <v>2</v>
      </c>
      <c r="H137" s="5">
        <v>1</v>
      </c>
      <c r="I137" s="5">
        <v>1</v>
      </c>
      <c r="J137" s="5">
        <f t="shared" si="6"/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1</v>
      </c>
      <c r="W137" s="39">
        <f>SUM(I137:I$217,O137:O$217,S137:S$217)/SUM(F137:F$217)</f>
        <v>0.52765957446808509</v>
      </c>
      <c r="X137" s="39">
        <f>SUM(V137:V$217)/SUM(G137:G$217)</f>
        <v>0.50476190476190474</v>
      </c>
      <c r="Y137" s="41">
        <f t="shared" si="5"/>
        <v>1.0324214792299897</v>
      </c>
    </row>
    <row r="138" spans="1:25" ht="15.95" customHeight="1" x14ac:dyDescent="0.25">
      <c r="A138" s="184"/>
      <c r="B138" s="4">
        <v>41856</v>
      </c>
      <c r="C138" s="5" t="s">
        <v>44</v>
      </c>
      <c r="D138" s="39">
        <f>SUM(I138:I$217)/SUM(G138:G$217)</f>
        <v>0.46153846153846156</v>
      </c>
      <c r="E138" s="5">
        <v>1</v>
      </c>
      <c r="F138" s="5">
        <v>2</v>
      </c>
      <c r="G138" s="5">
        <v>2</v>
      </c>
      <c r="H138" s="5">
        <v>0</v>
      </c>
      <c r="I138" s="5">
        <v>0</v>
      </c>
      <c r="J138" s="5">
        <f t="shared" si="6"/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39">
        <f>SUM(I138:I$217,O138:O$217,S138:S$217)/SUM(F138:F$217)</f>
        <v>0.52789699570815452</v>
      </c>
      <c r="X138" s="39">
        <f>SUM(V138:V$217)/SUM(G138:G$217)</f>
        <v>0.50480769230769229</v>
      </c>
      <c r="Y138" s="41">
        <f t="shared" si="5"/>
        <v>1.0327046880158468</v>
      </c>
    </row>
    <row r="139" spans="1:25" ht="15.95" customHeight="1" x14ac:dyDescent="0.25">
      <c r="A139" s="184"/>
      <c r="B139" s="4">
        <v>41856</v>
      </c>
      <c r="C139" s="5" t="s">
        <v>44</v>
      </c>
      <c r="D139" s="39">
        <f>SUM(I139:I$217)/SUM(G139:G$217)</f>
        <v>0.46601941747572817</v>
      </c>
      <c r="E139" s="5">
        <v>1</v>
      </c>
      <c r="F139" s="5">
        <v>2</v>
      </c>
      <c r="G139" s="5">
        <v>2</v>
      </c>
      <c r="H139" s="5">
        <v>0</v>
      </c>
      <c r="I139" s="5">
        <v>0</v>
      </c>
      <c r="J139" s="5">
        <f t="shared" si="6"/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1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39">
        <f>SUM(I139:I$217,O139:O$217,S139:S$217)/SUM(F139:F$217)</f>
        <v>0.53246753246753242</v>
      </c>
      <c r="X139" s="39">
        <f>SUM(V139:V$217)/SUM(G139:G$217)</f>
        <v>0.50970873786407767</v>
      </c>
      <c r="Y139" s="41">
        <f t="shared" si="5"/>
        <v>1.04217627033161</v>
      </c>
    </row>
    <row r="140" spans="1:25" ht="15.95" customHeight="1" x14ac:dyDescent="0.25">
      <c r="A140" s="184"/>
      <c r="B140" s="4">
        <v>41849</v>
      </c>
      <c r="C140" s="5" t="s">
        <v>50</v>
      </c>
      <c r="D140" s="39">
        <f>SUM(I140:I$217)/SUM(G140:G$217)</f>
        <v>0.47058823529411764</v>
      </c>
      <c r="E140" s="5">
        <v>1</v>
      </c>
      <c r="F140" s="5">
        <v>2</v>
      </c>
      <c r="G140" s="5">
        <v>2</v>
      </c>
      <c r="H140" s="5">
        <v>1</v>
      </c>
      <c r="I140" s="5">
        <v>1</v>
      </c>
      <c r="J140" s="5">
        <f t="shared" si="6"/>
        <v>1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1</v>
      </c>
      <c r="W140" s="39">
        <f>SUM(I140:I$217,O140:O$217,S140:S$217)/SUM(F140:F$217)</f>
        <v>0.53711790393013104</v>
      </c>
      <c r="X140" s="39">
        <f>SUM(V140:V$217)/SUM(G140:G$217)</f>
        <v>0.51470588235294112</v>
      </c>
      <c r="Y140" s="41">
        <f t="shared" si="5"/>
        <v>1.0518237862830722</v>
      </c>
    </row>
    <row r="141" spans="1:25" ht="15.95" customHeight="1" x14ac:dyDescent="0.25">
      <c r="A141" s="184"/>
      <c r="B141" s="4">
        <v>41849</v>
      </c>
      <c r="C141" s="5" t="s">
        <v>50</v>
      </c>
      <c r="D141" s="39">
        <f>SUM(I141:I$217)/SUM(G141:G$217)</f>
        <v>0.47029702970297027</v>
      </c>
      <c r="E141" s="5">
        <v>1</v>
      </c>
      <c r="F141" s="5">
        <v>4</v>
      </c>
      <c r="G141" s="5">
        <v>2</v>
      </c>
      <c r="H141" s="5">
        <v>2</v>
      </c>
      <c r="I141" s="5">
        <v>2</v>
      </c>
      <c r="J141" s="5">
        <f t="shared" si="6"/>
        <v>2</v>
      </c>
      <c r="K141" s="5">
        <v>0</v>
      </c>
      <c r="L141" s="5">
        <v>0</v>
      </c>
      <c r="M141" s="5">
        <v>0</v>
      </c>
      <c r="N141" s="5">
        <v>1</v>
      </c>
      <c r="O141" s="5">
        <v>2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2</v>
      </c>
      <c r="W141" s="39">
        <f>SUM(I141:I$217,O141:O$217,S141:S$217)/SUM(F141:F$217)</f>
        <v>0.5374449339207048</v>
      </c>
      <c r="X141" s="39">
        <f>SUM(V141:V$217)/SUM(G141:G$217)</f>
        <v>0.51485148514851486</v>
      </c>
      <c r="Y141" s="41">
        <f t="shared" si="5"/>
        <v>1.0522964190692197</v>
      </c>
    </row>
    <row r="142" spans="1:25" ht="15.95" customHeight="1" x14ac:dyDescent="0.25">
      <c r="A142" s="184"/>
      <c r="B142" s="4">
        <v>41842</v>
      </c>
      <c r="C142" s="5" t="s">
        <v>51</v>
      </c>
      <c r="D142" s="39">
        <f>SUM(I142:I$217)/SUM(G142:G$217)</f>
        <v>0.46500000000000002</v>
      </c>
      <c r="E142" s="5">
        <v>1</v>
      </c>
      <c r="F142" s="5">
        <v>3</v>
      </c>
      <c r="G142" s="5">
        <v>3</v>
      </c>
      <c r="H142" s="5">
        <v>1</v>
      </c>
      <c r="I142" s="5">
        <v>1</v>
      </c>
      <c r="J142" s="5">
        <f t="shared" si="6"/>
        <v>1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1</v>
      </c>
      <c r="U142" s="5">
        <v>2</v>
      </c>
      <c r="V142" s="5">
        <v>1</v>
      </c>
      <c r="W142" s="39">
        <f>SUM(I142:I$217,O142:O$217,S142:S$217)/SUM(F142:F$217)</f>
        <v>0.52914798206278024</v>
      </c>
      <c r="X142" s="39">
        <f>SUM(V142:V$217)/SUM(G142:G$217)</f>
        <v>0.51</v>
      </c>
      <c r="Y142" s="41">
        <f t="shared" si="5"/>
        <v>1.0391479820627803</v>
      </c>
    </row>
    <row r="143" spans="1:25" ht="15.95" customHeight="1" x14ac:dyDescent="0.25">
      <c r="A143" s="184"/>
      <c r="B143" s="4">
        <v>41842</v>
      </c>
      <c r="C143" s="5" t="s">
        <v>51</v>
      </c>
      <c r="D143" s="39">
        <f>SUM(I143:I$217)/SUM(G143:G$217)</f>
        <v>0.46700507614213199</v>
      </c>
      <c r="E143" s="5">
        <v>1</v>
      </c>
      <c r="F143" s="5">
        <v>3</v>
      </c>
      <c r="G143" s="5">
        <v>3</v>
      </c>
      <c r="H143" s="5">
        <v>0</v>
      </c>
      <c r="I143" s="5">
        <v>1</v>
      </c>
      <c r="J143" s="5">
        <f t="shared" si="6"/>
        <v>1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</v>
      </c>
      <c r="V143" s="5">
        <v>1</v>
      </c>
      <c r="W143" s="39">
        <f>SUM(I143:I$217,O143:O$217,S143:S$217)/SUM(F143:F$217)</f>
        <v>0.53181818181818186</v>
      </c>
      <c r="X143" s="39">
        <f>SUM(V143:V$217)/SUM(G143:G$217)</f>
        <v>0.51269035532994922</v>
      </c>
      <c r="Y143" s="41">
        <f t="shared" si="5"/>
        <v>1.0445085371481311</v>
      </c>
    </row>
    <row r="144" spans="1:25" ht="15.95" customHeight="1" x14ac:dyDescent="0.25">
      <c r="A144" s="184"/>
      <c r="B144" s="4">
        <v>41835</v>
      </c>
      <c r="C144" s="5" t="s">
        <v>41</v>
      </c>
      <c r="D144" s="39">
        <f>SUM(I144:I$217)/SUM(G144:G$217)</f>
        <v>0.46907216494845361</v>
      </c>
      <c r="E144" s="5">
        <v>1</v>
      </c>
      <c r="F144" s="5">
        <v>3</v>
      </c>
      <c r="G144" s="5">
        <v>3</v>
      </c>
      <c r="H144" s="5">
        <v>2</v>
      </c>
      <c r="I144" s="5">
        <v>3</v>
      </c>
      <c r="J144" s="5">
        <f t="shared" si="6"/>
        <v>3</v>
      </c>
      <c r="K144" s="5">
        <v>0</v>
      </c>
      <c r="L144" s="5">
        <v>0</v>
      </c>
      <c r="M144" s="5">
        <v>0</v>
      </c>
      <c r="N144" s="5">
        <v>2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3</v>
      </c>
      <c r="W144" s="39">
        <f>SUM(I144:I$217,O144:O$217,S144:S$217)/SUM(F144:F$217)</f>
        <v>0.53456221198156684</v>
      </c>
      <c r="X144" s="39">
        <f>SUM(V144:V$217)/SUM(G144:G$217)</f>
        <v>0.51546391752577314</v>
      </c>
      <c r="Y144" s="41">
        <f t="shared" si="5"/>
        <v>1.0500261295073399</v>
      </c>
    </row>
    <row r="145" spans="1:25" ht="15.95" customHeight="1" x14ac:dyDescent="0.25">
      <c r="A145" s="184"/>
      <c r="B145" s="4">
        <v>41835</v>
      </c>
      <c r="C145" s="5" t="s">
        <v>41</v>
      </c>
      <c r="D145" s="39">
        <f>SUM(I145:I$217)/SUM(G145:G$217)</f>
        <v>0.4607329842931937</v>
      </c>
      <c r="E145" s="5">
        <v>1</v>
      </c>
      <c r="F145" s="5">
        <v>3</v>
      </c>
      <c r="G145" s="5">
        <v>3</v>
      </c>
      <c r="H145" s="5">
        <v>0</v>
      </c>
      <c r="I145" s="5">
        <v>0</v>
      </c>
      <c r="J145" s="5">
        <f t="shared" si="6"/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0</v>
      </c>
      <c r="R145" s="5">
        <v>0</v>
      </c>
      <c r="S145" s="5">
        <v>1</v>
      </c>
      <c r="T145" s="5">
        <v>0</v>
      </c>
      <c r="U145" s="5">
        <v>1</v>
      </c>
      <c r="V145" s="5">
        <v>0</v>
      </c>
      <c r="W145" s="39">
        <f>SUM(I145:I$217,O145:O$217,S145:S$217)/SUM(F145:F$217)</f>
        <v>0.5280373831775701</v>
      </c>
      <c r="X145" s="39">
        <f>SUM(V145:V$217)/SUM(G145:G$217)</f>
        <v>0.50785340314136129</v>
      </c>
      <c r="Y145" s="41">
        <f t="shared" si="5"/>
        <v>1.0358907863189315</v>
      </c>
    </row>
    <row r="146" spans="1:25" ht="15.95" customHeight="1" x14ac:dyDescent="0.25">
      <c r="A146" s="184"/>
      <c r="B146" s="4">
        <v>41828</v>
      </c>
      <c r="C146" s="5" t="s">
        <v>45</v>
      </c>
      <c r="D146" s="39">
        <f>SUM(I146:I$217)/SUM(G146:G$217)</f>
        <v>0.46808510638297873</v>
      </c>
      <c r="E146" s="5">
        <v>1</v>
      </c>
      <c r="F146" s="5">
        <v>2</v>
      </c>
      <c r="G146" s="5">
        <v>2</v>
      </c>
      <c r="H146" s="5">
        <v>1</v>
      </c>
      <c r="I146" s="5">
        <v>1</v>
      </c>
      <c r="J146" s="5">
        <f t="shared" si="6"/>
        <v>1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1</v>
      </c>
      <c r="W146" s="39">
        <f>SUM(I146:I$217,O146:O$217,S146:S$217)/SUM(F146:F$217)</f>
        <v>0.53080568720379151</v>
      </c>
      <c r="X146" s="39">
        <f>SUM(V146:V$217)/SUM(G146:G$217)</f>
        <v>0.51595744680851063</v>
      </c>
      <c r="Y146" s="41">
        <f t="shared" si="5"/>
        <v>1.046763134012302</v>
      </c>
    </row>
    <row r="147" spans="1:25" ht="15.95" customHeight="1" x14ac:dyDescent="0.25">
      <c r="A147" s="184"/>
      <c r="B147" s="4">
        <v>41828</v>
      </c>
      <c r="C147" s="5" t="s">
        <v>45</v>
      </c>
      <c r="D147" s="39">
        <f>SUM(I147:I$217)/SUM(G147:G$217)</f>
        <v>0.46774193548387094</v>
      </c>
      <c r="E147" s="5">
        <v>1</v>
      </c>
      <c r="F147" s="5">
        <v>3</v>
      </c>
      <c r="G147" s="5">
        <v>3</v>
      </c>
      <c r="H147" s="5">
        <v>0</v>
      </c>
      <c r="I147" s="5">
        <v>2</v>
      </c>
      <c r="J147" s="5">
        <f t="shared" si="6"/>
        <v>2</v>
      </c>
      <c r="K147" s="5">
        <v>0</v>
      </c>
      <c r="L147" s="5">
        <v>0</v>
      </c>
      <c r="M147" s="5">
        <v>0</v>
      </c>
      <c r="N147" s="5">
        <v>1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2</v>
      </c>
      <c r="W147" s="39">
        <f>SUM(I147:I$217,O147:O$217,S147:S$217)/SUM(F147:F$217)</f>
        <v>0.53110047846889952</v>
      </c>
      <c r="X147" s="39">
        <f>SUM(V147:V$217)/SUM(G147:G$217)</f>
        <v>0.5161290322580645</v>
      </c>
      <c r="Y147" s="41">
        <f t="shared" si="5"/>
        <v>1.047229510726964</v>
      </c>
    </row>
    <row r="148" spans="1:25" ht="15.95" customHeight="1" x14ac:dyDescent="0.25">
      <c r="A148" s="184"/>
      <c r="B148" s="4">
        <v>41821</v>
      </c>
      <c r="C148" s="5" t="s">
        <v>46</v>
      </c>
      <c r="D148" s="39">
        <f>SUM(I148:I$217)/SUM(G148:G$217)</f>
        <v>0.46448087431693991</v>
      </c>
      <c r="E148" s="5">
        <v>1</v>
      </c>
      <c r="F148" s="5">
        <v>3</v>
      </c>
      <c r="G148" s="5">
        <v>2</v>
      </c>
      <c r="H148" s="5">
        <v>1</v>
      </c>
      <c r="I148" s="5">
        <v>0</v>
      </c>
      <c r="J148" s="5">
        <f t="shared" si="6"/>
        <v>0</v>
      </c>
      <c r="K148" s="5">
        <v>0</v>
      </c>
      <c r="L148" s="5">
        <v>0</v>
      </c>
      <c r="M148" s="5">
        <v>0</v>
      </c>
      <c r="N148" s="5">
        <v>0</v>
      </c>
      <c r="O148" s="5">
        <v>1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0</v>
      </c>
      <c r="W148" s="39">
        <f>SUM(I148:I$217,O148:O$217,S148:S$217)/SUM(F148:F$217)</f>
        <v>0.529126213592233</v>
      </c>
      <c r="X148" s="39">
        <f>SUM(V148:V$217)/SUM(G148:G$217)</f>
        <v>0.51366120218579236</v>
      </c>
      <c r="Y148" s="41">
        <f t="shared" si="5"/>
        <v>1.0427874157780255</v>
      </c>
    </row>
    <row r="149" spans="1:25" ht="15.95" customHeight="1" x14ac:dyDescent="0.25">
      <c r="A149" s="184"/>
      <c r="B149" s="4">
        <v>41814</v>
      </c>
      <c r="C149" s="5" t="s">
        <v>50</v>
      </c>
      <c r="D149" s="39">
        <f>SUM(I149:I$217)/SUM(G149:G$217)</f>
        <v>0.46961325966850831</v>
      </c>
      <c r="E149" s="5">
        <v>1</v>
      </c>
      <c r="F149" s="5">
        <v>2</v>
      </c>
      <c r="G149" s="5">
        <v>2</v>
      </c>
      <c r="H149" s="5">
        <v>0</v>
      </c>
      <c r="I149" s="5">
        <v>0</v>
      </c>
      <c r="J149" s="5">
        <f t="shared" si="6"/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1</v>
      </c>
      <c r="T149" s="5">
        <v>0</v>
      </c>
      <c r="U149" s="5">
        <v>1</v>
      </c>
      <c r="V149" s="5">
        <v>0</v>
      </c>
      <c r="W149" s="39">
        <f>SUM(I149:I$217,O149:O$217,S149:S$217)/SUM(F149:F$217)</f>
        <v>0.53201970443349755</v>
      </c>
      <c r="X149" s="39">
        <f>SUM(V149:V$217)/SUM(G149:G$217)</f>
        <v>0.51933701657458564</v>
      </c>
      <c r="Y149" s="41">
        <f t="shared" si="5"/>
        <v>1.0513567210080832</v>
      </c>
    </row>
    <row r="150" spans="1:25" ht="15.95" customHeight="1" x14ac:dyDescent="0.25">
      <c r="A150" s="184"/>
      <c r="B150" s="4">
        <v>41814</v>
      </c>
      <c r="C150" s="5" t="s">
        <v>50</v>
      </c>
      <c r="D150" s="39">
        <f>SUM(I150:I$217)/SUM(G150:G$217)</f>
        <v>0.47486033519553073</v>
      </c>
      <c r="E150" s="5">
        <v>1</v>
      </c>
      <c r="F150" s="5">
        <v>3</v>
      </c>
      <c r="G150" s="5">
        <v>3</v>
      </c>
      <c r="H150" s="5">
        <v>1</v>
      </c>
      <c r="I150" s="5">
        <v>3</v>
      </c>
      <c r="J150" s="5">
        <f t="shared" si="6"/>
        <v>3</v>
      </c>
      <c r="K150" s="5">
        <v>0</v>
      </c>
      <c r="L150" s="5">
        <v>0</v>
      </c>
      <c r="M150" s="5">
        <v>0</v>
      </c>
      <c r="N150" s="5">
        <v>3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3</v>
      </c>
      <c r="W150" s="39">
        <f>SUM(I150:I$217,O150:O$217,S150:S$217)/SUM(F150:F$217)</f>
        <v>0.53233830845771146</v>
      </c>
      <c r="X150" s="39">
        <f>SUM(V150:V$217)/SUM(G150:G$217)</f>
        <v>0.52513966480446927</v>
      </c>
      <c r="Y150" s="41">
        <f t="shared" si="5"/>
        <v>1.0574779732621806</v>
      </c>
    </row>
    <row r="151" spans="1:25" ht="15.95" customHeight="1" x14ac:dyDescent="0.25">
      <c r="A151" s="184"/>
      <c r="B151" s="4">
        <v>41807</v>
      </c>
      <c r="C151" s="5" t="s">
        <v>51</v>
      </c>
      <c r="D151" s="39">
        <f>SUM(I151:I$217)/SUM(G151:G$217)</f>
        <v>0.46590909090909088</v>
      </c>
      <c r="E151" s="5">
        <v>1</v>
      </c>
      <c r="F151" s="5">
        <v>3</v>
      </c>
      <c r="G151" s="5">
        <v>3</v>
      </c>
      <c r="H151" s="5">
        <v>2</v>
      </c>
      <c r="I151" s="5">
        <v>3</v>
      </c>
      <c r="J151" s="5">
        <f t="shared" si="6"/>
        <v>3</v>
      </c>
      <c r="K151" s="5">
        <v>0</v>
      </c>
      <c r="L151" s="5">
        <v>0</v>
      </c>
      <c r="M151" s="5">
        <v>0</v>
      </c>
      <c r="N151" s="5">
        <v>3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3</v>
      </c>
      <c r="W151" s="39">
        <f>SUM(I151:I$217,O151:O$217,S151:S$217)/SUM(F151:F$217)</f>
        <v>0.5252525252525253</v>
      </c>
      <c r="X151" s="39">
        <f>SUM(V151:V$217)/SUM(G151:G$217)</f>
        <v>0.51704545454545459</v>
      </c>
      <c r="Y151" s="41">
        <f t="shared" si="5"/>
        <v>1.0422979797979799</v>
      </c>
    </row>
    <row r="152" spans="1:25" ht="15.95" customHeight="1" x14ac:dyDescent="0.25">
      <c r="A152" s="184"/>
      <c r="B152" s="4">
        <v>41807</v>
      </c>
      <c r="C152" s="5" t="s">
        <v>51</v>
      </c>
      <c r="D152" s="39">
        <f>SUM(I152:I$217)/SUM(G152:G$217)</f>
        <v>0.45664739884393063</v>
      </c>
      <c r="E152" s="5">
        <v>1</v>
      </c>
      <c r="F152" s="5">
        <v>4</v>
      </c>
      <c r="G152" s="5">
        <v>3</v>
      </c>
      <c r="H152" s="5">
        <v>1</v>
      </c>
      <c r="I152" s="5">
        <v>1</v>
      </c>
      <c r="J152" s="5">
        <f t="shared" si="6"/>
        <v>1</v>
      </c>
      <c r="K152" s="5">
        <v>0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0</v>
      </c>
      <c r="U152" s="5">
        <v>1</v>
      </c>
      <c r="V152" s="5">
        <v>1</v>
      </c>
      <c r="W152" s="39">
        <f>SUM(I152:I$217,O152:O$217,S152:S$217)/SUM(F152:F$217)</f>
        <v>0.517948717948718</v>
      </c>
      <c r="X152" s="39">
        <f>SUM(V152:V$217)/SUM(G152:G$217)</f>
        <v>0.50867052023121384</v>
      </c>
      <c r="Y152" s="41">
        <f t="shared" si="5"/>
        <v>1.0266192381799319</v>
      </c>
    </row>
    <row r="153" spans="1:25" ht="15.95" customHeight="1" x14ac:dyDescent="0.25">
      <c r="A153" s="184"/>
      <c r="B153" s="4">
        <v>41800</v>
      </c>
      <c r="C153" s="5" t="s">
        <v>43</v>
      </c>
      <c r="D153" s="39">
        <f>SUM(I153:I$217)/SUM(G153:G$217)</f>
        <v>0.45882352941176469</v>
      </c>
      <c r="E153" s="5">
        <v>1</v>
      </c>
      <c r="F153" s="5">
        <v>4</v>
      </c>
      <c r="G153" s="5">
        <v>4</v>
      </c>
      <c r="H153" s="5">
        <v>0</v>
      </c>
      <c r="I153" s="5">
        <v>2</v>
      </c>
      <c r="J153" s="5">
        <f t="shared" si="6"/>
        <v>2</v>
      </c>
      <c r="K153" s="5">
        <v>0</v>
      </c>
      <c r="L153" s="5">
        <v>0</v>
      </c>
      <c r="M153" s="5">
        <v>0</v>
      </c>
      <c r="N153" s="5">
        <v>2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</v>
      </c>
      <c r="W153" s="39">
        <f>SUM(I153:I$217,O153:O$217,S153:S$217)/SUM(F153:F$217)</f>
        <v>0.52356020942408377</v>
      </c>
      <c r="X153" s="39">
        <f>SUM(V153:V$217)/SUM(G153:G$217)</f>
        <v>0.5117647058823529</v>
      </c>
      <c r="Y153" s="41">
        <f t="shared" si="5"/>
        <v>1.0353249153064366</v>
      </c>
    </row>
    <row r="154" spans="1:25" ht="15.95" customHeight="1" x14ac:dyDescent="0.25">
      <c r="A154" s="184"/>
      <c r="B154" s="4">
        <v>41800</v>
      </c>
      <c r="C154" s="5" t="s">
        <v>43</v>
      </c>
      <c r="D154" s="39">
        <f>SUM(I154:I$217)/SUM(G154:G$217)</f>
        <v>0.45783132530120479</v>
      </c>
      <c r="E154" s="5">
        <v>1</v>
      </c>
      <c r="F154" s="5">
        <v>3</v>
      </c>
      <c r="G154" s="5">
        <v>2</v>
      </c>
      <c r="H154" s="5">
        <v>1</v>
      </c>
      <c r="I154" s="5">
        <v>0</v>
      </c>
      <c r="J154" s="5">
        <f t="shared" si="6"/>
        <v>0</v>
      </c>
      <c r="K154" s="5">
        <v>0</v>
      </c>
      <c r="L154" s="5">
        <v>0</v>
      </c>
      <c r="M154" s="5">
        <v>0</v>
      </c>
      <c r="N154" s="5">
        <v>1</v>
      </c>
      <c r="O154" s="5">
        <v>1</v>
      </c>
      <c r="P154" s="5">
        <v>0</v>
      </c>
      <c r="Q154" s="5">
        <v>0</v>
      </c>
      <c r="R154" s="5">
        <v>0</v>
      </c>
      <c r="S154" s="5">
        <v>1</v>
      </c>
      <c r="T154" s="5">
        <v>0</v>
      </c>
      <c r="U154" s="5">
        <v>0</v>
      </c>
      <c r="V154" s="5">
        <v>0</v>
      </c>
      <c r="W154" s="39">
        <f>SUM(I154:I$217,O154:O$217,S154:S$217)/SUM(F154:F$217)</f>
        <v>0.52406417112299464</v>
      </c>
      <c r="X154" s="39">
        <f>SUM(V154:V$217)/SUM(G154:G$217)</f>
        <v>0.51204819277108438</v>
      </c>
      <c r="Y154" s="41">
        <f t="shared" si="5"/>
        <v>1.036112363894079</v>
      </c>
    </row>
    <row r="155" spans="1:25" ht="15.95" customHeight="1" x14ac:dyDescent="0.25">
      <c r="A155" s="184"/>
      <c r="B155" s="4">
        <v>41793</v>
      </c>
      <c r="C155" s="5" t="s">
        <v>44</v>
      </c>
      <c r="D155" s="39">
        <f>SUM(I155:I$217)/SUM(G155:G$217)</f>
        <v>0.46341463414634149</v>
      </c>
      <c r="E155" s="5">
        <v>1</v>
      </c>
      <c r="F155" s="5">
        <v>3</v>
      </c>
      <c r="G155" s="5">
        <v>3</v>
      </c>
      <c r="H155" s="5">
        <v>0</v>
      </c>
      <c r="I155" s="5">
        <v>1</v>
      </c>
      <c r="J155" s="5">
        <f t="shared" si="6"/>
        <v>1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4</v>
      </c>
      <c r="V155" s="5">
        <v>1</v>
      </c>
      <c r="W155" s="39">
        <f>SUM(I155:I$217,O155:O$217,S155:S$217)/SUM(F155:F$217)</f>
        <v>0.52173913043478259</v>
      </c>
      <c r="X155" s="39">
        <f>SUM(V155:V$217)/SUM(G155:G$217)</f>
        <v>0.51829268292682928</v>
      </c>
      <c r="Y155" s="41">
        <f t="shared" si="5"/>
        <v>1.0400318133616118</v>
      </c>
    </row>
    <row r="156" spans="1:25" ht="15.95" customHeight="1" x14ac:dyDescent="0.25">
      <c r="A156" s="184"/>
      <c r="B156" s="4">
        <v>41793</v>
      </c>
      <c r="C156" s="5" t="s">
        <v>44</v>
      </c>
      <c r="D156" s="39">
        <f>SUM(I156:I$217)/SUM(G156:G$217)</f>
        <v>0.46583850931677018</v>
      </c>
      <c r="E156" s="5">
        <v>1</v>
      </c>
      <c r="F156" s="5">
        <v>2</v>
      </c>
      <c r="G156" s="5">
        <v>2</v>
      </c>
      <c r="H156" s="5">
        <v>0</v>
      </c>
      <c r="I156" s="5">
        <v>2</v>
      </c>
      <c r="J156" s="5">
        <f t="shared" si="6"/>
        <v>1</v>
      </c>
      <c r="K156" s="5">
        <v>1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3</v>
      </c>
      <c r="W156" s="39">
        <f>SUM(I156:I$217,O156:O$217,S156:S$217)/SUM(F156:F$217)</f>
        <v>0.52486187845303867</v>
      </c>
      <c r="X156" s="39">
        <f>SUM(V156:V$217)/SUM(G156:G$217)</f>
        <v>0.52173913043478259</v>
      </c>
      <c r="Y156" s="41">
        <f t="shared" si="5"/>
        <v>1.0466010088878213</v>
      </c>
    </row>
    <row r="157" spans="1:25" ht="15.95" customHeight="1" x14ac:dyDescent="0.25">
      <c r="A157" s="184"/>
      <c r="B157" s="4">
        <v>41786</v>
      </c>
      <c r="C157" s="5" t="s">
        <v>41</v>
      </c>
      <c r="D157" s="39">
        <f>SUM(I157:I$217)/SUM(G157:G$217)</f>
        <v>0.45911949685534592</v>
      </c>
      <c r="E157" s="5">
        <v>1</v>
      </c>
      <c r="F157" s="5">
        <v>4</v>
      </c>
      <c r="G157" s="5">
        <v>4</v>
      </c>
      <c r="H157" s="5">
        <v>1</v>
      </c>
      <c r="I157" s="5">
        <v>3</v>
      </c>
      <c r="J157" s="5">
        <f t="shared" si="6"/>
        <v>3</v>
      </c>
      <c r="K157" s="5">
        <v>0</v>
      </c>
      <c r="L157" s="5">
        <v>0</v>
      </c>
      <c r="M157" s="5">
        <v>0</v>
      </c>
      <c r="N157" s="5">
        <v>5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3</v>
      </c>
      <c r="V157" s="5">
        <v>3</v>
      </c>
      <c r="W157" s="39">
        <f>SUM(I157:I$217,O157:O$217,S157:S$217)/SUM(F157:F$217)</f>
        <v>0.51955307262569828</v>
      </c>
      <c r="X157" s="39">
        <f>SUM(V157:V$217)/SUM(G157:G$217)</f>
        <v>0.50943396226415094</v>
      </c>
      <c r="Y157" s="41">
        <f t="shared" si="5"/>
        <v>1.0289870348898491</v>
      </c>
    </row>
    <row r="158" spans="1:25" ht="15.95" customHeight="1" x14ac:dyDescent="0.25">
      <c r="A158" s="184"/>
      <c r="B158" s="4">
        <v>41786</v>
      </c>
      <c r="C158" s="5" t="s">
        <v>41</v>
      </c>
      <c r="D158" s="39">
        <f>SUM(I158:I$217)/SUM(G158:G$217)</f>
        <v>0.45161290322580644</v>
      </c>
      <c r="E158" s="5">
        <v>1</v>
      </c>
      <c r="F158" s="5">
        <v>3</v>
      </c>
      <c r="G158" s="5">
        <v>3</v>
      </c>
      <c r="H158" s="5">
        <v>1</v>
      </c>
      <c r="I158" s="5">
        <v>1</v>
      </c>
      <c r="J158" s="5">
        <f t="shared" si="6"/>
        <v>0</v>
      </c>
      <c r="K158" s="5">
        <v>1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2</v>
      </c>
      <c r="W158" s="39">
        <f>SUM(I158:I$217,O158:O$217,S158:S$217)/SUM(F158:F$217)</f>
        <v>0.51428571428571423</v>
      </c>
      <c r="X158" s="39">
        <f>SUM(V158:V$217)/SUM(G158:G$217)</f>
        <v>0.50322580645161286</v>
      </c>
      <c r="Y158" s="41">
        <f t="shared" si="5"/>
        <v>1.0175115207373271</v>
      </c>
    </row>
    <row r="159" spans="1:25" ht="15.95" customHeight="1" x14ac:dyDescent="0.25">
      <c r="A159" s="184"/>
      <c r="B159" s="4">
        <v>41779</v>
      </c>
      <c r="C159" s="5" t="s">
        <v>45</v>
      </c>
      <c r="D159" s="39">
        <f>SUM(I159:I$217)/SUM(G159:G$217)</f>
        <v>0.45394736842105265</v>
      </c>
      <c r="E159" s="5">
        <v>1</v>
      </c>
      <c r="F159" s="5">
        <v>2</v>
      </c>
      <c r="G159" s="5">
        <v>2</v>
      </c>
      <c r="H159" s="5">
        <v>0</v>
      </c>
      <c r="I159" s="5">
        <v>1</v>
      </c>
      <c r="J159" s="5">
        <f t="shared" si="6"/>
        <v>1</v>
      </c>
      <c r="K159" s="5">
        <v>0</v>
      </c>
      <c r="L159" s="5">
        <v>0</v>
      </c>
      <c r="M159" s="5">
        <v>0</v>
      </c>
      <c r="N159" s="5">
        <v>1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1</v>
      </c>
      <c r="W159" s="39">
        <f>SUM(I159:I$217,O159:O$217,S159:S$217)/SUM(F159:F$217)</f>
        <v>0.51744186046511631</v>
      </c>
      <c r="X159" s="39">
        <f>SUM(V159:V$217)/SUM(G159:G$217)</f>
        <v>0.5</v>
      </c>
      <c r="Y159" s="41">
        <f t="shared" si="5"/>
        <v>1.0174418604651163</v>
      </c>
    </row>
    <row r="160" spans="1:25" ht="15.95" customHeight="1" x14ac:dyDescent="0.25">
      <c r="A160" s="184"/>
      <c r="B160" s="4">
        <v>41779</v>
      </c>
      <c r="C160" s="5" t="s">
        <v>45</v>
      </c>
      <c r="D160" s="39">
        <f>SUM(I160:I$217)/SUM(G160:G$217)</f>
        <v>0.45333333333333331</v>
      </c>
      <c r="E160" s="5">
        <v>1</v>
      </c>
      <c r="F160" s="5">
        <v>1</v>
      </c>
      <c r="G160" s="5">
        <v>1</v>
      </c>
      <c r="H160" s="5">
        <v>0</v>
      </c>
      <c r="I160" s="5">
        <v>0</v>
      </c>
      <c r="J160" s="5">
        <f t="shared" si="6"/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39">
        <f>SUM(I160:I$217,O160:O$217,S160:S$217)/SUM(F160:F$217)</f>
        <v>0.51764705882352946</v>
      </c>
      <c r="X160" s="39">
        <f>SUM(V160:V$217)/SUM(G160:G$217)</f>
        <v>0.5</v>
      </c>
      <c r="Y160" s="41">
        <f t="shared" si="5"/>
        <v>1.0176470588235293</v>
      </c>
    </row>
    <row r="161" spans="1:25" ht="15.95" customHeight="1" x14ac:dyDescent="0.25">
      <c r="A161" s="184"/>
      <c r="B161" s="4">
        <v>41772</v>
      </c>
      <c r="C161" s="5" t="s">
        <v>46</v>
      </c>
      <c r="D161" s="39">
        <f>SUM(I161:I$217)/SUM(G161:G$217)</f>
        <v>0.4563758389261745</v>
      </c>
      <c r="E161" s="5">
        <v>1</v>
      </c>
      <c r="F161" s="5">
        <v>1</v>
      </c>
      <c r="G161" s="5">
        <v>0</v>
      </c>
      <c r="H161" s="5">
        <v>1</v>
      </c>
      <c r="I161" s="5">
        <v>0</v>
      </c>
      <c r="J161" s="5">
        <f t="shared" si="6"/>
        <v>0</v>
      </c>
      <c r="K161" s="5">
        <v>0</v>
      </c>
      <c r="L161" s="5">
        <v>0</v>
      </c>
      <c r="M161" s="5">
        <v>0</v>
      </c>
      <c r="N161" s="5">
        <v>0</v>
      </c>
      <c r="O161" s="5">
        <v>1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39">
        <f>SUM(I161:I$217,O161:O$217,S161:S$217)/SUM(F161:F$217)</f>
        <v>0.52071005917159763</v>
      </c>
      <c r="X161" s="39">
        <f>SUM(V161:V$217)/SUM(G161:G$217)</f>
        <v>0.50335570469798663</v>
      </c>
      <c r="Y161" s="41">
        <f t="shared" si="5"/>
        <v>1.0240657638695843</v>
      </c>
    </row>
    <row r="162" spans="1:25" ht="15.95" customHeight="1" thickBot="1" x14ac:dyDescent="0.3">
      <c r="A162" s="188"/>
      <c r="B162" s="11">
        <v>41772</v>
      </c>
      <c r="C162" s="12" t="s">
        <v>46</v>
      </c>
      <c r="D162" s="40">
        <f>SUM(I162:I$217)/SUM(G162:G$217)</f>
        <v>0.4563758389261745</v>
      </c>
      <c r="E162" s="12">
        <v>1</v>
      </c>
      <c r="F162" s="12">
        <v>3</v>
      </c>
      <c r="G162" s="12">
        <v>2</v>
      </c>
      <c r="H162" s="12">
        <v>1</v>
      </c>
      <c r="I162" s="12">
        <v>1</v>
      </c>
      <c r="J162" s="12">
        <f t="shared" si="6"/>
        <v>1</v>
      </c>
      <c r="K162" s="12">
        <v>0</v>
      </c>
      <c r="L162" s="12">
        <v>0</v>
      </c>
      <c r="M162" s="12">
        <v>0</v>
      </c>
      <c r="N162" s="12">
        <v>1</v>
      </c>
      <c r="O162" s="12">
        <v>0</v>
      </c>
      <c r="P162" s="12">
        <v>0</v>
      </c>
      <c r="Q162" s="12">
        <v>1</v>
      </c>
      <c r="R162" s="12">
        <v>0</v>
      </c>
      <c r="S162" s="12">
        <v>0</v>
      </c>
      <c r="T162" s="12">
        <v>1</v>
      </c>
      <c r="U162" s="12">
        <v>0</v>
      </c>
      <c r="V162" s="12">
        <v>1</v>
      </c>
      <c r="W162" s="40">
        <f>SUM(I162:I$217,O162:O$217,S162:S$217)/SUM(F162:F$217)</f>
        <v>0.5178571428571429</v>
      </c>
      <c r="X162" s="40">
        <f>SUM(V162:V$217)/SUM(G162:G$217)</f>
        <v>0.50335570469798663</v>
      </c>
      <c r="Y162" s="42">
        <f t="shared" si="5"/>
        <v>1.0212128475551294</v>
      </c>
    </row>
    <row r="163" spans="1:25" ht="15.95" customHeight="1" x14ac:dyDescent="0.25">
      <c r="A163" s="183" t="s">
        <v>52</v>
      </c>
      <c r="B163" s="9">
        <v>41485</v>
      </c>
      <c r="C163" s="10" t="s">
        <v>44</v>
      </c>
      <c r="D163" s="1">
        <f>SUM(I163:I$217)/SUM(G163:G$217)</f>
        <v>0.45578231292517007</v>
      </c>
      <c r="E163" s="10">
        <v>1</v>
      </c>
      <c r="F163" s="10">
        <v>3</v>
      </c>
      <c r="G163" s="10">
        <v>3</v>
      </c>
      <c r="H163" s="10">
        <v>0</v>
      </c>
      <c r="I163" s="10">
        <v>1</v>
      </c>
      <c r="J163" s="10">
        <f t="shared" si="6"/>
        <v>1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">
        <f>SUM(I163:I$217,O163:O$217,S163:S$217)/SUM(F163:F$217)</f>
        <v>0.52121212121212124</v>
      </c>
      <c r="X163" s="1">
        <f>SUM(V163:V$217)/SUM(G163:G$217)</f>
        <v>0.50340136054421769</v>
      </c>
      <c r="Y163" s="2">
        <f t="shared" si="5"/>
        <v>1.0246134817563388</v>
      </c>
    </row>
    <row r="164" spans="1:25" ht="15.95" customHeight="1" x14ac:dyDescent="0.25">
      <c r="A164" s="184"/>
      <c r="B164" s="4">
        <v>41485</v>
      </c>
      <c r="C164" s="5" t="s">
        <v>44</v>
      </c>
      <c r="D164" s="39">
        <f>SUM(I164:I$217)/SUM(G164:G$217)</f>
        <v>0.45833333333333331</v>
      </c>
      <c r="E164" s="5">
        <v>1</v>
      </c>
      <c r="F164" s="5">
        <v>2</v>
      </c>
      <c r="G164" s="5">
        <v>2</v>
      </c>
      <c r="H164" s="5">
        <v>1</v>
      </c>
      <c r="I164" s="5">
        <v>1</v>
      </c>
      <c r="J164" s="5">
        <f t="shared" si="6"/>
        <v>1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1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1</v>
      </c>
      <c r="W164" s="39">
        <f>SUM(I164:I$217,O164:O$217,S164:S$217)/SUM(F164:F$217)</f>
        <v>0.52469135802469136</v>
      </c>
      <c r="X164" s="39">
        <f>SUM(V164:V$217)/SUM(G164:G$217)</f>
        <v>0.50694444444444442</v>
      </c>
      <c r="Y164" s="41">
        <f t="shared" si="5"/>
        <v>1.0316358024691357</v>
      </c>
    </row>
    <row r="165" spans="1:25" ht="15.95" customHeight="1" x14ac:dyDescent="0.25">
      <c r="A165" s="184"/>
      <c r="B165" s="4">
        <v>41478</v>
      </c>
      <c r="C165" s="5" t="s">
        <v>50</v>
      </c>
      <c r="D165" s="39">
        <f>SUM(I165:I$217)/SUM(G165:G$217)</f>
        <v>0.45774647887323944</v>
      </c>
      <c r="E165" s="5">
        <v>1</v>
      </c>
      <c r="F165" s="5">
        <v>3</v>
      </c>
      <c r="G165" s="5">
        <v>2</v>
      </c>
      <c r="H165" s="5">
        <v>0</v>
      </c>
      <c r="I165" s="5">
        <v>0</v>
      </c>
      <c r="J165" s="5">
        <f t="shared" si="6"/>
        <v>0</v>
      </c>
      <c r="K165" s="5">
        <v>0</v>
      </c>
      <c r="L165" s="5">
        <v>0</v>
      </c>
      <c r="M165" s="5">
        <v>0</v>
      </c>
      <c r="N165" s="5">
        <v>1</v>
      </c>
      <c r="O165" s="5">
        <v>1</v>
      </c>
      <c r="P165" s="5">
        <v>1</v>
      </c>
      <c r="Q165" s="5">
        <v>0</v>
      </c>
      <c r="R165" s="5">
        <v>0</v>
      </c>
      <c r="S165" s="5">
        <v>0</v>
      </c>
      <c r="T165" s="5">
        <v>1</v>
      </c>
      <c r="U165" s="5">
        <v>3</v>
      </c>
      <c r="V165" s="5">
        <v>0</v>
      </c>
      <c r="W165" s="39">
        <f>SUM(I165:I$217,O165:O$217,S165:S$217)/SUM(F165:F$217)</f>
        <v>0.52500000000000002</v>
      </c>
      <c r="X165" s="39">
        <f>SUM(V165:V$217)/SUM(G165:G$217)</f>
        <v>0.50704225352112675</v>
      </c>
      <c r="Y165" s="41">
        <f t="shared" si="5"/>
        <v>1.0320422535211269</v>
      </c>
    </row>
    <row r="166" spans="1:25" ht="15.95" customHeight="1" x14ac:dyDescent="0.25">
      <c r="A166" s="184"/>
      <c r="B166" s="4">
        <v>41478</v>
      </c>
      <c r="C166" s="5" t="s">
        <v>50</v>
      </c>
      <c r="D166" s="39">
        <f>SUM(I166:I$217)/SUM(G166:G$217)</f>
        <v>0.4642857142857143</v>
      </c>
      <c r="E166" s="5">
        <v>1</v>
      </c>
      <c r="F166" s="5">
        <v>3</v>
      </c>
      <c r="G166" s="5">
        <v>3</v>
      </c>
      <c r="H166" s="5">
        <v>1</v>
      </c>
      <c r="I166" s="5">
        <v>2</v>
      </c>
      <c r="J166" s="5">
        <f t="shared" si="6"/>
        <v>2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</v>
      </c>
      <c r="V166" s="5">
        <v>2</v>
      </c>
      <c r="W166" s="39">
        <f>SUM(I166:I$217,O166:O$217,S166:S$217)/SUM(F166:F$217)</f>
        <v>0.5286624203821656</v>
      </c>
      <c r="X166" s="39">
        <f>SUM(V166:V$217)/SUM(G166:G$217)</f>
        <v>0.51428571428571423</v>
      </c>
      <c r="Y166" s="41">
        <f t="shared" si="5"/>
        <v>1.0429481346678799</v>
      </c>
    </row>
    <row r="167" spans="1:25" ht="15.95" customHeight="1" x14ac:dyDescent="0.25">
      <c r="A167" s="184"/>
      <c r="B167" s="4">
        <v>41471</v>
      </c>
      <c r="C167" s="5" t="s">
        <v>68</v>
      </c>
      <c r="D167" s="39">
        <f>SUM(I167:I$217)/SUM(G167:G$217)</f>
        <v>0.45985401459854014</v>
      </c>
      <c r="E167" s="5">
        <v>1</v>
      </c>
      <c r="F167" s="5">
        <v>3</v>
      </c>
      <c r="G167" s="5">
        <v>2</v>
      </c>
      <c r="H167" s="5">
        <v>2</v>
      </c>
      <c r="I167" s="5">
        <v>1</v>
      </c>
      <c r="J167" s="5">
        <f t="shared" si="6"/>
        <v>1</v>
      </c>
      <c r="K167" s="5">
        <v>0</v>
      </c>
      <c r="L167" s="5">
        <v>0</v>
      </c>
      <c r="M167" s="5">
        <v>0</v>
      </c>
      <c r="N167" s="5">
        <v>0</v>
      </c>
      <c r="O167" s="5">
        <v>1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2</v>
      </c>
      <c r="V167" s="5">
        <v>1</v>
      </c>
      <c r="W167" s="39">
        <f>SUM(I167:I$217,O167:O$217,S167:S$217)/SUM(F167:F$217)</f>
        <v>0.52597402597402598</v>
      </c>
      <c r="X167" s="39">
        <f>SUM(V167:V$217)/SUM(G167:G$217)</f>
        <v>0.51094890510948909</v>
      </c>
      <c r="Y167" s="41">
        <f t="shared" si="5"/>
        <v>1.0369229310835151</v>
      </c>
    </row>
    <row r="168" spans="1:25" ht="15.95" customHeight="1" x14ac:dyDescent="0.25">
      <c r="A168" s="184"/>
      <c r="B168" s="4">
        <v>41471</v>
      </c>
      <c r="C168" s="5" t="s">
        <v>68</v>
      </c>
      <c r="D168" s="39">
        <f>SUM(I168:I$217)/SUM(G168:G$217)</f>
        <v>0.45925925925925926</v>
      </c>
      <c r="E168" s="5">
        <v>1</v>
      </c>
      <c r="F168" s="5">
        <v>2</v>
      </c>
      <c r="G168" s="5">
        <v>1</v>
      </c>
      <c r="H168" s="5">
        <v>0</v>
      </c>
      <c r="I168" s="5">
        <v>0</v>
      </c>
      <c r="J168" s="5">
        <f t="shared" si="6"/>
        <v>0</v>
      </c>
      <c r="K168" s="5">
        <v>0</v>
      </c>
      <c r="L168" s="5">
        <v>0</v>
      </c>
      <c r="M168" s="5">
        <v>0</v>
      </c>
      <c r="N168" s="5">
        <v>0</v>
      </c>
      <c r="O168" s="5">
        <v>1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39">
        <f>SUM(I168:I$217,O168:O$217,S168:S$217)/SUM(F168:F$217)</f>
        <v>0.52317880794701987</v>
      </c>
      <c r="X168" s="39">
        <f>SUM(V168:V$217)/SUM(G168:G$217)</f>
        <v>0.51111111111111107</v>
      </c>
      <c r="Y168" s="41">
        <f t="shared" si="5"/>
        <v>1.0342899190581309</v>
      </c>
    </row>
    <row r="169" spans="1:25" ht="15.95" customHeight="1" x14ac:dyDescent="0.25">
      <c r="A169" s="184"/>
      <c r="B169" s="4">
        <v>41464</v>
      </c>
      <c r="C169" s="5" t="s">
        <v>69</v>
      </c>
      <c r="D169" s="39">
        <f>SUM(I169:I$217)/SUM(G169:G$217)</f>
        <v>0.46268656716417911</v>
      </c>
      <c r="E169" s="5">
        <v>1</v>
      </c>
      <c r="F169" s="5">
        <v>4</v>
      </c>
      <c r="G169" s="5">
        <v>2</v>
      </c>
      <c r="H169" s="5">
        <v>0</v>
      </c>
      <c r="I169" s="5">
        <v>0</v>
      </c>
      <c r="J169" s="5">
        <f t="shared" si="6"/>
        <v>0</v>
      </c>
      <c r="K169" s="5">
        <v>0</v>
      </c>
      <c r="L169" s="5">
        <v>0</v>
      </c>
      <c r="M169" s="5">
        <v>0</v>
      </c>
      <c r="N169" s="5">
        <v>2</v>
      </c>
      <c r="O169" s="5">
        <v>1</v>
      </c>
      <c r="P169" s="5">
        <v>0</v>
      </c>
      <c r="Q169" s="5">
        <v>1</v>
      </c>
      <c r="R169" s="5">
        <v>0</v>
      </c>
      <c r="S169" s="5">
        <v>0</v>
      </c>
      <c r="T169" s="5">
        <v>0</v>
      </c>
      <c r="U169" s="5">
        <v>5</v>
      </c>
      <c r="V169" s="5">
        <v>0</v>
      </c>
      <c r="W169" s="39">
        <f>SUM(I169:I$217,O169:O$217,S169:S$217)/SUM(F169:F$217)</f>
        <v>0.52348993288590606</v>
      </c>
      <c r="X169" s="39">
        <f>SUM(V169:V$217)/SUM(G169:G$217)</f>
        <v>0.5149253731343284</v>
      </c>
      <c r="Y169" s="41">
        <f t="shared" si="5"/>
        <v>1.0384153060202346</v>
      </c>
    </row>
    <row r="170" spans="1:25" ht="15.95" customHeight="1" x14ac:dyDescent="0.25">
      <c r="A170" s="184"/>
      <c r="B170" s="4">
        <v>41464</v>
      </c>
      <c r="C170" s="5" t="s">
        <v>69</v>
      </c>
      <c r="D170" s="39">
        <f>SUM(I170:I$217)/SUM(G170:G$217)</f>
        <v>0.46969696969696972</v>
      </c>
      <c r="E170" s="5">
        <v>1</v>
      </c>
      <c r="F170" s="5">
        <v>3</v>
      </c>
      <c r="G170" s="5">
        <v>3</v>
      </c>
      <c r="H170" s="5">
        <v>1</v>
      </c>
      <c r="I170" s="5">
        <v>1</v>
      </c>
      <c r="J170" s="5">
        <f t="shared" si="6"/>
        <v>1</v>
      </c>
      <c r="K170" s="5">
        <v>0</v>
      </c>
      <c r="L170" s="5">
        <v>0</v>
      </c>
      <c r="M170" s="5">
        <v>0</v>
      </c>
      <c r="N170" s="5">
        <v>3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2</v>
      </c>
      <c r="U170" s="5">
        <v>0</v>
      </c>
      <c r="V170" s="5">
        <v>1</v>
      </c>
      <c r="W170" s="39">
        <f>SUM(I170:I$217,O170:O$217,S170:S$217)/SUM(F170:F$217)</f>
        <v>0.53103448275862064</v>
      </c>
      <c r="X170" s="39">
        <f>SUM(V170:V$217)/SUM(G170:G$217)</f>
        <v>0.52272727272727271</v>
      </c>
      <c r="Y170" s="41">
        <f t="shared" si="5"/>
        <v>1.0537617554858933</v>
      </c>
    </row>
    <row r="171" spans="1:25" ht="15.95" customHeight="1" x14ac:dyDescent="0.25">
      <c r="A171" s="184"/>
      <c r="B171" s="4">
        <v>41457</v>
      </c>
      <c r="C171" s="5" t="s">
        <v>45</v>
      </c>
      <c r="D171" s="39">
        <f>SUM(I171:I$217)/SUM(G171:G$217)</f>
        <v>0.47286821705426357</v>
      </c>
      <c r="E171" s="5">
        <v>1</v>
      </c>
      <c r="F171" s="5">
        <v>2</v>
      </c>
      <c r="G171" s="5">
        <v>2</v>
      </c>
      <c r="H171" s="5">
        <v>0</v>
      </c>
      <c r="I171" s="5">
        <v>1</v>
      </c>
      <c r="J171" s="5">
        <f t="shared" si="6"/>
        <v>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1</v>
      </c>
      <c r="W171" s="39">
        <f>SUM(I171:I$217,O171:O$217,S171:S$217)/SUM(F171:F$217)</f>
        <v>0.53521126760563376</v>
      </c>
      <c r="X171" s="39">
        <f>SUM(V171:V$217)/SUM(G171:G$217)</f>
        <v>0.52713178294573648</v>
      </c>
      <c r="Y171" s="41">
        <f t="shared" si="5"/>
        <v>1.0623430505513702</v>
      </c>
    </row>
    <row r="172" spans="1:25" ht="15.95" customHeight="1" x14ac:dyDescent="0.25">
      <c r="A172" s="184"/>
      <c r="B172" s="4">
        <v>41457</v>
      </c>
      <c r="C172" s="5" t="s">
        <v>45</v>
      </c>
      <c r="D172" s="39">
        <f>SUM(I172:I$217)/SUM(G172:G$217)</f>
        <v>0.47244094488188976</v>
      </c>
      <c r="E172" s="5">
        <v>1</v>
      </c>
      <c r="F172" s="5">
        <v>2</v>
      </c>
      <c r="G172" s="5">
        <v>2</v>
      </c>
      <c r="H172" s="5">
        <v>0</v>
      </c>
      <c r="I172" s="5">
        <v>0</v>
      </c>
      <c r="J172" s="5">
        <f t="shared" si="6"/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39">
        <f>SUM(I172:I$217,O172:O$217,S172:S$217)/SUM(F172:F$217)</f>
        <v>0.5357142857142857</v>
      </c>
      <c r="X172" s="39">
        <f>SUM(V172:V$217)/SUM(G172:G$217)</f>
        <v>0.52755905511811019</v>
      </c>
      <c r="Y172" s="41">
        <f t="shared" si="5"/>
        <v>1.0632733408323958</v>
      </c>
    </row>
    <row r="173" spans="1:25" ht="15.95" customHeight="1" x14ac:dyDescent="0.25">
      <c r="A173" s="184"/>
      <c r="B173" s="4">
        <v>41450</v>
      </c>
      <c r="C173" s="5" t="s">
        <v>46</v>
      </c>
      <c r="D173" s="39">
        <f>SUM(I173:I$217)/SUM(G173:G$217)</f>
        <v>0.48</v>
      </c>
      <c r="E173" s="5">
        <v>1</v>
      </c>
      <c r="F173" s="5">
        <v>3</v>
      </c>
      <c r="G173" s="5">
        <v>3</v>
      </c>
      <c r="H173" s="5">
        <v>0</v>
      </c>
      <c r="I173" s="27">
        <v>1</v>
      </c>
      <c r="J173" s="5">
        <f t="shared" si="6"/>
        <v>1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1</v>
      </c>
      <c r="W173" s="39">
        <f>SUM(I173:I$217,O173:O$217,S173:S$217)/SUM(F173:F$217)</f>
        <v>0.54347826086956519</v>
      </c>
      <c r="X173" s="39">
        <f>SUM(V173:V$217)/SUM(G173:G$217)</f>
        <v>0.53600000000000003</v>
      </c>
      <c r="Y173" s="41">
        <f t="shared" si="5"/>
        <v>1.0794782608695652</v>
      </c>
    </row>
    <row r="174" spans="1:25" ht="15.95" customHeight="1" x14ac:dyDescent="0.25">
      <c r="A174" s="184"/>
      <c r="B174" s="4">
        <v>41450</v>
      </c>
      <c r="C174" s="5" t="s">
        <v>46</v>
      </c>
      <c r="D174" s="39">
        <f>SUM(I174:I$217)/SUM(G174:G$217)</f>
        <v>0.48360655737704916</v>
      </c>
      <c r="E174" s="5">
        <v>1</v>
      </c>
      <c r="F174" s="5">
        <v>3</v>
      </c>
      <c r="G174" s="5">
        <v>3</v>
      </c>
      <c r="H174" s="5">
        <v>0</v>
      </c>
      <c r="I174" s="27">
        <v>1</v>
      </c>
      <c r="J174" s="5">
        <f t="shared" si="6"/>
        <v>1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1</v>
      </c>
      <c r="W174" s="39">
        <f>SUM(I174:I$217,O174:O$217,S174:S$217)/SUM(F174:F$217)</f>
        <v>0.54814814814814816</v>
      </c>
      <c r="X174" s="39">
        <f>SUM(V174:V$217)/SUM(G174:G$217)</f>
        <v>0.54098360655737709</v>
      </c>
      <c r="Y174" s="41">
        <f t="shared" si="5"/>
        <v>1.0891317547055253</v>
      </c>
    </row>
    <row r="175" spans="1:25" ht="15.95" customHeight="1" x14ac:dyDescent="0.25">
      <c r="A175" s="184"/>
      <c r="B175" s="4">
        <v>41443</v>
      </c>
      <c r="C175" s="5" t="s">
        <v>50</v>
      </c>
      <c r="D175" s="39">
        <f>SUM(I175:I$217)/SUM(G175:G$217)</f>
        <v>0.48739495798319327</v>
      </c>
      <c r="E175" s="5">
        <v>1</v>
      </c>
      <c r="F175" s="5">
        <v>4</v>
      </c>
      <c r="G175" s="5">
        <v>4</v>
      </c>
      <c r="H175" s="5">
        <v>0</v>
      </c>
      <c r="I175" s="27">
        <v>1</v>
      </c>
      <c r="J175" s="5">
        <f t="shared" si="6"/>
        <v>1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1</v>
      </c>
      <c r="W175" s="39">
        <f>SUM(I175:I$217,O175:O$217,S175:S$217)/SUM(F175:F$217)</f>
        <v>0.55303030303030298</v>
      </c>
      <c r="X175" s="39">
        <f>SUM(V175:V$217)/SUM(G175:G$217)</f>
        <v>0.54621848739495793</v>
      </c>
      <c r="Y175" s="41">
        <f t="shared" si="5"/>
        <v>1.099248790425261</v>
      </c>
    </row>
    <row r="176" spans="1:25" ht="15.95" customHeight="1" x14ac:dyDescent="0.25">
      <c r="A176" s="184"/>
      <c r="B176" s="4">
        <v>41443</v>
      </c>
      <c r="C176" s="5" t="s">
        <v>50</v>
      </c>
      <c r="D176" s="39">
        <f>SUM(I176:I$217)/SUM(G176:G$217)</f>
        <v>0.4956521739130435</v>
      </c>
      <c r="E176" s="5">
        <v>1</v>
      </c>
      <c r="F176" s="5">
        <v>2</v>
      </c>
      <c r="G176" s="5">
        <v>2</v>
      </c>
      <c r="H176" s="5">
        <v>0</v>
      </c>
      <c r="I176" s="27">
        <v>1</v>
      </c>
      <c r="J176" s="5">
        <f t="shared" si="6"/>
        <v>0</v>
      </c>
      <c r="K176" s="5">
        <v>1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2</v>
      </c>
      <c r="W176" s="39">
        <f>SUM(I176:I$217,O176:O$217,S176:S$217)/SUM(F176:F$217)</f>
        <v>0.5625</v>
      </c>
      <c r="X176" s="39">
        <f>SUM(V176:V$217)/SUM(G176:G$217)</f>
        <v>0.55652173913043479</v>
      </c>
      <c r="Y176" s="41">
        <f t="shared" si="5"/>
        <v>1.1190217391304347</v>
      </c>
    </row>
    <row r="177" spans="1:25" ht="15.95" customHeight="1" x14ac:dyDescent="0.25">
      <c r="A177" s="184"/>
      <c r="B177" s="4">
        <v>41436</v>
      </c>
      <c r="C177" s="5" t="s">
        <v>68</v>
      </c>
      <c r="D177" s="39">
        <f>SUM(I177:I$217)/SUM(G177:G$217)</f>
        <v>0.49557522123893805</v>
      </c>
      <c r="E177" s="5">
        <v>1</v>
      </c>
      <c r="F177" s="5">
        <v>4</v>
      </c>
      <c r="G177" s="5">
        <v>4</v>
      </c>
      <c r="H177" s="5">
        <v>3</v>
      </c>
      <c r="I177" s="27">
        <v>3</v>
      </c>
      <c r="J177" s="5">
        <f t="shared" si="6"/>
        <v>3</v>
      </c>
      <c r="K177" s="5">
        <v>0</v>
      </c>
      <c r="L177" s="5">
        <v>0</v>
      </c>
      <c r="M177" s="5">
        <v>0</v>
      </c>
      <c r="N177" s="5">
        <v>3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3</v>
      </c>
      <c r="W177" s="39">
        <f>SUM(I177:I$217,O177:O$217,S177:S$217)/SUM(F177:F$217)</f>
        <v>0.56349206349206349</v>
      </c>
      <c r="X177" s="39">
        <f>SUM(V177:V$217)/SUM(G177:G$217)</f>
        <v>0.54867256637168138</v>
      </c>
      <c r="Y177" s="41">
        <f t="shared" si="5"/>
        <v>1.1121646298637449</v>
      </c>
    </row>
    <row r="178" spans="1:25" ht="15.95" customHeight="1" x14ac:dyDescent="0.25">
      <c r="A178" s="184"/>
      <c r="B178" s="4">
        <v>41436</v>
      </c>
      <c r="C178" s="5" t="s">
        <v>68</v>
      </c>
      <c r="D178" s="39">
        <f>SUM(I178:I$217)/SUM(G178:G$217)</f>
        <v>0.48623853211009177</v>
      </c>
      <c r="E178" s="5">
        <v>1</v>
      </c>
      <c r="F178" s="5">
        <v>3</v>
      </c>
      <c r="G178" s="5">
        <v>3</v>
      </c>
      <c r="H178" s="5">
        <v>2</v>
      </c>
      <c r="I178" s="27">
        <v>1</v>
      </c>
      <c r="J178" s="5">
        <f t="shared" si="6"/>
        <v>1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</v>
      </c>
      <c r="T178" s="5">
        <v>0</v>
      </c>
      <c r="U178" s="5">
        <v>0</v>
      </c>
      <c r="V178" s="5">
        <v>1</v>
      </c>
      <c r="W178" s="39">
        <f>SUM(I178:I$217,O178:O$217,S178:S$217)/SUM(F178:F$217)</f>
        <v>0.55737704918032782</v>
      </c>
      <c r="X178" s="39">
        <f>SUM(V178:V$217)/SUM(G178:G$217)</f>
        <v>0.54128440366972475</v>
      </c>
      <c r="Y178" s="41">
        <f t="shared" si="5"/>
        <v>1.0986614528500525</v>
      </c>
    </row>
    <row r="179" spans="1:25" ht="15.95" customHeight="1" x14ac:dyDescent="0.25">
      <c r="A179" s="184"/>
      <c r="B179" s="4">
        <v>41429</v>
      </c>
      <c r="C179" s="5" t="s">
        <v>43</v>
      </c>
      <c r="D179" s="39">
        <f>SUM(I179:I$217)/SUM(G179:G$217)</f>
        <v>0.49056603773584906</v>
      </c>
      <c r="E179" s="5">
        <v>1</v>
      </c>
      <c r="F179" s="5">
        <v>3</v>
      </c>
      <c r="G179" s="5">
        <v>3</v>
      </c>
      <c r="H179" s="5">
        <v>0</v>
      </c>
      <c r="I179" s="27">
        <v>1</v>
      </c>
      <c r="J179" s="5">
        <f t="shared" si="6"/>
        <v>1</v>
      </c>
      <c r="K179" s="5">
        <v>0</v>
      </c>
      <c r="L179" s="5">
        <v>0</v>
      </c>
      <c r="M179" s="5">
        <v>0</v>
      </c>
      <c r="N179" s="5">
        <v>1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1</v>
      </c>
      <c r="W179" s="39">
        <f>SUM(I179:I$217,O179:O$217,S179:S$217)/SUM(F179:F$217)</f>
        <v>0.54621848739495793</v>
      </c>
      <c r="X179" s="39">
        <f>SUM(V179:V$217)/SUM(G179:G$217)</f>
        <v>0.54716981132075471</v>
      </c>
      <c r="Y179" s="41">
        <f t="shared" si="5"/>
        <v>1.0933882987157126</v>
      </c>
    </row>
    <row r="180" spans="1:25" ht="15.95" customHeight="1" x14ac:dyDescent="0.25">
      <c r="A180" s="184"/>
      <c r="B180" s="4">
        <v>41429</v>
      </c>
      <c r="C180" s="5" t="s">
        <v>43</v>
      </c>
      <c r="D180" s="39">
        <f>SUM(I180:I$217)/SUM(G180:G$217)</f>
        <v>0.49514563106796117</v>
      </c>
      <c r="E180" s="5">
        <v>1</v>
      </c>
      <c r="F180" s="5">
        <v>4</v>
      </c>
      <c r="G180" s="5">
        <v>4</v>
      </c>
      <c r="H180" s="5">
        <v>2</v>
      </c>
      <c r="I180" s="27">
        <v>3</v>
      </c>
      <c r="J180" s="5">
        <f t="shared" si="6"/>
        <v>3</v>
      </c>
      <c r="K180" s="5">
        <v>0</v>
      </c>
      <c r="L180" s="5">
        <v>0</v>
      </c>
      <c r="M180" s="5">
        <v>0</v>
      </c>
      <c r="N180" s="5">
        <v>1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3</v>
      </c>
      <c r="W180" s="39">
        <f>SUM(I180:I$217,O180:O$217,S180:S$217)/SUM(F180:F$217)</f>
        <v>0.55172413793103448</v>
      </c>
      <c r="X180" s="39">
        <f>SUM(V180:V$217)/SUM(G180:G$217)</f>
        <v>0.55339805825242716</v>
      </c>
      <c r="Y180" s="41">
        <f t="shared" si="5"/>
        <v>1.1051221961834616</v>
      </c>
    </row>
    <row r="181" spans="1:25" ht="15.95" customHeight="1" x14ac:dyDescent="0.25">
      <c r="A181" s="184"/>
      <c r="B181" s="4">
        <v>41422</v>
      </c>
      <c r="C181" s="5" t="s">
        <v>44</v>
      </c>
      <c r="D181" s="39">
        <f>SUM(I181:I$217)/SUM(G181:G$217)</f>
        <v>0.48484848484848486</v>
      </c>
      <c r="E181" s="5">
        <v>1</v>
      </c>
      <c r="F181" s="5">
        <v>3</v>
      </c>
      <c r="G181" s="5">
        <v>2</v>
      </c>
      <c r="H181" s="5">
        <v>0</v>
      </c>
      <c r="I181" s="27">
        <v>1</v>
      </c>
      <c r="J181" s="5">
        <f t="shared" si="6"/>
        <v>1</v>
      </c>
      <c r="K181" s="5">
        <v>0</v>
      </c>
      <c r="L181" s="5">
        <v>0</v>
      </c>
      <c r="M181" s="5">
        <v>0</v>
      </c>
      <c r="N181" s="5">
        <v>1</v>
      </c>
      <c r="O181" s="5">
        <v>1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1</v>
      </c>
      <c r="V181" s="5">
        <v>1</v>
      </c>
      <c r="W181" s="39">
        <f>SUM(I181:I$217,O181:O$217,S181:S$217)/SUM(F181:F$217)</f>
        <v>0.5446428571428571</v>
      </c>
      <c r="X181" s="39">
        <f>SUM(V181:V$217)/SUM(G181:G$217)</f>
        <v>0.54545454545454541</v>
      </c>
      <c r="Y181" s="41">
        <f t="shared" si="5"/>
        <v>1.0900974025974026</v>
      </c>
    </row>
    <row r="182" spans="1:25" ht="15.95" customHeight="1" x14ac:dyDescent="0.25">
      <c r="A182" s="184"/>
      <c r="B182" s="4">
        <v>41422</v>
      </c>
      <c r="C182" s="5" t="s">
        <v>44</v>
      </c>
      <c r="D182" s="39">
        <f>SUM(I182:I$217)/SUM(G182:G$217)</f>
        <v>0.4845360824742268</v>
      </c>
      <c r="E182" s="5">
        <v>1</v>
      </c>
      <c r="F182" s="5">
        <v>3</v>
      </c>
      <c r="G182" s="5">
        <v>3</v>
      </c>
      <c r="H182" s="5">
        <v>2</v>
      </c>
      <c r="I182" s="27">
        <v>1</v>
      </c>
      <c r="J182" s="5">
        <f t="shared" si="6"/>
        <v>1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1</v>
      </c>
      <c r="U182" s="5">
        <v>2</v>
      </c>
      <c r="V182" s="5">
        <v>1</v>
      </c>
      <c r="W182" s="39">
        <f>SUM(I182:I$217,O182:O$217,S182:S$217)/SUM(F182:F$217)</f>
        <v>0.54128440366972475</v>
      </c>
      <c r="X182" s="39">
        <f>SUM(V182:V$217)/SUM(G182:G$217)</f>
        <v>0.54639175257731953</v>
      </c>
      <c r="Y182" s="41">
        <f t="shared" si="5"/>
        <v>1.0876761562470443</v>
      </c>
    </row>
    <row r="183" spans="1:25" ht="15.95" customHeight="1" x14ac:dyDescent="0.25">
      <c r="A183" s="184"/>
      <c r="B183" s="4">
        <v>41415</v>
      </c>
      <c r="C183" s="5" t="s">
        <v>69</v>
      </c>
      <c r="D183" s="39">
        <f>SUM(I183:I$217)/SUM(G183:G$217)</f>
        <v>0.48936170212765956</v>
      </c>
      <c r="E183" s="5">
        <v>1</v>
      </c>
      <c r="F183" s="5">
        <v>3</v>
      </c>
      <c r="G183" s="5">
        <v>3</v>
      </c>
      <c r="H183" s="5">
        <v>0</v>
      </c>
      <c r="I183" s="27">
        <v>2</v>
      </c>
      <c r="J183" s="5">
        <f t="shared" si="6"/>
        <v>2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1</v>
      </c>
      <c r="V183" s="5">
        <v>2</v>
      </c>
      <c r="W183" s="39">
        <f>SUM(I183:I$217,O183:O$217,S183:S$217)/SUM(F183:F$217)</f>
        <v>0.54716981132075471</v>
      </c>
      <c r="X183" s="39">
        <f>SUM(V183:V$217)/SUM(G183:G$217)</f>
        <v>0.55319148936170215</v>
      </c>
      <c r="Y183" s="41">
        <f t="shared" si="5"/>
        <v>1.1003613006824569</v>
      </c>
    </row>
    <row r="184" spans="1:25" ht="15.95" customHeight="1" x14ac:dyDescent="0.25">
      <c r="A184" s="184"/>
      <c r="B184" s="4">
        <v>41415</v>
      </c>
      <c r="C184" s="5" t="s">
        <v>69</v>
      </c>
      <c r="D184" s="39">
        <f>SUM(I184:I$217)/SUM(G184:G$217)</f>
        <v>0.48351648351648352</v>
      </c>
      <c r="E184" s="5">
        <v>1</v>
      </c>
      <c r="F184" s="5">
        <v>4</v>
      </c>
      <c r="G184" s="5">
        <v>3</v>
      </c>
      <c r="H184" s="5">
        <v>0</v>
      </c>
      <c r="I184" s="5">
        <v>0</v>
      </c>
      <c r="J184" s="5">
        <f t="shared" si="6"/>
        <v>0</v>
      </c>
      <c r="K184" s="5">
        <v>0</v>
      </c>
      <c r="L184" s="5">
        <v>0</v>
      </c>
      <c r="M184" s="5">
        <v>0</v>
      </c>
      <c r="N184" s="5">
        <v>1</v>
      </c>
      <c r="O184" s="5">
        <v>0</v>
      </c>
      <c r="P184" s="5">
        <v>0</v>
      </c>
      <c r="Q184" s="5">
        <v>1</v>
      </c>
      <c r="R184" s="5">
        <v>0</v>
      </c>
      <c r="S184" s="5">
        <v>0</v>
      </c>
      <c r="T184" s="5">
        <v>1</v>
      </c>
      <c r="U184" s="5">
        <v>0</v>
      </c>
      <c r="V184" s="5">
        <v>0</v>
      </c>
      <c r="W184" s="39">
        <f>SUM(I184:I$217,O184:O$217,S184:S$217)/SUM(F184:F$217)</f>
        <v>0.5436893203883495</v>
      </c>
      <c r="X184" s="39">
        <f>SUM(V184:V$217)/SUM(G184:G$217)</f>
        <v>0.5494505494505495</v>
      </c>
      <c r="Y184" s="41">
        <f t="shared" si="5"/>
        <v>1.093139869838899</v>
      </c>
    </row>
    <row r="185" spans="1:25" ht="15.95" customHeight="1" x14ac:dyDescent="0.25">
      <c r="A185" s="184"/>
      <c r="B185" s="4">
        <v>41408</v>
      </c>
      <c r="C185" s="5" t="s">
        <v>45</v>
      </c>
      <c r="D185" s="39">
        <f>SUM(I185:I$217)/SUM(G185:G$217)</f>
        <v>0.5</v>
      </c>
      <c r="E185" s="5">
        <v>1</v>
      </c>
      <c r="F185" s="5">
        <v>3</v>
      </c>
      <c r="G185" s="5">
        <v>3</v>
      </c>
      <c r="H185" s="5">
        <v>0</v>
      </c>
      <c r="I185" s="5">
        <v>1</v>
      </c>
      <c r="J185" s="5">
        <f t="shared" si="6"/>
        <v>1</v>
      </c>
      <c r="K185" s="5">
        <v>0</v>
      </c>
      <c r="L185" s="5">
        <v>0</v>
      </c>
      <c r="M185" s="5">
        <v>0</v>
      </c>
      <c r="N185" s="5">
        <v>1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1</v>
      </c>
      <c r="W185" s="39">
        <f>SUM(I185:I$217,O185:O$217,S185:S$217)/SUM(F185:F$217)</f>
        <v>0.56565656565656564</v>
      </c>
      <c r="X185" s="39">
        <f>SUM(V185:V$217)/SUM(G185:G$217)</f>
        <v>0.56818181818181823</v>
      </c>
      <c r="Y185" s="41">
        <f t="shared" si="5"/>
        <v>1.1338383838383839</v>
      </c>
    </row>
    <row r="186" spans="1:25" ht="15.95" customHeight="1" thickBot="1" x14ac:dyDescent="0.3">
      <c r="A186" s="188"/>
      <c r="B186" s="11">
        <v>41408</v>
      </c>
      <c r="C186" s="12" t="s">
        <v>45</v>
      </c>
      <c r="D186" s="40">
        <f>SUM(I186:I$217)/SUM(G186:G$217)</f>
        <v>0.50588235294117645</v>
      </c>
      <c r="E186" s="12">
        <v>1</v>
      </c>
      <c r="F186" s="12">
        <v>3</v>
      </c>
      <c r="G186" s="12">
        <v>2</v>
      </c>
      <c r="H186" s="12">
        <v>1</v>
      </c>
      <c r="I186" s="12">
        <v>1</v>
      </c>
      <c r="J186" s="12">
        <f t="shared" si="6"/>
        <v>1</v>
      </c>
      <c r="K186" s="12">
        <v>0</v>
      </c>
      <c r="L186" s="12">
        <v>0</v>
      </c>
      <c r="M186" s="12">
        <v>0</v>
      </c>
      <c r="N186" s="12">
        <v>0</v>
      </c>
      <c r="O186" s="12">
        <v>1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1</v>
      </c>
      <c r="W186" s="40">
        <f>SUM(I186:I$217,O186:O$217,S186:S$217)/SUM(F186:F$217)</f>
        <v>0.57291666666666663</v>
      </c>
      <c r="X186" s="40">
        <f>SUM(V186:V$217)/SUM(G186:G$217)</f>
        <v>0.57647058823529407</v>
      </c>
      <c r="Y186" s="42">
        <f t="shared" si="5"/>
        <v>1.1493872549019608</v>
      </c>
    </row>
    <row r="187" spans="1:25" ht="15.95" customHeight="1" x14ac:dyDescent="0.25">
      <c r="A187" s="178" t="s">
        <v>55</v>
      </c>
      <c r="B187" s="18">
        <v>41172</v>
      </c>
      <c r="C187" s="19" t="s">
        <v>53</v>
      </c>
      <c r="D187" s="43">
        <f>SUM(I187:I$217)/SUM(G187:G$217)</f>
        <v>0.50602409638554213</v>
      </c>
      <c r="E187" s="19">
        <v>1</v>
      </c>
      <c r="F187" s="19">
        <v>3</v>
      </c>
      <c r="G187" s="19">
        <v>3</v>
      </c>
      <c r="H187" s="19">
        <v>0</v>
      </c>
      <c r="I187" s="19">
        <v>1</v>
      </c>
      <c r="J187" s="19">
        <f t="shared" si="6"/>
        <v>1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1</v>
      </c>
      <c r="V187" s="19">
        <v>1</v>
      </c>
      <c r="W187" s="43">
        <f>SUM(I187:I$217,O187:O$217,S187:S$217)/SUM(F187:F$217)</f>
        <v>0.56989247311827962</v>
      </c>
      <c r="X187" s="43">
        <f>SUM(V187:V$217)/SUM(G187:G$217)</f>
        <v>0.57831325301204817</v>
      </c>
      <c r="Y187" s="44">
        <f t="shared" si="5"/>
        <v>1.1482057261303278</v>
      </c>
    </row>
    <row r="188" spans="1:25" ht="15.95" customHeight="1" x14ac:dyDescent="0.25">
      <c r="A188" s="179"/>
      <c r="B188" s="14">
        <v>41172</v>
      </c>
      <c r="C188" s="15" t="s">
        <v>53</v>
      </c>
      <c r="D188" s="45">
        <f>SUM(I188:I$217)/SUM(G188:G$217)</f>
        <v>0.51249999999999996</v>
      </c>
      <c r="E188" s="15">
        <v>1</v>
      </c>
      <c r="F188" s="15">
        <v>3</v>
      </c>
      <c r="G188" s="15">
        <v>3</v>
      </c>
      <c r="H188" s="15">
        <v>1</v>
      </c>
      <c r="I188" s="15">
        <v>1</v>
      </c>
      <c r="J188" s="15">
        <f t="shared" si="6"/>
        <v>1</v>
      </c>
      <c r="K188" s="15">
        <v>0</v>
      </c>
      <c r="L188" s="15">
        <v>0</v>
      </c>
      <c r="M188" s="15">
        <v>0</v>
      </c>
      <c r="N188" s="15">
        <v>2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1</v>
      </c>
      <c r="W188" s="45">
        <f>SUM(I188:I$217,O188:O$217,S188:S$217)/SUM(F188:F$217)</f>
        <v>0.57777777777777772</v>
      </c>
      <c r="X188" s="45">
        <f>SUM(V188:V$217)/SUM(G188:G$217)</f>
        <v>0.58750000000000002</v>
      </c>
      <c r="Y188" s="46">
        <f t="shared" si="5"/>
        <v>1.1652777777777779</v>
      </c>
    </row>
    <row r="189" spans="1:25" ht="15.95" customHeight="1" x14ac:dyDescent="0.25">
      <c r="A189" s="179"/>
      <c r="B189" s="14">
        <v>41165</v>
      </c>
      <c r="C189" s="15" t="s">
        <v>53</v>
      </c>
      <c r="D189" s="45">
        <f>SUM(I189:I$217)/SUM(G189:G$217)</f>
        <v>0.51948051948051943</v>
      </c>
      <c r="E189" s="15">
        <v>1</v>
      </c>
      <c r="F189" s="15">
        <v>3</v>
      </c>
      <c r="G189" s="15">
        <v>3</v>
      </c>
      <c r="H189" s="15">
        <v>0</v>
      </c>
      <c r="I189" s="15">
        <v>1</v>
      </c>
      <c r="J189" s="15">
        <f t="shared" si="6"/>
        <v>1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1</v>
      </c>
      <c r="V189" s="15">
        <v>1</v>
      </c>
      <c r="W189" s="45">
        <f>SUM(I189:I$217,O189:O$217,S189:S$217)/SUM(F189:F$217)</f>
        <v>0.58620689655172409</v>
      </c>
      <c r="X189" s="45">
        <f>SUM(V189:V$217)/SUM(G189:G$217)</f>
        <v>0.59740259740259738</v>
      </c>
      <c r="Y189" s="46">
        <f t="shared" si="5"/>
        <v>1.1836094939543216</v>
      </c>
    </row>
    <row r="190" spans="1:25" ht="15.95" customHeight="1" x14ac:dyDescent="0.25">
      <c r="A190" s="179"/>
      <c r="B190" s="14">
        <v>41165</v>
      </c>
      <c r="C190" s="15" t="s">
        <v>53</v>
      </c>
      <c r="D190" s="45">
        <f>SUM(I190:I$217)/SUM(G190:G$217)</f>
        <v>0.52702702702702697</v>
      </c>
      <c r="E190" s="15">
        <v>1</v>
      </c>
      <c r="F190" s="15">
        <v>2</v>
      </c>
      <c r="G190" s="15">
        <v>2</v>
      </c>
      <c r="H190" s="15">
        <v>1</v>
      </c>
      <c r="I190" s="15">
        <v>1</v>
      </c>
      <c r="J190" s="15">
        <f t="shared" si="6"/>
        <v>0</v>
      </c>
      <c r="K190" s="15">
        <v>1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2</v>
      </c>
      <c r="W190" s="45">
        <f>SUM(I190:I$217,O190:O$217,S190:S$217)/SUM(F190:F$217)</f>
        <v>0.59523809523809523</v>
      </c>
      <c r="X190" s="45">
        <f>SUM(V190:V$217)/SUM(G190:G$217)</f>
        <v>0.60810810810810811</v>
      </c>
      <c r="Y190" s="46">
        <f t="shared" si="5"/>
        <v>1.2033462033462032</v>
      </c>
    </row>
    <row r="191" spans="1:25" ht="15.95" customHeight="1" x14ac:dyDescent="0.25">
      <c r="A191" s="179"/>
      <c r="B191" s="14">
        <v>41151</v>
      </c>
      <c r="C191" s="15" t="s">
        <v>54</v>
      </c>
      <c r="D191" s="45">
        <f>SUM(I191:I$217)/SUM(G191:G$217)</f>
        <v>0.52777777777777779</v>
      </c>
      <c r="E191" s="15">
        <v>1</v>
      </c>
      <c r="F191" s="15">
        <v>3</v>
      </c>
      <c r="G191" s="15">
        <v>3</v>
      </c>
      <c r="H191" s="15">
        <v>0</v>
      </c>
      <c r="I191" s="15">
        <v>1</v>
      </c>
      <c r="J191" s="15">
        <f t="shared" si="6"/>
        <v>1</v>
      </c>
      <c r="K191" s="15">
        <v>0</v>
      </c>
      <c r="L191" s="15">
        <v>0</v>
      </c>
      <c r="M191" s="15">
        <v>0</v>
      </c>
      <c r="N191" s="15">
        <v>1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1</v>
      </c>
      <c r="W191" s="45">
        <f>SUM(I191:I$217,O191:O$217,S191:S$217)/SUM(F191:F$217)</f>
        <v>0.59756097560975607</v>
      </c>
      <c r="X191" s="45">
        <f>SUM(V191:V$217)/SUM(G191:G$217)</f>
        <v>0.59722222222222221</v>
      </c>
      <c r="Y191" s="46">
        <f t="shared" si="5"/>
        <v>1.1947831978319783</v>
      </c>
    </row>
    <row r="192" spans="1:25" ht="15.95" customHeight="1" x14ac:dyDescent="0.25">
      <c r="A192" s="179"/>
      <c r="B192" s="14">
        <v>41151</v>
      </c>
      <c r="C192" s="15" t="s">
        <v>54</v>
      </c>
      <c r="D192" s="45">
        <f>SUM(I192:I$217)/SUM(G192:G$217)</f>
        <v>0.53623188405797106</v>
      </c>
      <c r="E192" s="15">
        <v>1</v>
      </c>
      <c r="F192" s="15">
        <v>3</v>
      </c>
      <c r="G192" s="15">
        <v>3</v>
      </c>
      <c r="H192" s="15">
        <v>1</v>
      </c>
      <c r="I192" s="15">
        <v>1</v>
      </c>
      <c r="J192" s="15">
        <f t="shared" si="6"/>
        <v>1</v>
      </c>
      <c r="K192" s="15">
        <v>0</v>
      </c>
      <c r="L192" s="15">
        <v>0</v>
      </c>
      <c r="M192" s="15">
        <v>0</v>
      </c>
      <c r="N192" s="15">
        <v>1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1</v>
      </c>
      <c r="W192" s="45">
        <f>SUM(I192:I$217,O192:O$217,S192:S$217)/SUM(F192:F$217)</f>
        <v>0.60759493670886078</v>
      </c>
      <c r="X192" s="45">
        <f>SUM(V192:V$217)/SUM(G192:G$217)</f>
        <v>0.60869565217391308</v>
      </c>
      <c r="Y192" s="46">
        <f t="shared" si="5"/>
        <v>1.216290588882774</v>
      </c>
    </row>
    <row r="193" spans="1:25" ht="15.95" customHeight="1" thickBot="1" x14ac:dyDescent="0.3">
      <c r="A193" s="180"/>
      <c r="B193" s="86">
        <v>41144</v>
      </c>
      <c r="C193" s="87" t="s">
        <v>54</v>
      </c>
      <c r="D193" s="89">
        <f>SUM(I193:I$217)/SUM(G193:G$217)</f>
        <v>0.54545454545454541</v>
      </c>
      <c r="E193" s="87">
        <v>1</v>
      </c>
      <c r="F193" s="87">
        <v>4</v>
      </c>
      <c r="G193" s="87">
        <v>1</v>
      </c>
      <c r="H193" s="87">
        <v>2</v>
      </c>
      <c r="I193" s="87">
        <v>0</v>
      </c>
      <c r="J193" s="87">
        <f t="shared" si="6"/>
        <v>0</v>
      </c>
      <c r="K193" s="87">
        <v>0</v>
      </c>
      <c r="L193" s="87">
        <v>0</v>
      </c>
      <c r="M193" s="87">
        <v>0</v>
      </c>
      <c r="N193" s="87">
        <v>2</v>
      </c>
      <c r="O193" s="87">
        <v>2</v>
      </c>
      <c r="P193" s="87">
        <v>0</v>
      </c>
      <c r="Q193" s="87">
        <v>1</v>
      </c>
      <c r="R193" s="87">
        <v>0</v>
      </c>
      <c r="S193" s="87">
        <v>0</v>
      </c>
      <c r="T193" s="87">
        <v>1</v>
      </c>
      <c r="U193" s="87">
        <v>0</v>
      </c>
      <c r="V193" s="87">
        <v>0</v>
      </c>
      <c r="W193" s="89">
        <f>SUM(I193:I$217,O193:O$217,S193:S$217)/SUM(F193:F$217)</f>
        <v>0.61842105263157898</v>
      </c>
      <c r="X193" s="89">
        <f>SUM(V193:V$217)/SUM(G193:G$217)</f>
        <v>0.62121212121212122</v>
      </c>
      <c r="Y193" s="90">
        <f t="shared" si="5"/>
        <v>1.2396331738437003</v>
      </c>
    </row>
    <row r="194" spans="1:25" ht="15.95" customHeight="1" x14ac:dyDescent="0.25">
      <c r="A194" s="183" t="s">
        <v>59</v>
      </c>
      <c r="B194" s="9">
        <v>41137</v>
      </c>
      <c r="C194" s="10" t="s">
        <v>54</v>
      </c>
      <c r="D194" s="1">
        <f>SUM(I194:I$217)/SUM(G194:G$217)</f>
        <v>0.55384615384615388</v>
      </c>
      <c r="E194" s="10">
        <v>1</v>
      </c>
      <c r="F194" s="10">
        <v>3</v>
      </c>
      <c r="G194" s="10">
        <v>1</v>
      </c>
      <c r="H194" s="10">
        <v>1</v>
      </c>
      <c r="I194" s="10">
        <v>0</v>
      </c>
      <c r="J194" s="10">
        <f t="shared" si="6"/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2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2</v>
      </c>
      <c r="V194" s="10">
        <v>0</v>
      </c>
      <c r="W194" s="1">
        <f>SUM(I194:I$217,O194:O$217,S194:S$217)/SUM(F194:F$217)</f>
        <v>0.625</v>
      </c>
      <c r="X194" s="1">
        <f>SUM(V194:V$217)/SUM(G194:G$217)</f>
        <v>0.63076923076923075</v>
      </c>
      <c r="Y194" s="2">
        <f t="shared" si="5"/>
        <v>1.2557692307692307</v>
      </c>
    </row>
    <row r="195" spans="1:25" ht="15.95" customHeight="1" x14ac:dyDescent="0.25">
      <c r="A195" s="184"/>
      <c r="B195" s="4">
        <v>41137</v>
      </c>
      <c r="C195" s="5" t="s">
        <v>54</v>
      </c>
      <c r="D195" s="39">
        <f>SUM(I195:I$217)/SUM(G195:G$217)</f>
        <v>0.5625</v>
      </c>
      <c r="E195" s="5">
        <v>1</v>
      </c>
      <c r="F195" s="5">
        <v>3</v>
      </c>
      <c r="G195" s="5">
        <v>2</v>
      </c>
      <c r="H195" s="5">
        <v>1</v>
      </c>
      <c r="I195" s="27">
        <v>1</v>
      </c>
      <c r="J195" s="5">
        <f t="shared" si="6"/>
        <v>1</v>
      </c>
      <c r="K195" s="5">
        <v>0</v>
      </c>
      <c r="L195" s="5">
        <v>0</v>
      </c>
      <c r="M195" s="5">
        <v>0</v>
      </c>
      <c r="N195" s="5">
        <v>2</v>
      </c>
      <c r="O195" s="5">
        <v>0</v>
      </c>
      <c r="P195" s="5">
        <v>0</v>
      </c>
      <c r="Q195" s="5">
        <v>1</v>
      </c>
      <c r="R195" s="5">
        <v>0</v>
      </c>
      <c r="S195" s="5">
        <v>0</v>
      </c>
      <c r="T195" s="5">
        <v>0</v>
      </c>
      <c r="U195" s="5">
        <v>0</v>
      </c>
      <c r="V195" s="5">
        <v>1</v>
      </c>
      <c r="W195" s="39">
        <f>SUM(I195:I$217,O195:O$217,S195:S$217)/SUM(F195:F$217)</f>
        <v>0.62318840579710144</v>
      </c>
      <c r="X195" s="39">
        <f>SUM(V195:V$217)/SUM(G195:G$217)</f>
        <v>0.640625</v>
      </c>
      <c r="Y195" s="41">
        <f t="shared" si="5"/>
        <v>1.2638134057971016</v>
      </c>
    </row>
    <row r="196" spans="1:25" ht="15.95" customHeight="1" x14ac:dyDescent="0.25">
      <c r="A196" s="184"/>
      <c r="B196" s="4">
        <v>41123</v>
      </c>
      <c r="C196" s="5" t="s">
        <v>57</v>
      </c>
      <c r="D196" s="39">
        <f>SUM(I196:I$217)/SUM(G196:G$217)</f>
        <v>0.56451612903225812</v>
      </c>
      <c r="E196" s="5">
        <v>1</v>
      </c>
      <c r="F196" s="5">
        <v>3</v>
      </c>
      <c r="G196" s="5">
        <v>2</v>
      </c>
      <c r="H196" s="5">
        <v>0</v>
      </c>
      <c r="I196" s="27">
        <v>1</v>
      </c>
      <c r="J196" s="5">
        <f t="shared" si="6"/>
        <v>1</v>
      </c>
      <c r="K196" s="5">
        <v>0</v>
      </c>
      <c r="L196" s="5">
        <v>0</v>
      </c>
      <c r="M196" s="5">
        <v>0</v>
      </c>
      <c r="N196" s="5">
        <v>1</v>
      </c>
      <c r="O196" s="5">
        <v>0</v>
      </c>
      <c r="P196" s="5">
        <v>0</v>
      </c>
      <c r="Q196" s="5">
        <v>1</v>
      </c>
      <c r="R196" s="5">
        <v>0</v>
      </c>
      <c r="S196" s="5">
        <v>0</v>
      </c>
      <c r="T196" s="5">
        <v>0</v>
      </c>
      <c r="U196" s="5">
        <v>2</v>
      </c>
      <c r="V196" s="5">
        <v>1</v>
      </c>
      <c r="W196" s="39">
        <f>SUM(I196:I$217,O196:O$217,S196:S$217)/SUM(F196:F$217)</f>
        <v>0.63636363636363635</v>
      </c>
      <c r="X196" s="39">
        <f>SUM(V196:V$217)/SUM(G196:G$217)</f>
        <v>0.64516129032258063</v>
      </c>
      <c r="Y196" s="41">
        <f t="shared" si="5"/>
        <v>1.281524926686217</v>
      </c>
    </row>
    <row r="197" spans="1:25" ht="15.95" customHeight="1" x14ac:dyDescent="0.25">
      <c r="A197" s="184"/>
      <c r="B197" s="4">
        <v>41123</v>
      </c>
      <c r="C197" s="5" t="s">
        <v>57</v>
      </c>
      <c r="D197" s="39">
        <f>SUM(I197:I$217)/SUM(G197:G$217)</f>
        <v>0.56666666666666665</v>
      </c>
      <c r="E197" s="5">
        <v>1</v>
      </c>
      <c r="F197" s="5">
        <v>4</v>
      </c>
      <c r="G197" s="5">
        <v>4</v>
      </c>
      <c r="H197" s="5">
        <v>0</v>
      </c>
      <c r="I197" s="27">
        <v>3</v>
      </c>
      <c r="J197" s="5">
        <f t="shared" si="6"/>
        <v>3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2</v>
      </c>
      <c r="V197" s="5">
        <v>3</v>
      </c>
      <c r="W197" s="39">
        <f>SUM(I197:I$217,O197:O$217,S197:S$217)/SUM(F197:F$217)</f>
        <v>0.65079365079365081</v>
      </c>
      <c r="X197" s="39">
        <f>SUM(V197:V$217)/SUM(G197:G$217)</f>
        <v>0.65</v>
      </c>
      <c r="Y197" s="41">
        <f t="shared" ref="Y197:Y216" si="7">SUM(X197+W197)</f>
        <v>1.3007936507936508</v>
      </c>
    </row>
    <row r="198" spans="1:25" ht="15.95" customHeight="1" x14ac:dyDescent="0.25">
      <c r="A198" s="184"/>
      <c r="B198" s="4">
        <v>41109</v>
      </c>
      <c r="C198" s="5" t="s">
        <v>58</v>
      </c>
      <c r="D198" s="39">
        <f>SUM(I198:I$217)/SUM(G198:G$217)</f>
        <v>0.5535714285714286</v>
      </c>
      <c r="E198" s="5">
        <v>1</v>
      </c>
      <c r="F198" s="5">
        <v>2</v>
      </c>
      <c r="G198" s="5">
        <v>2</v>
      </c>
      <c r="H198" s="5">
        <v>1</v>
      </c>
      <c r="I198" s="27">
        <v>1</v>
      </c>
      <c r="J198" s="5">
        <f t="shared" ref="J198:J217" si="8">SUM(I198)-SUM(K198:M198)</f>
        <v>0</v>
      </c>
      <c r="K198" s="5">
        <v>1</v>
      </c>
      <c r="L198" s="5">
        <v>0</v>
      </c>
      <c r="M198" s="5">
        <v>0</v>
      </c>
      <c r="N198" s="5">
        <v>2</v>
      </c>
      <c r="O198" s="5">
        <v>0</v>
      </c>
      <c r="P198" s="5">
        <v>1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2</v>
      </c>
      <c r="W198" s="39">
        <f>SUM(I198:I$217,O198:O$217,S198:S$217)/SUM(F198:F$217)</f>
        <v>0.64406779661016944</v>
      </c>
      <c r="X198" s="39">
        <f>SUM(V198:V$217)/SUM(G198:G$217)</f>
        <v>0.6428571428571429</v>
      </c>
      <c r="Y198" s="41">
        <f t="shared" si="7"/>
        <v>1.2869249394673123</v>
      </c>
    </row>
    <row r="199" spans="1:25" ht="15.95" customHeight="1" x14ac:dyDescent="0.25">
      <c r="A199" s="184"/>
      <c r="B199" s="4">
        <v>41109</v>
      </c>
      <c r="C199" s="5" t="s">
        <v>58</v>
      </c>
      <c r="D199" s="39">
        <f>SUM(I199:I$217)/SUM(G199:G$217)</f>
        <v>0.55555555555555558</v>
      </c>
      <c r="E199" s="5">
        <v>1</v>
      </c>
      <c r="F199" s="5">
        <v>4</v>
      </c>
      <c r="G199" s="5">
        <v>4</v>
      </c>
      <c r="H199" s="5">
        <v>0</v>
      </c>
      <c r="I199" s="27">
        <v>1</v>
      </c>
      <c r="J199" s="5">
        <f t="shared" si="8"/>
        <v>1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1</v>
      </c>
      <c r="V199" s="5">
        <v>1</v>
      </c>
      <c r="W199" s="39">
        <f>SUM(I199:I$217,O199:O$217,S199:S$217)/SUM(F199:F$217)</f>
        <v>0.64912280701754388</v>
      </c>
      <c r="X199" s="39">
        <f>SUM(V199:V$217)/SUM(G199:G$217)</f>
        <v>0.62962962962962965</v>
      </c>
      <c r="Y199" s="41">
        <f t="shared" si="7"/>
        <v>1.2787524366471734</v>
      </c>
    </row>
    <row r="200" spans="1:25" ht="15.95" customHeight="1" x14ac:dyDescent="0.25">
      <c r="A200" s="184"/>
      <c r="B200" s="4">
        <v>41102</v>
      </c>
      <c r="C200" s="5" t="s">
        <v>56</v>
      </c>
      <c r="D200" s="39">
        <f>SUM(I200:I$217)/SUM(G200:G$217)</f>
        <v>0.57999999999999996</v>
      </c>
      <c r="E200" s="5">
        <v>1</v>
      </c>
      <c r="F200" s="5">
        <v>2</v>
      </c>
      <c r="G200" s="5">
        <v>2</v>
      </c>
      <c r="H200" s="5">
        <v>1</v>
      </c>
      <c r="I200" s="27">
        <v>1</v>
      </c>
      <c r="J200" s="5">
        <f t="shared" si="8"/>
        <v>1</v>
      </c>
      <c r="K200" s="5">
        <v>0</v>
      </c>
      <c r="L200" s="5">
        <v>0</v>
      </c>
      <c r="M200" s="5">
        <v>0</v>
      </c>
      <c r="N200" s="5">
        <v>4</v>
      </c>
      <c r="O200" s="5">
        <v>0</v>
      </c>
      <c r="P200" s="5">
        <v>0</v>
      </c>
      <c r="Q200" s="5">
        <v>0</v>
      </c>
      <c r="R200" s="5">
        <v>0</v>
      </c>
      <c r="S200" s="5">
        <v>1</v>
      </c>
      <c r="T200" s="5">
        <v>0</v>
      </c>
      <c r="U200" s="5">
        <v>0</v>
      </c>
      <c r="V200" s="5">
        <v>1</v>
      </c>
      <c r="W200" s="39">
        <f>SUM(I200:I$217,O200:O$217,S200:S$217)/SUM(F200:F$217)</f>
        <v>0.67924528301886788</v>
      </c>
      <c r="X200" s="39">
        <f>SUM(V200:V$217)/SUM(G200:G$217)</f>
        <v>0.66</v>
      </c>
      <c r="Y200" s="41">
        <f t="shared" si="7"/>
        <v>1.3392452830188679</v>
      </c>
    </row>
    <row r="201" spans="1:25" ht="15.95" customHeight="1" x14ac:dyDescent="0.25">
      <c r="A201" s="184"/>
      <c r="B201" s="4">
        <v>41102</v>
      </c>
      <c r="C201" s="5" t="s">
        <v>56</v>
      </c>
      <c r="D201" s="39">
        <f>SUM(I201:I$217)/SUM(G201:G$217)</f>
        <v>0.58333333333333337</v>
      </c>
      <c r="E201" s="5">
        <v>1</v>
      </c>
      <c r="F201" s="5">
        <v>3</v>
      </c>
      <c r="G201" s="5">
        <v>3</v>
      </c>
      <c r="H201" s="5">
        <v>3</v>
      </c>
      <c r="I201" s="27">
        <v>3</v>
      </c>
      <c r="J201" s="5">
        <f t="shared" si="8"/>
        <v>3</v>
      </c>
      <c r="K201" s="5">
        <v>0</v>
      </c>
      <c r="L201" s="5">
        <v>0</v>
      </c>
      <c r="M201" s="5">
        <v>0</v>
      </c>
      <c r="N201" s="5">
        <v>2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1</v>
      </c>
      <c r="V201" s="5">
        <v>3</v>
      </c>
      <c r="W201" s="39">
        <f>SUM(I201:I$217,O201:O$217,S201:S$217)/SUM(F201:F$217)</f>
        <v>0.66666666666666663</v>
      </c>
      <c r="X201" s="39">
        <f>SUM(V201:V$217)/SUM(G201:G$217)</f>
        <v>0.66666666666666663</v>
      </c>
      <c r="Y201" s="41">
        <f t="shared" si="7"/>
        <v>1.3333333333333333</v>
      </c>
    </row>
    <row r="202" spans="1:25" ht="15.95" customHeight="1" x14ac:dyDescent="0.25">
      <c r="A202" s="184"/>
      <c r="B202" s="4">
        <v>41095</v>
      </c>
      <c r="C202" s="5" t="s">
        <v>57</v>
      </c>
      <c r="D202" s="39">
        <f>SUM(I202:I$217)/SUM(G202:G$217)</f>
        <v>0.55555555555555558</v>
      </c>
      <c r="E202" s="5">
        <v>1</v>
      </c>
      <c r="F202" s="5">
        <v>4</v>
      </c>
      <c r="G202" s="5">
        <v>4</v>
      </c>
      <c r="H202" s="5">
        <v>1</v>
      </c>
      <c r="I202" s="27">
        <v>2</v>
      </c>
      <c r="J202" s="5">
        <f t="shared" si="8"/>
        <v>2</v>
      </c>
      <c r="K202" s="5">
        <v>0</v>
      </c>
      <c r="L202" s="5">
        <v>0</v>
      </c>
      <c r="M202" s="5">
        <v>0</v>
      </c>
      <c r="N202" s="5">
        <v>2</v>
      </c>
      <c r="O202" s="5">
        <v>0</v>
      </c>
      <c r="P202" s="5">
        <v>0</v>
      </c>
      <c r="Q202" s="5">
        <v>0</v>
      </c>
      <c r="R202" s="5">
        <v>0</v>
      </c>
      <c r="S202" s="5">
        <v>1</v>
      </c>
      <c r="T202" s="5">
        <v>0</v>
      </c>
      <c r="U202" s="5">
        <v>0</v>
      </c>
      <c r="V202" s="5">
        <v>2</v>
      </c>
      <c r="W202" s="39">
        <f>SUM(I202:I$217,O202:O$217,S202:S$217)/SUM(F202:F$217)</f>
        <v>0.64583333333333337</v>
      </c>
      <c r="X202" s="39">
        <f>SUM(V202:V$217)/SUM(G202:G$217)</f>
        <v>0.64444444444444449</v>
      </c>
      <c r="Y202" s="41">
        <f t="shared" si="7"/>
        <v>1.2902777777777779</v>
      </c>
    </row>
    <row r="203" spans="1:25" ht="15.95" customHeight="1" x14ac:dyDescent="0.25">
      <c r="A203" s="184"/>
      <c r="B203" s="4">
        <v>41095</v>
      </c>
      <c r="C203" s="5" t="s">
        <v>57</v>
      </c>
      <c r="D203" s="39">
        <f>SUM(I203:I$217)/SUM(G203:G$217)</f>
        <v>0.56097560975609762</v>
      </c>
      <c r="E203" s="5">
        <v>1</v>
      </c>
      <c r="F203" s="5">
        <v>3</v>
      </c>
      <c r="G203" s="5">
        <v>3</v>
      </c>
      <c r="H203" s="5">
        <v>2</v>
      </c>
      <c r="I203" s="27">
        <v>2</v>
      </c>
      <c r="J203" s="5">
        <f t="shared" si="8"/>
        <v>2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1</v>
      </c>
      <c r="T203" s="5">
        <v>0</v>
      </c>
      <c r="U203" s="5">
        <v>0</v>
      </c>
      <c r="V203" s="5">
        <v>2</v>
      </c>
      <c r="W203" s="39">
        <f>SUM(I203:I$217,O203:O$217,S203:S$217)/SUM(F203:F$217)</f>
        <v>0.63636363636363635</v>
      </c>
      <c r="X203" s="39">
        <f>SUM(V203:V$217)/SUM(G203:G$217)</f>
        <v>0.65853658536585369</v>
      </c>
      <c r="Y203" s="41">
        <f t="shared" si="7"/>
        <v>1.29490022172949</v>
      </c>
    </row>
    <row r="204" spans="1:25" ht="15.95" customHeight="1" x14ac:dyDescent="0.25">
      <c r="A204" s="184"/>
      <c r="B204" s="4">
        <v>41088</v>
      </c>
      <c r="C204" s="5" t="s">
        <v>54</v>
      </c>
      <c r="D204" s="39">
        <f>SUM(I204:I$217)/SUM(G204:G$217)</f>
        <v>0.55263157894736847</v>
      </c>
      <c r="E204" s="5">
        <v>1</v>
      </c>
      <c r="F204" s="5">
        <v>3</v>
      </c>
      <c r="G204" s="5">
        <v>3</v>
      </c>
      <c r="H204" s="5">
        <v>2</v>
      </c>
      <c r="I204" s="27">
        <v>2</v>
      </c>
      <c r="J204" s="5">
        <f t="shared" si="8"/>
        <v>2</v>
      </c>
      <c r="K204" s="5">
        <v>0</v>
      </c>
      <c r="L204" s="5">
        <v>0</v>
      </c>
      <c r="M204" s="5">
        <v>0</v>
      </c>
      <c r="N204" s="5">
        <v>1</v>
      </c>
      <c r="O204" s="5">
        <v>0</v>
      </c>
      <c r="P204" s="5">
        <v>1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2</v>
      </c>
      <c r="W204" s="39">
        <f>SUM(I204:I$217,O204:O$217,S204:S$217)/SUM(F204:F$217)</f>
        <v>0.6097560975609756</v>
      </c>
      <c r="X204" s="39">
        <f>SUM(V204:V$217)/SUM(G204:G$217)</f>
        <v>0.65789473684210531</v>
      </c>
      <c r="Y204" s="41">
        <f t="shared" si="7"/>
        <v>1.267650834403081</v>
      </c>
    </row>
    <row r="205" spans="1:25" ht="15.95" customHeight="1" x14ac:dyDescent="0.25">
      <c r="A205" s="184"/>
      <c r="B205" s="4">
        <v>41088</v>
      </c>
      <c r="C205" s="5" t="s">
        <v>54</v>
      </c>
      <c r="D205" s="39">
        <f>SUM(I205:I$217)/SUM(G205:G$217)</f>
        <v>0.54285714285714282</v>
      </c>
      <c r="E205" s="5">
        <v>1</v>
      </c>
      <c r="F205" s="5">
        <v>3</v>
      </c>
      <c r="G205" s="5">
        <v>2</v>
      </c>
      <c r="H205" s="5">
        <v>2</v>
      </c>
      <c r="I205" s="27">
        <v>1</v>
      </c>
      <c r="J205" s="5">
        <f t="shared" si="8"/>
        <v>1</v>
      </c>
      <c r="K205" s="5">
        <v>0</v>
      </c>
      <c r="L205" s="5">
        <v>0</v>
      </c>
      <c r="M205" s="5">
        <v>0</v>
      </c>
      <c r="N205" s="5">
        <v>1</v>
      </c>
      <c r="O205" s="5">
        <v>1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1</v>
      </c>
      <c r="W205" s="39">
        <f>SUM(I205:I$217,O205:O$217,S205:S$217)/SUM(F205:F$217)</f>
        <v>0.60526315789473684</v>
      </c>
      <c r="X205" s="39">
        <f>SUM(V205:V$217)/SUM(G205:G$217)</f>
        <v>0.65714285714285714</v>
      </c>
      <c r="Y205" s="41">
        <f t="shared" si="7"/>
        <v>1.262406015037594</v>
      </c>
    </row>
    <row r="206" spans="1:25" ht="15.95" customHeight="1" x14ac:dyDescent="0.25">
      <c r="A206" s="184"/>
      <c r="B206" s="4">
        <v>41081</v>
      </c>
      <c r="C206" s="5" t="s">
        <v>53</v>
      </c>
      <c r="D206" s="39">
        <f>SUM(I206:I$217)/SUM(G206:G$217)</f>
        <v>0.54545454545454541</v>
      </c>
      <c r="E206" s="5">
        <v>1</v>
      </c>
      <c r="F206" s="5">
        <v>3</v>
      </c>
      <c r="G206" s="5">
        <v>3</v>
      </c>
      <c r="H206" s="5">
        <v>1</v>
      </c>
      <c r="I206" s="27">
        <v>2</v>
      </c>
      <c r="J206" s="5">
        <f t="shared" si="8"/>
        <v>2</v>
      </c>
      <c r="K206" s="5">
        <v>0</v>
      </c>
      <c r="L206" s="5">
        <v>0</v>
      </c>
      <c r="M206" s="5">
        <v>0</v>
      </c>
      <c r="N206" s="5">
        <v>1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2</v>
      </c>
      <c r="W206" s="39">
        <f>SUM(I206:I$217,O206:O$217,S206:S$217)/SUM(F206:F$217)</f>
        <v>0.6</v>
      </c>
      <c r="X206" s="39">
        <f>SUM(V206:V$217)/SUM(G206:G$217)</f>
        <v>0.66666666666666663</v>
      </c>
      <c r="Y206" s="41">
        <f t="shared" si="7"/>
        <v>1.2666666666666666</v>
      </c>
    </row>
    <row r="207" spans="1:25" ht="15.95" customHeight="1" x14ac:dyDescent="0.25">
      <c r="A207" s="184"/>
      <c r="B207" s="4">
        <v>41081</v>
      </c>
      <c r="C207" s="5" t="s">
        <v>53</v>
      </c>
      <c r="D207" s="39">
        <f>SUM(I207:I$217)/SUM(G207:G$217)</f>
        <v>0.53333333333333333</v>
      </c>
      <c r="E207" s="5">
        <v>1</v>
      </c>
      <c r="F207" s="5">
        <v>3</v>
      </c>
      <c r="G207" s="5">
        <v>3</v>
      </c>
      <c r="H207" s="5">
        <v>2</v>
      </c>
      <c r="I207" s="27">
        <v>1</v>
      </c>
      <c r="J207" s="5">
        <f t="shared" si="8"/>
        <v>0</v>
      </c>
      <c r="K207" s="5">
        <v>1</v>
      </c>
      <c r="L207" s="5">
        <v>0</v>
      </c>
      <c r="M207" s="5">
        <v>0</v>
      </c>
      <c r="N207" s="5">
        <v>2</v>
      </c>
      <c r="O207" s="5">
        <v>0</v>
      </c>
      <c r="P207" s="5">
        <v>0</v>
      </c>
      <c r="Q207" s="5">
        <v>0</v>
      </c>
      <c r="R207" s="5">
        <v>0</v>
      </c>
      <c r="S207" s="5">
        <v>1</v>
      </c>
      <c r="T207" s="5">
        <v>0</v>
      </c>
      <c r="U207" s="5">
        <v>0</v>
      </c>
      <c r="V207" s="5">
        <v>2</v>
      </c>
      <c r="W207" s="39">
        <f>SUM(I207:I$217,O207:O$217,S207:S$217)/SUM(F207:F$217)</f>
        <v>0.59375</v>
      </c>
      <c r="X207" s="39">
        <f>SUM(V207:V$217)/SUM(G207:G$217)</f>
        <v>0.66666666666666663</v>
      </c>
      <c r="Y207" s="41">
        <f t="shared" si="7"/>
        <v>1.2604166666666665</v>
      </c>
    </row>
    <row r="208" spans="1:25" ht="15.95" customHeight="1" x14ac:dyDescent="0.25">
      <c r="A208" s="184"/>
      <c r="B208" s="4">
        <v>41074</v>
      </c>
      <c r="C208" s="5" t="s">
        <v>58</v>
      </c>
      <c r="D208" s="39">
        <f>SUM(I208:I$217)/SUM(G208:G$217)</f>
        <v>0.55555555555555558</v>
      </c>
      <c r="E208" s="5">
        <v>1</v>
      </c>
      <c r="F208" s="5">
        <v>4</v>
      </c>
      <c r="G208" s="5">
        <v>4</v>
      </c>
      <c r="H208" s="5">
        <v>0</v>
      </c>
      <c r="I208" s="27">
        <v>2</v>
      </c>
      <c r="J208" s="5">
        <f t="shared" si="8"/>
        <v>2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3</v>
      </c>
      <c r="V208" s="5">
        <v>2</v>
      </c>
      <c r="W208" s="39">
        <f>SUM(I208:I$217,O208:O$217,S208:S$217)/SUM(F208:F$217)</f>
        <v>0.58620689655172409</v>
      </c>
      <c r="X208" s="39">
        <f>SUM(V208:V$217)/SUM(G208:G$217)</f>
        <v>0.66666666666666663</v>
      </c>
      <c r="Y208" s="41">
        <f t="shared" si="7"/>
        <v>1.2528735632183907</v>
      </c>
    </row>
    <row r="209" spans="1:25" ht="15.95" customHeight="1" x14ac:dyDescent="0.25">
      <c r="A209" s="184"/>
      <c r="B209" s="4">
        <v>41074</v>
      </c>
      <c r="C209" s="5" t="s">
        <v>58</v>
      </c>
      <c r="D209" s="39">
        <f>SUM(I209:I$217)/SUM(G209:G$217)</f>
        <v>0.56521739130434778</v>
      </c>
      <c r="E209" s="5">
        <v>1</v>
      </c>
      <c r="F209" s="5">
        <v>2</v>
      </c>
      <c r="G209" s="5">
        <v>2</v>
      </c>
      <c r="H209" s="5">
        <v>1</v>
      </c>
      <c r="I209" s="27">
        <v>2</v>
      </c>
      <c r="J209" s="5">
        <f t="shared" si="8"/>
        <v>2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2</v>
      </c>
      <c r="W209" s="39">
        <f>SUM(I209:I$217,O209:O$217,S209:S$217)/SUM(F209:F$217)</f>
        <v>0.6</v>
      </c>
      <c r="X209" s="39">
        <f>SUM(V209:V$217)/SUM(G209:G$217)</f>
        <v>0.69565217391304346</v>
      </c>
      <c r="Y209" s="41">
        <f t="shared" si="7"/>
        <v>1.2956521739130435</v>
      </c>
    </row>
    <row r="210" spans="1:25" ht="15.95" customHeight="1" x14ac:dyDescent="0.25">
      <c r="A210" s="184"/>
      <c r="B210" s="4">
        <v>41060</v>
      </c>
      <c r="C210" s="5" t="s">
        <v>54</v>
      </c>
      <c r="D210" s="39">
        <f>SUM(I210:I$217)/SUM(G210:G$217)</f>
        <v>0.52380952380952384</v>
      </c>
      <c r="E210" s="5">
        <v>1</v>
      </c>
      <c r="F210" s="5">
        <v>3</v>
      </c>
      <c r="G210" s="5">
        <v>3</v>
      </c>
      <c r="H210" s="5">
        <v>2</v>
      </c>
      <c r="I210" s="27">
        <v>2</v>
      </c>
      <c r="J210" s="5">
        <f t="shared" si="8"/>
        <v>2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1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2</v>
      </c>
      <c r="W210" s="39">
        <f>SUM(I210:I$217,O210:O$217,S210:S$217)/SUM(F210:F$217)</f>
        <v>0.56521739130434778</v>
      </c>
      <c r="X210" s="39">
        <f>SUM(V210:V$217)/SUM(G210:G$217)</f>
        <v>0.66666666666666663</v>
      </c>
      <c r="Y210" s="41">
        <f t="shared" si="7"/>
        <v>1.2318840579710144</v>
      </c>
    </row>
    <row r="211" spans="1:25" ht="15.95" customHeight="1" x14ac:dyDescent="0.25">
      <c r="A211" s="184"/>
      <c r="B211" s="4">
        <v>41060</v>
      </c>
      <c r="C211" s="5" t="s">
        <v>54</v>
      </c>
      <c r="D211" s="39">
        <f>SUM(I211:I$217)/SUM(G211:G$217)</f>
        <v>0.5</v>
      </c>
      <c r="E211" s="5">
        <v>1</v>
      </c>
      <c r="F211" s="5">
        <v>3</v>
      </c>
      <c r="G211" s="5">
        <v>1</v>
      </c>
      <c r="H211" s="5">
        <v>1</v>
      </c>
      <c r="I211" s="5">
        <v>0</v>
      </c>
      <c r="J211" s="5">
        <f t="shared" si="8"/>
        <v>0</v>
      </c>
      <c r="K211" s="5">
        <v>0</v>
      </c>
      <c r="L211" s="5">
        <v>0</v>
      </c>
      <c r="M211" s="5">
        <v>0</v>
      </c>
      <c r="N211" s="5">
        <v>0</v>
      </c>
      <c r="O211" s="5">
        <v>2</v>
      </c>
      <c r="P211" s="5">
        <v>1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39">
        <f>SUM(I211:I$217,O211:O$217,S211:S$217)/SUM(F211:F$217)</f>
        <v>0.55000000000000004</v>
      </c>
      <c r="X211" s="39">
        <f>SUM(V211:V$217)/SUM(G211:G$217)</f>
        <v>0.66666666666666663</v>
      </c>
      <c r="Y211" s="41">
        <f t="shared" si="7"/>
        <v>1.2166666666666668</v>
      </c>
    </row>
    <row r="212" spans="1:25" ht="15.95" customHeight="1" x14ac:dyDescent="0.25">
      <c r="A212" s="184"/>
      <c r="B212" s="4">
        <v>41053</v>
      </c>
      <c r="C212" s="5" t="s">
        <v>57</v>
      </c>
      <c r="D212" s="39">
        <f>SUM(I212:I$217)/SUM(G212:G$217)</f>
        <v>0.52941176470588236</v>
      </c>
      <c r="E212" s="5">
        <v>1</v>
      </c>
      <c r="F212" s="5">
        <v>3</v>
      </c>
      <c r="G212" s="5">
        <v>3</v>
      </c>
      <c r="H212" s="5">
        <v>1</v>
      </c>
      <c r="I212" s="5">
        <v>2</v>
      </c>
      <c r="J212" s="5">
        <f t="shared" si="8"/>
        <v>2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2</v>
      </c>
      <c r="W212" s="39">
        <f>SUM(I212:I$217,O212:O$217,S212:S$217)/SUM(F212:F$217)</f>
        <v>0.52941176470588236</v>
      </c>
      <c r="X212" s="39">
        <f>SUM(V212:V$217)/SUM(G212:G$217)</f>
        <v>0.70588235294117652</v>
      </c>
      <c r="Y212" s="41">
        <f t="shared" si="7"/>
        <v>1.2352941176470589</v>
      </c>
    </row>
    <row r="213" spans="1:25" ht="15.95" customHeight="1" x14ac:dyDescent="0.25">
      <c r="A213" s="184"/>
      <c r="B213" s="4">
        <v>41053</v>
      </c>
      <c r="C213" s="5" t="s">
        <v>57</v>
      </c>
      <c r="D213" s="39">
        <f>SUM(I213:I$217)/SUM(G213:G$217)</f>
        <v>0.5</v>
      </c>
      <c r="E213" s="5">
        <v>1</v>
      </c>
      <c r="F213" s="5">
        <v>3</v>
      </c>
      <c r="G213" s="5">
        <v>3</v>
      </c>
      <c r="H213" s="5">
        <v>0</v>
      </c>
      <c r="I213" s="5">
        <v>1</v>
      </c>
      <c r="J213" s="5">
        <f t="shared" si="8"/>
        <v>1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1</v>
      </c>
      <c r="W213" s="39">
        <f>SUM(I213:I$217,O213:O$217,S213:S$217)/SUM(F213:F$217)</f>
        <v>0.5</v>
      </c>
      <c r="X213" s="39">
        <f>SUM(V213:V$217)/SUM(G213:G$217)</f>
        <v>0.7142857142857143</v>
      </c>
      <c r="Y213" s="41">
        <f t="shared" si="7"/>
        <v>1.2142857142857144</v>
      </c>
    </row>
    <row r="214" spans="1:25" ht="15.95" customHeight="1" x14ac:dyDescent="0.25">
      <c r="A214" s="184"/>
      <c r="B214" s="4">
        <v>41046</v>
      </c>
      <c r="C214" s="5" t="s">
        <v>58</v>
      </c>
      <c r="D214" s="39">
        <f>SUM(I214:I$217)/SUM(G214:G$217)</f>
        <v>0.54545454545454541</v>
      </c>
      <c r="E214" s="5">
        <v>1</v>
      </c>
      <c r="F214" s="5">
        <v>3</v>
      </c>
      <c r="G214" s="5">
        <v>3</v>
      </c>
      <c r="H214" s="5">
        <v>0</v>
      </c>
      <c r="I214" s="5">
        <v>1</v>
      </c>
      <c r="J214" s="5">
        <f t="shared" si="8"/>
        <v>1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4</v>
      </c>
      <c r="V214" s="5">
        <v>1</v>
      </c>
      <c r="W214" s="39">
        <f>SUM(I214:I$217,O214:O$217,S214:S$217)/SUM(F214:F$217)</f>
        <v>0.54545454545454541</v>
      </c>
      <c r="X214" s="39">
        <f>SUM(V214:V$217)/SUM(G214:G$217)</f>
        <v>0.81818181818181823</v>
      </c>
      <c r="Y214" s="41">
        <f t="shared" si="7"/>
        <v>1.3636363636363638</v>
      </c>
    </row>
    <row r="215" spans="1:25" ht="15.95" customHeight="1" x14ac:dyDescent="0.25">
      <c r="A215" s="184"/>
      <c r="B215" s="4">
        <v>41046</v>
      </c>
      <c r="C215" s="5" t="s">
        <v>58</v>
      </c>
      <c r="D215" s="39">
        <f>SUM(I215:I$217)/SUM(G215:G$217)</f>
        <v>0.625</v>
      </c>
      <c r="E215" s="5">
        <v>1</v>
      </c>
      <c r="F215" s="5">
        <v>3</v>
      </c>
      <c r="G215" s="5">
        <v>3</v>
      </c>
      <c r="H215" s="5">
        <v>0</v>
      </c>
      <c r="I215" s="5">
        <v>3</v>
      </c>
      <c r="J215" s="5">
        <f t="shared" si="8"/>
        <v>3</v>
      </c>
      <c r="K215" s="5">
        <v>0</v>
      </c>
      <c r="L215" s="5">
        <v>0</v>
      </c>
      <c r="M215" s="5">
        <v>0</v>
      </c>
      <c r="N215" s="5">
        <v>2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3</v>
      </c>
      <c r="W215" s="39">
        <f>SUM(I215:I$217,O215:O$217,S215:S$217)/SUM(F215:F$217)</f>
        <v>0.625</v>
      </c>
      <c r="X215" s="39">
        <f>SUM(V215:V$217)/SUM(G215:G$217)</f>
        <v>1</v>
      </c>
      <c r="Y215" s="41">
        <f t="shared" si="7"/>
        <v>1.625</v>
      </c>
    </row>
    <row r="216" spans="1:25" ht="15.95" customHeight="1" x14ac:dyDescent="0.25">
      <c r="A216" s="184"/>
      <c r="B216" s="4">
        <v>41039</v>
      </c>
      <c r="C216" s="5" t="s">
        <v>53</v>
      </c>
      <c r="D216" s="39">
        <f>SUM(I216:I$217)/SUM(G216:G$217)</f>
        <v>0.4</v>
      </c>
      <c r="E216" s="5">
        <v>1</v>
      </c>
      <c r="F216" s="5">
        <v>2</v>
      </c>
      <c r="G216" s="5">
        <v>2</v>
      </c>
      <c r="H216" s="5">
        <v>0</v>
      </c>
      <c r="I216" s="5">
        <v>0</v>
      </c>
      <c r="J216" s="5">
        <f t="shared" si="8"/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1</v>
      </c>
      <c r="V216" s="5">
        <v>0</v>
      </c>
      <c r="W216" s="39">
        <f>SUM(I216:I$217,O216:O$217,S216:S$217)/SUM(F216:F$217)</f>
        <v>0.4</v>
      </c>
      <c r="X216" s="39">
        <f>SUM(V216:V$217)/SUM(G216:G$217)</f>
        <v>1</v>
      </c>
      <c r="Y216" s="41">
        <f t="shared" si="7"/>
        <v>1.4</v>
      </c>
    </row>
    <row r="217" spans="1:25" ht="15.95" customHeight="1" thickBot="1" x14ac:dyDescent="0.3">
      <c r="A217" s="188"/>
      <c r="B217" s="11">
        <v>41039</v>
      </c>
      <c r="C217" s="12" t="s">
        <v>53</v>
      </c>
      <c r="D217" s="40">
        <f>SUM(I217:I$217)/SUM(G217:G$217)</f>
        <v>0.66666666666666663</v>
      </c>
      <c r="E217" s="12">
        <v>1</v>
      </c>
      <c r="F217" s="12">
        <v>3</v>
      </c>
      <c r="G217" s="12">
        <v>3</v>
      </c>
      <c r="H217" s="12">
        <v>2</v>
      </c>
      <c r="I217" s="12">
        <v>2</v>
      </c>
      <c r="J217" s="12">
        <f t="shared" si="8"/>
        <v>1</v>
      </c>
      <c r="K217" s="12">
        <v>0</v>
      </c>
      <c r="L217" s="12">
        <v>0</v>
      </c>
      <c r="M217" s="12">
        <v>1</v>
      </c>
      <c r="N217" s="12">
        <v>2</v>
      </c>
      <c r="O217" s="12">
        <v>0</v>
      </c>
      <c r="P217" s="12">
        <v>1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5</v>
      </c>
      <c r="W217" s="40">
        <f>SUM(I217:I$217,O217:O$217,S217:S$217)/SUM(F217:F$217)</f>
        <v>0.66666666666666663</v>
      </c>
      <c r="X217" s="40">
        <f>SUM(V217:V$217)/SUM(G217:G$217)</f>
        <v>1.6666666666666667</v>
      </c>
      <c r="Y217" s="42">
        <f>SUM(X217+W217)</f>
        <v>2.3333333333333335</v>
      </c>
    </row>
    <row r="218" spans="1:25" s="25" customFormat="1" ht="36.75" customHeight="1" thickBot="1" x14ac:dyDescent="0.3">
      <c r="A218" s="61" t="s">
        <v>123</v>
      </c>
      <c r="B218" s="62" t="s">
        <v>61</v>
      </c>
      <c r="C218" s="63" t="s">
        <v>60</v>
      </c>
      <c r="D218" s="64">
        <f>SUM(I218/G218)</f>
        <v>0.4230088495575221</v>
      </c>
      <c r="E218" s="63">
        <f>SUM(E2:E217)</f>
        <v>216</v>
      </c>
      <c r="F218" s="63">
        <f t="shared" ref="F218:V218" si="9">SUM(F2:F217)</f>
        <v>615</v>
      </c>
      <c r="G218" s="63">
        <f t="shared" si="9"/>
        <v>565</v>
      </c>
      <c r="H218" s="63">
        <f t="shared" si="9"/>
        <v>144</v>
      </c>
      <c r="I218" s="63">
        <f t="shared" si="9"/>
        <v>239</v>
      </c>
      <c r="J218" s="63">
        <f t="shared" si="9"/>
        <v>222</v>
      </c>
      <c r="K218" s="63">
        <f t="shared" si="9"/>
        <v>13</v>
      </c>
      <c r="L218" s="63">
        <f t="shared" si="9"/>
        <v>3</v>
      </c>
      <c r="M218" s="63">
        <f t="shared" si="9"/>
        <v>1</v>
      </c>
      <c r="N218" s="63">
        <f t="shared" si="9"/>
        <v>139</v>
      </c>
      <c r="O218" s="63">
        <f t="shared" si="9"/>
        <v>37</v>
      </c>
      <c r="P218" s="63">
        <f t="shared" si="9"/>
        <v>23</v>
      </c>
      <c r="Q218" s="63">
        <f t="shared" si="9"/>
        <v>13</v>
      </c>
      <c r="R218" s="63">
        <f t="shared" si="9"/>
        <v>5</v>
      </c>
      <c r="S218" s="63">
        <f t="shared" si="9"/>
        <v>20</v>
      </c>
      <c r="T218" s="63">
        <f t="shared" si="9"/>
        <v>32</v>
      </c>
      <c r="U218" s="63">
        <f t="shared" si="9"/>
        <v>136</v>
      </c>
      <c r="V218" s="63">
        <f t="shared" si="9"/>
        <v>261</v>
      </c>
      <c r="W218" s="64">
        <f>SUM(I218+O218+S218)/F218</f>
        <v>0.4813008130081301</v>
      </c>
      <c r="X218" s="64">
        <f>SUM(V218/G218)</f>
        <v>0.46194690265486726</v>
      </c>
      <c r="Y218" s="65">
        <f>SUM(X218+W218)</f>
        <v>0.94324771566299737</v>
      </c>
    </row>
    <row r="219" spans="1:25" s="88" customFormat="1" ht="18.75" thickBot="1" x14ac:dyDescent="0.3">
      <c r="A219" s="85"/>
      <c r="B219" s="81" t="s">
        <v>0</v>
      </c>
      <c r="C219" s="82" t="s">
        <v>1</v>
      </c>
      <c r="D219" s="83" t="s">
        <v>2</v>
      </c>
      <c r="E219" s="82" t="s">
        <v>3</v>
      </c>
      <c r="F219" s="82" t="s">
        <v>4</v>
      </c>
      <c r="G219" s="82" t="s">
        <v>5</v>
      </c>
      <c r="H219" s="82" t="s">
        <v>6</v>
      </c>
      <c r="I219" s="82" t="s">
        <v>7</v>
      </c>
      <c r="J219" s="82" t="s">
        <v>67</v>
      </c>
      <c r="K219" s="82" t="s">
        <v>8</v>
      </c>
      <c r="L219" s="82" t="s">
        <v>9</v>
      </c>
      <c r="M219" s="82" t="s">
        <v>10</v>
      </c>
      <c r="N219" s="82" t="s">
        <v>11</v>
      </c>
      <c r="O219" s="82" t="s">
        <v>12</v>
      </c>
      <c r="P219" s="82" t="s">
        <v>13</v>
      </c>
      <c r="Q219" s="82" t="s">
        <v>14</v>
      </c>
      <c r="R219" s="82" t="s">
        <v>15</v>
      </c>
      <c r="S219" s="82" t="s">
        <v>16</v>
      </c>
      <c r="T219" s="82" t="s">
        <v>17</v>
      </c>
      <c r="U219" s="82" t="s">
        <v>18</v>
      </c>
      <c r="V219" s="82" t="s">
        <v>19</v>
      </c>
      <c r="W219" s="83" t="s">
        <v>20</v>
      </c>
      <c r="X219" s="83" t="s">
        <v>21</v>
      </c>
      <c r="Y219" s="84" t="s">
        <v>22</v>
      </c>
    </row>
    <row r="220" spans="1:25" ht="15.95" customHeight="1" x14ac:dyDescent="0.25">
      <c r="A220" s="198" t="s">
        <v>63</v>
      </c>
      <c r="B220" s="36" t="s">
        <v>64</v>
      </c>
      <c r="C220" s="10" t="s">
        <v>47</v>
      </c>
      <c r="D220" s="97">
        <f t="shared" ref="D220:D249" si="10">SUM(I220/G220)</f>
        <v>0.33333333333333331</v>
      </c>
      <c r="E220" s="96">
        <f>SUM(E135+E134+E131+E130)</f>
        <v>4</v>
      </c>
      <c r="F220" s="96">
        <f t="shared" ref="F220:V220" si="11">SUM(F135+F134+F131+F130)</f>
        <v>9</v>
      </c>
      <c r="G220" s="96">
        <f t="shared" si="11"/>
        <v>9</v>
      </c>
      <c r="H220" s="96">
        <f t="shared" si="11"/>
        <v>1</v>
      </c>
      <c r="I220" s="96">
        <f t="shared" si="11"/>
        <v>3</v>
      </c>
      <c r="J220" s="96">
        <f t="shared" si="11"/>
        <v>3</v>
      </c>
      <c r="K220" s="96">
        <f t="shared" si="11"/>
        <v>0</v>
      </c>
      <c r="L220" s="96">
        <f t="shared" si="11"/>
        <v>0</v>
      </c>
      <c r="M220" s="96">
        <f t="shared" si="11"/>
        <v>0</v>
      </c>
      <c r="N220" s="96">
        <f t="shared" si="11"/>
        <v>1</v>
      </c>
      <c r="O220" s="96">
        <f t="shared" si="11"/>
        <v>0</v>
      </c>
      <c r="P220" s="96">
        <f t="shared" si="11"/>
        <v>0</v>
      </c>
      <c r="Q220" s="96">
        <f t="shared" si="11"/>
        <v>0</v>
      </c>
      <c r="R220" s="96">
        <f t="shared" si="11"/>
        <v>0</v>
      </c>
      <c r="S220" s="96">
        <f t="shared" si="11"/>
        <v>0</v>
      </c>
      <c r="T220" s="96">
        <f t="shared" si="11"/>
        <v>1</v>
      </c>
      <c r="U220" s="96">
        <f t="shared" si="11"/>
        <v>2</v>
      </c>
      <c r="V220" s="96">
        <f t="shared" si="11"/>
        <v>3</v>
      </c>
      <c r="W220" s="97">
        <f t="shared" ref="W220:W249" si="12">SUM(I220+O220+S220)/F220</f>
        <v>0.33333333333333331</v>
      </c>
      <c r="X220" s="97">
        <f t="shared" ref="X220:X249" si="13">SUM(V220/G220)</f>
        <v>0.33333333333333331</v>
      </c>
      <c r="Y220" s="98">
        <f t="shared" ref="Y220:Y249" si="14">SUM(X220+W220)</f>
        <v>0.66666666666666663</v>
      </c>
    </row>
    <row r="221" spans="1:25" ht="15.95" customHeight="1" x14ac:dyDescent="0.25">
      <c r="A221" s="189"/>
      <c r="B221" s="37" t="s">
        <v>64</v>
      </c>
      <c r="C221" s="5" t="s">
        <v>50</v>
      </c>
      <c r="D221" s="101">
        <f t="shared" si="10"/>
        <v>0.5</v>
      </c>
      <c r="E221" s="100">
        <f>SUM(E176+E175+E166+E165+E150+E149+E141+E140)</f>
        <v>8</v>
      </c>
      <c r="F221" s="100">
        <f t="shared" ref="F221:V221" si="15">SUM(F176+F175+F166+F165+F150+F149+F141+F140)</f>
        <v>23</v>
      </c>
      <c r="G221" s="100">
        <f t="shared" si="15"/>
        <v>20</v>
      </c>
      <c r="H221" s="100">
        <f t="shared" si="15"/>
        <v>5</v>
      </c>
      <c r="I221" s="100">
        <f t="shared" si="15"/>
        <v>10</v>
      </c>
      <c r="J221" s="100">
        <f t="shared" si="15"/>
        <v>9</v>
      </c>
      <c r="K221" s="100">
        <f t="shared" si="15"/>
        <v>1</v>
      </c>
      <c r="L221" s="100">
        <f t="shared" si="15"/>
        <v>0</v>
      </c>
      <c r="M221" s="100">
        <f t="shared" si="15"/>
        <v>0</v>
      </c>
      <c r="N221" s="100">
        <f t="shared" si="15"/>
        <v>5</v>
      </c>
      <c r="O221" s="100">
        <f t="shared" si="15"/>
        <v>3</v>
      </c>
      <c r="P221" s="100">
        <f t="shared" si="15"/>
        <v>1</v>
      </c>
      <c r="Q221" s="100">
        <f t="shared" si="15"/>
        <v>0</v>
      </c>
      <c r="R221" s="100">
        <f t="shared" si="15"/>
        <v>0</v>
      </c>
      <c r="S221" s="100">
        <f t="shared" si="15"/>
        <v>1</v>
      </c>
      <c r="T221" s="100">
        <f t="shared" si="15"/>
        <v>1</v>
      </c>
      <c r="U221" s="100">
        <f t="shared" si="15"/>
        <v>6</v>
      </c>
      <c r="V221" s="100">
        <f t="shared" si="15"/>
        <v>11</v>
      </c>
      <c r="W221" s="101">
        <f t="shared" si="12"/>
        <v>0.60869565217391308</v>
      </c>
      <c r="X221" s="101">
        <f t="shared" si="13"/>
        <v>0.55000000000000004</v>
      </c>
      <c r="Y221" s="102">
        <f t="shared" si="14"/>
        <v>1.1586956521739131</v>
      </c>
    </row>
    <row r="222" spans="1:25" ht="15.95" customHeight="1" x14ac:dyDescent="0.25">
      <c r="A222" s="189"/>
      <c r="B222" s="37" t="s">
        <v>64</v>
      </c>
      <c r="C222" s="5" t="s">
        <v>68</v>
      </c>
      <c r="D222" s="101">
        <f t="shared" si="10"/>
        <v>0.5</v>
      </c>
      <c r="E222" s="100">
        <f>SUM(E178+E177+E168+E167)</f>
        <v>4</v>
      </c>
      <c r="F222" s="100">
        <f t="shared" ref="F222:V222" si="16">SUM(F178+F177+F168+F167)</f>
        <v>12</v>
      </c>
      <c r="G222" s="100">
        <f t="shared" si="16"/>
        <v>10</v>
      </c>
      <c r="H222" s="100">
        <f t="shared" si="16"/>
        <v>7</v>
      </c>
      <c r="I222" s="100">
        <f t="shared" si="16"/>
        <v>5</v>
      </c>
      <c r="J222" s="100">
        <f t="shared" si="16"/>
        <v>5</v>
      </c>
      <c r="K222" s="100">
        <f t="shared" si="16"/>
        <v>0</v>
      </c>
      <c r="L222" s="100">
        <f t="shared" si="16"/>
        <v>0</v>
      </c>
      <c r="M222" s="100">
        <f t="shared" si="16"/>
        <v>0</v>
      </c>
      <c r="N222" s="100">
        <f t="shared" si="16"/>
        <v>3</v>
      </c>
      <c r="O222" s="100">
        <f t="shared" si="16"/>
        <v>2</v>
      </c>
      <c r="P222" s="100">
        <f t="shared" si="16"/>
        <v>0</v>
      </c>
      <c r="Q222" s="100">
        <f t="shared" si="16"/>
        <v>0</v>
      </c>
      <c r="R222" s="100">
        <f t="shared" si="16"/>
        <v>0</v>
      </c>
      <c r="S222" s="100">
        <f t="shared" si="16"/>
        <v>2</v>
      </c>
      <c r="T222" s="100">
        <f t="shared" si="16"/>
        <v>0</v>
      </c>
      <c r="U222" s="100">
        <f t="shared" si="16"/>
        <v>2</v>
      </c>
      <c r="V222" s="100">
        <f t="shared" si="16"/>
        <v>5</v>
      </c>
      <c r="W222" s="101">
        <f t="shared" si="12"/>
        <v>0.75</v>
      </c>
      <c r="X222" s="101">
        <f t="shared" si="13"/>
        <v>0.5</v>
      </c>
      <c r="Y222" s="102">
        <f t="shared" si="14"/>
        <v>1.25</v>
      </c>
    </row>
    <row r="223" spans="1:25" ht="15.95" customHeight="1" x14ac:dyDescent="0.25">
      <c r="A223" s="189"/>
      <c r="B223" s="37" t="s">
        <v>64</v>
      </c>
      <c r="C223" s="5" t="s">
        <v>38</v>
      </c>
      <c r="D223" s="101">
        <f t="shared" si="10"/>
        <v>0.5</v>
      </c>
      <c r="E223" s="100">
        <f>SUM(E104+E103)</f>
        <v>2</v>
      </c>
      <c r="F223" s="100">
        <f t="shared" ref="F223:V223" si="17">SUM(F104+F103)</f>
        <v>5</v>
      </c>
      <c r="G223" s="100">
        <f t="shared" si="17"/>
        <v>4</v>
      </c>
      <c r="H223" s="100">
        <f t="shared" si="17"/>
        <v>2</v>
      </c>
      <c r="I223" s="100">
        <f t="shared" si="17"/>
        <v>2</v>
      </c>
      <c r="J223" s="100">
        <f t="shared" si="17"/>
        <v>2</v>
      </c>
      <c r="K223" s="100">
        <f t="shared" si="17"/>
        <v>0</v>
      </c>
      <c r="L223" s="100">
        <f t="shared" si="17"/>
        <v>0</v>
      </c>
      <c r="M223" s="100">
        <f t="shared" si="17"/>
        <v>0</v>
      </c>
      <c r="N223" s="100">
        <f t="shared" si="17"/>
        <v>0</v>
      </c>
      <c r="O223" s="100">
        <f t="shared" si="17"/>
        <v>1</v>
      </c>
      <c r="P223" s="100">
        <f t="shared" si="17"/>
        <v>0</v>
      </c>
      <c r="Q223" s="100">
        <f t="shared" si="17"/>
        <v>0</v>
      </c>
      <c r="R223" s="100">
        <f t="shared" si="17"/>
        <v>0</v>
      </c>
      <c r="S223" s="100">
        <f t="shared" si="17"/>
        <v>0</v>
      </c>
      <c r="T223" s="100">
        <f t="shared" si="17"/>
        <v>0</v>
      </c>
      <c r="U223" s="100">
        <f t="shared" si="17"/>
        <v>0</v>
      </c>
      <c r="V223" s="100">
        <f t="shared" si="17"/>
        <v>2</v>
      </c>
      <c r="W223" s="101">
        <f t="shared" si="12"/>
        <v>0.6</v>
      </c>
      <c r="X223" s="101">
        <f t="shared" si="13"/>
        <v>0.5</v>
      </c>
      <c r="Y223" s="102">
        <f t="shared" si="14"/>
        <v>1.1000000000000001</v>
      </c>
    </row>
    <row r="224" spans="1:25" ht="15.95" customHeight="1" x14ac:dyDescent="0.25">
      <c r="A224" s="189"/>
      <c r="B224" s="37" t="s">
        <v>64</v>
      </c>
      <c r="C224" s="5" t="s">
        <v>58</v>
      </c>
      <c r="D224" s="101">
        <f t="shared" si="10"/>
        <v>0.56521739130434778</v>
      </c>
      <c r="E224" s="100">
        <f>SUM(E215+E214+E209+E208+E199+E198+E26+E25)</f>
        <v>8</v>
      </c>
      <c r="F224" s="100">
        <f t="shared" ref="F224:V224" si="18">SUM(F215+F214+F209+F208+F199+F198+F26+F25)</f>
        <v>23</v>
      </c>
      <c r="G224" s="100">
        <f t="shared" si="18"/>
        <v>23</v>
      </c>
      <c r="H224" s="100">
        <f t="shared" si="18"/>
        <v>4</v>
      </c>
      <c r="I224" s="100">
        <f t="shared" si="18"/>
        <v>13</v>
      </c>
      <c r="J224" s="100">
        <f t="shared" si="18"/>
        <v>12</v>
      </c>
      <c r="K224" s="100">
        <f t="shared" si="18"/>
        <v>1</v>
      </c>
      <c r="L224" s="100">
        <f t="shared" si="18"/>
        <v>0</v>
      </c>
      <c r="M224" s="100">
        <f t="shared" si="18"/>
        <v>0</v>
      </c>
      <c r="N224" s="100">
        <f t="shared" si="18"/>
        <v>6</v>
      </c>
      <c r="O224" s="100">
        <f t="shared" si="18"/>
        <v>0</v>
      </c>
      <c r="P224" s="100">
        <f t="shared" si="18"/>
        <v>1</v>
      </c>
      <c r="Q224" s="100">
        <f t="shared" si="18"/>
        <v>0</v>
      </c>
      <c r="R224" s="100">
        <f t="shared" si="18"/>
        <v>0</v>
      </c>
      <c r="S224" s="100">
        <f t="shared" si="18"/>
        <v>0</v>
      </c>
      <c r="T224" s="100">
        <f t="shared" si="18"/>
        <v>0</v>
      </c>
      <c r="U224" s="100">
        <f t="shared" si="18"/>
        <v>9</v>
      </c>
      <c r="V224" s="100">
        <f t="shared" si="18"/>
        <v>14</v>
      </c>
      <c r="W224" s="101">
        <f t="shared" si="12"/>
        <v>0.56521739130434778</v>
      </c>
      <c r="X224" s="101">
        <f t="shared" si="13"/>
        <v>0.60869565217391308</v>
      </c>
      <c r="Y224" s="102">
        <f t="shared" si="14"/>
        <v>1.1739130434782608</v>
      </c>
    </row>
    <row r="225" spans="1:25" ht="15.95" customHeight="1" x14ac:dyDescent="0.25">
      <c r="A225" s="189"/>
      <c r="B225" s="37" t="s">
        <v>64</v>
      </c>
      <c r="C225" s="5" t="s">
        <v>37</v>
      </c>
      <c r="D225" s="101">
        <f t="shared" si="10"/>
        <v>0.4</v>
      </c>
      <c r="E225" s="100">
        <f>SUM(E96+E95)</f>
        <v>2</v>
      </c>
      <c r="F225" s="100">
        <f t="shared" ref="F225:V225" si="19">SUM(F96+F95)</f>
        <v>5</v>
      </c>
      <c r="G225" s="100">
        <f t="shared" si="19"/>
        <v>5</v>
      </c>
      <c r="H225" s="100">
        <f t="shared" si="19"/>
        <v>2</v>
      </c>
      <c r="I225" s="100">
        <f t="shared" si="19"/>
        <v>2</v>
      </c>
      <c r="J225" s="100">
        <f t="shared" si="19"/>
        <v>2</v>
      </c>
      <c r="K225" s="100">
        <f t="shared" si="19"/>
        <v>0</v>
      </c>
      <c r="L225" s="100">
        <f t="shared" si="19"/>
        <v>0</v>
      </c>
      <c r="M225" s="100">
        <f t="shared" si="19"/>
        <v>0</v>
      </c>
      <c r="N225" s="100">
        <f t="shared" si="19"/>
        <v>0</v>
      </c>
      <c r="O225" s="100">
        <f t="shared" si="19"/>
        <v>0</v>
      </c>
      <c r="P225" s="100">
        <f t="shared" si="19"/>
        <v>1</v>
      </c>
      <c r="Q225" s="100">
        <f t="shared" si="19"/>
        <v>0</v>
      </c>
      <c r="R225" s="100">
        <f t="shared" si="19"/>
        <v>0</v>
      </c>
      <c r="S225" s="100">
        <f t="shared" si="19"/>
        <v>0</v>
      </c>
      <c r="T225" s="100">
        <f t="shared" si="19"/>
        <v>0</v>
      </c>
      <c r="U225" s="100">
        <f t="shared" si="19"/>
        <v>2</v>
      </c>
      <c r="V225" s="100">
        <f t="shared" si="19"/>
        <v>2</v>
      </c>
      <c r="W225" s="101">
        <f t="shared" si="12"/>
        <v>0.4</v>
      </c>
      <c r="X225" s="101">
        <f t="shared" si="13"/>
        <v>0.4</v>
      </c>
      <c r="Y225" s="102">
        <f t="shared" si="14"/>
        <v>0.8</v>
      </c>
    </row>
    <row r="226" spans="1:25" ht="15.95" customHeight="1" x14ac:dyDescent="0.25">
      <c r="A226" s="189"/>
      <c r="B226" s="37" t="s">
        <v>64</v>
      </c>
      <c r="C226" s="5" t="s">
        <v>108</v>
      </c>
      <c r="D226" s="101">
        <f t="shared" si="10"/>
        <v>0.4</v>
      </c>
      <c r="E226" s="100">
        <f>SUM(E18+E17+E6+E5)</f>
        <v>4</v>
      </c>
      <c r="F226" s="100">
        <f t="shared" ref="F226:V226" si="20">SUM(F18+F17+F6+F5)</f>
        <v>10</v>
      </c>
      <c r="G226" s="100">
        <f t="shared" si="20"/>
        <v>10</v>
      </c>
      <c r="H226" s="100">
        <f t="shared" si="20"/>
        <v>5</v>
      </c>
      <c r="I226" s="100">
        <f t="shared" si="20"/>
        <v>4</v>
      </c>
      <c r="J226" s="100">
        <f t="shared" si="20"/>
        <v>4</v>
      </c>
      <c r="K226" s="100">
        <f t="shared" si="20"/>
        <v>0</v>
      </c>
      <c r="L226" s="100">
        <f t="shared" si="20"/>
        <v>0</v>
      </c>
      <c r="M226" s="100">
        <f t="shared" si="20"/>
        <v>0</v>
      </c>
      <c r="N226" s="100">
        <f t="shared" si="20"/>
        <v>2</v>
      </c>
      <c r="O226" s="100">
        <f t="shared" si="20"/>
        <v>0</v>
      </c>
      <c r="P226" s="100">
        <f t="shared" si="20"/>
        <v>1</v>
      </c>
      <c r="Q226" s="100">
        <f t="shared" si="20"/>
        <v>0</v>
      </c>
      <c r="R226" s="100">
        <f t="shared" si="20"/>
        <v>0</v>
      </c>
      <c r="S226" s="100">
        <f t="shared" si="20"/>
        <v>0</v>
      </c>
      <c r="T226" s="100">
        <f t="shared" si="20"/>
        <v>2</v>
      </c>
      <c r="U226" s="100">
        <f t="shared" si="20"/>
        <v>1</v>
      </c>
      <c r="V226" s="100">
        <f t="shared" si="20"/>
        <v>4</v>
      </c>
      <c r="W226" s="101">
        <f t="shared" si="12"/>
        <v>0.4</v>
      </c>
      <c r="X226" s="101">
        <f t="shared" si="13"/>
        <v>0.4</v>
      </c>
      <c r="Y226" s="102">
        <f t="shared" si="14"/>
        <v>0.8</v>
      </c>
    </row>
    <row r="227" spans="1:25" ht="15.95" customHeight="1" x14ac:dyDescent="0.25">
      <c r="A227" s="189"/>
      <c r="B227" s="37" t="s">
        <v>64</v>
      </c>
      <c r="C227" s="5" t="s">
        <v>69</v>
      </c>
      <c r="D227" s="101">
        <f t="shared" si="10"/>
        <v>0.27272727272727271</v>
      </c>
      <c r="E227" s="100">
        <f>SUM(E184+E183+E170+E169)</f>
        <v>4</v>
      </c>
      <c r="F227" s="100">
        <f t="shared" ref="F227:V227" si="21">SUM(F184+F183+F170+F169)</f>
        <v>14</v>
      </c>
      <c r="G227" s="100">
        <f t="shared" si="21"/>
        <v>11</v>
      </c>
      <c r="H227" s="100">
        <f t="shared" si="21"/>
        <v>1</v>
      </c>
      <c r="I227" s="100">
        <f t="shared" si="21"/>
        <v>3</v>
      </c>
      <c r="J227" s="100">
        <f t="shared" si="21"/>
        <v>3</v>
      </c>
      <c r="K227" s="100">
        <f t="shared" si="21"/>
        <v>0</v>
      </c>
      <c r="L227" s="100">
        <f t="shared" si="21"/>
        <v>0</v>
      </c>
      <c r="M227" s="100">
        <f t="shared" si="21"/>
        <v>0</v>
      </c>
      <c r="N227" s="100">
        <f t="shared" si="21"/>
        <v>6</v>
      </c>
      <c r="O227" s="100">
        <f t="shared" si="21"/>
        <v>1</v>
      </c>
      <c r="P227" s="100">
        <f t="shared" si="21"/>
        <v>0</v>
      </c>
      <c r="Q227" s="100">
        <f t="shared" si="21"/>
        <v>2</v>
      </c>
      <c r="R227" s="100">
        <f t="shared" si="21"/>
        <v>0</v>
      </c>
      <c r="S227" s="100">
        <f t="shared" si="21"/>
        <v>0</v>
      </c>
      <c r="T227" s="100">
        <f t="shared" si="21"/>
        <v>3</v>
      </c>
      <c r="U227" s="100">
        <f t="shared" si="21"/>
        <v>6</v>
      </c>
      <c r="V227" s="100">
        <f t="shared" si="21"/>
        <v>3</v>
      </c>
      <c r="W227" s="101">
        <f t="shared" si="12"/>
        <v>0.2857142857142857</v>
      </c>
      <c r="X227" s="101">
        <f t="shared" si="13"/>
        <v>0.27272727272727271</v>
      </c>
      <c r="Y227" s="102">
        <f t="shared" si="14"/>
        <v>0.55844155844155841</v>
      </c>
    </row>
    <row r="228" spans="1:25" ht="15.95" customHeight="1" x14ac:dyDescent="0.25">
      <c r="A228" s="189"/>
      <c r="B228" s="37" t="s">
        <v>64</v>
      </c>
      <c r="C228" s="5" t="s">
        <v>36</v>
      </c>
      <c r="D228" s="101">
        <f t="shared" si="10"/>
        <v>0.45454545454545453</v>
      </c>
      <c r="E228" s="100">
        <f>SUM(E108+E107+E94+E93)</f>
        <v>4</v>
      </c>
      <c r="F228" s="100">
        <f t="shared" ref="F228:V228" si="22">SUM(F108+F107+F94+F93)</f>
        <v>12</v>
      </c>
      <c r="G228" s="100">
        <f t="shared" si="22"/>
        <v>11</v>
      </c>
      <c r="H228" s="100">
        <f t="shared" si="22"/>
        <v>3</v>
      </c>
      <c r="I228" s="100">
        <f t="shared" si="22"/>
        <v>5</v>
      </c>
      <c r="J228" s="100">
        <f t="shared" si="22"/>
        <v>5</v>
      </c>
      <c r="K228" s="100">
        <f t="shared" si="22"/>
        <v>0</v>
      </c>
      <c r="L228" s="100">
        <f t="shared" si="22"/>
        <v>0</v>
      </c>
      <c r="M228" s="100">
        <f t="shared" si="22"/>
        <v>0</v>
      </c>
      <c r="N228" s="100">
        <f t="shared" si="22"/>
        <v>2</v>
      </c>
      <c r="O228" s="100">
        <f t="shared" si="22"/>
        <v>1</v>
      </c>
      <c r="P228" s="100">
        <f t="shared" si="22"/>
        <v>1</v>
      </c>
      <c r="Q228" s="100">
        <f t="shared" si="22"/>
        <v>0</v>
      </c>
      <c r="R228" s="100">
        <f t="shared" si="22"/>
        <v>0</v>
      </c>
      <c r="S228" s="100">
        <f t="shared" si="22"/>
        <v>0</v>
      </c>
      <c r="T228" s="100">
        <f t="shared" si="22"/>
        <v>1</v>
      </c>
      <c r="U228" s="100">
        <f t="shared" si="22"/>
        <v>2</v>
      </c>
      <c r="V228" s="100">
        <f t="shared" si="22"/>
        <v>5</v>
      </c>
      <c r="W228" s="101">
        <f t="shared" si="12"/>
        <v>0.5</v>
      </c>
      <c r="X228" s="101">
        <f t="shared" si="13"/>
        <v>0.45454545454545453</v>
      </c>
      <c r="Y228" s="102">
        <f t="shared" si="14"/>
        <v>0.95454545454545459</v>
      </c>
    </row>
    <row r="229" spans="1:25" ht="15.95" customHeight="1" x14ac:dyDescent="0.25">
      <c r="A229" s="189"/>
      <c r="B229" s="37" t="s">
        <v>64</v>
      </c>
      <c r="C229" s="5" t="s">
        <v>56</v>
      </c>
      <c r="D229" s="101">
        <f t="shared" si="10"/>
        <v>0.8</v>
      </c>
      <c r="E229" s="100">
        <f>SUM(E201+E200)</f>
        <v>2</v>
      </c>
      <c r="F229" s="100">
        <f t="shared" ref="F229:V229" si="23">SUM(F201+F200)</f>
        <v>5</v>
      </c>
      <c r="G229" s="100">
        <f t="shared" si="23"/>
        <v>5</v>
      </c>
      <c r="H229" s="100">
        <f t="shared" si="23"/>
        <v>4</v>
      </c>
      <c r="I229" s="100">
        <f t="shared" si="23"/>
        <v>4</v>
      </c>
      <c r="J229" s="100">
        <f t="shared" si="23"/>
        <v>4</v>
      </c>
      <c r="K229" s="100">
        <f t="shared" si="23"/>
        <v>0</v>
      </c>
      <c r="L229" s="100">
        <f t="shared" si="23"/>
        <v>0</v>
      </c>
      <c r="M229" s="100">
        <f t="shared" si="23"/>
        <v>0</v>
      </c>
      <c r="N229" s="100">
        <f t="shared" si="23"/>
        <v>6</v>
      </c>
      <c r="O229" s="100">
        <f t="shared" si="23"/>
        <v>0</v>
      </c>
      <c r="P229" s="100">
        <f t="shared" si="23"/>
        <v>0</v>
      </c>
      <c r="Q229" s="100">
        <f t="shared" si="23"/>
        <v>0</v>
      </c>
      <c r="R229" s="100">
        <f t="shared" si="23"/>
        <v>0</v>
      </c>
      <c r="S229" s="100">
        <f t="shared" si="23"/>
        <v>1</v>
      </c>
      <c r="T229" s="100">
        <f t="shared" si="23"/>
        <v>0</v>
      </c>
      <c r="U229" s="100">
        <f t="shared" si="23"/>
        <v>1</v>
      </c>
      <c r="V229" s="100">
        <f t="shared" si="23"/>
        <v>4</v>
      </c>
      <c r="W229" s="101">
        <f t="shared" si="12"/>
        <v>1</v>
      </c>
      <c r="X229" s="101">
        <f t="shared" si="13"/>
        <v>0.8</v>
      </c>
      <c r="Y229" s="102">
        <f t="shared" si="14"/>
        <v>1.8</v>
      </c>
    </row>
    <row r="230" spans="1:25" ht="15.95" customHeight="1" x14ac:dyDescent="0.25">
      <c r="A230" s="189"/>
      <c r="B230" s="37" t="s">
        <v>64</v>
      </c>
      <c r="C230" s="5" t="s">
        <v>29</v>
      </c>
      <c r="D230" s="101">
        <f t="shared" si="10"/>
        <v>0.47619047619047616</v>
      </c>
      <c r="E230" s="100">
        <f>SUM(E114+E113+E102+E101+E75+E74+E65+E64)</f>
        <v>8</v>
      </c>
      <c r="F230" s="100">
        <f t="shared" ref="F230:V230" si="24">SUM(F114+F113+F102+F101+F75+F74+F65+F64)</f>
        <v>25</v>
      </c>
      <c r="G230" s="100">
        <f t="shared" si="24"/>
        <v>21</v>
      </c>
      <c r="H230" s="100">
        <f t="shared" si="24"/>
        <v>5</v>
      </c>
      <c r="I230" s="100">
        <f t="shared" si="24"/>
        <v>10</v>
      </c>
      <c r="J230" s="100">
        <f t="shared" si="24"/>
        <v>9</v>
      </c>
      <c r="K230" s="100">
        <f t="shared" si="24"/>
        <v>1</v>
      </c>
      <c r="L230" s="100">
        <f t="shared" si="24"/>
        <v>0</v>
      </c>
      <c r="M230" s="100">
        <f t="shared" si="24"/>
        <v>0</v>
      </c>
      <c r="N230" s="100">
        <f t="shared" si="24"/>
        <v>13</v>
      </c>
      <c r="O230" s="100">
        <f t="shared" si="24"/>
        <v>2</v>
      </c>
      <c r="P230" s="100">
        <f t="shared" si="24"/>
        <v>1</v>
      </c>
      <c r="Q230" s="100">
        <f t="shared" si="24"/>
        <v>2</v>
      </c>
      <c r="R230" s="100">
        <f t="shared" si="24"/>
        <v>0</v>
      </c>
      <c r="S230" s="100">
        <f t="shared" si="24"/>
        <v>2</v>
      </c>
      <c r="T230" s="100">
        <f t="shared" si="24"/>
        <v>0</v>
      </c>
      <c r="U230" s="100">
        <f t="shared" si="24"/>
        <v>4</v>
      </c>
      <c r="V230" s="100">
        <f t="shared" si="24"/>
        <v>11</v>
      </c>
      <c r="W230" s="101">
        <f t="shared" si="12"/>
        <v>0.56000000000000005</v>
      </c>
      <c r="X230" s="101">
        <f t="shared" si="13"/>
        <v>0.52380952380952384</v>
      </c>
      <c r="Y230" s="102">
        <f t="shared" si="14"/>
        <v>1.0838095238095238</v>
      </c>
    </row>
    <row r="231" spans="1:25" ht="15.95" customHeight="1" x14ac:dyDescent="0.25">
      <c r="A231" s="189"/>
      <c r="B231" s="37" t="s">
        <v>64</v>
      </c>
      <c r="C231" s="5" t="s">
        <v>43</v>
      </c>
      <c r="D231" s="101">
        <f t="shared" si="10"/>
        <v>0.40909090909090912</v>
      </c>
      <c r="E231" s="100">
        <f>SUM(E180+E179+E154+E153+E137+E136+E121+E120)</f>
        <v>8</v>
      </c>
      <c r="F231" s="100">
        <f t="shared" ref="F231:V231" si="25">SUM(F180+F179+F154+F153+F137+F136+F121+F120)</f>
        <v>23</v>
      </c>
      <c r="G231" s="100">
        <f t="shared" si="25"/>
        <v>22</v>
      </c>
      <c r="H231" s="100">
        <f t="shared" si="25"/>
        <v>5</v>
      </c>
      <c r="I231" s="100">
        <f t="shared" si="25"/>
        <v>9</v>
      </c>
      <c r="J231" s="100">
        <f t="shared" si="25"/>
        <v>9</v>
      </c>
      <c r="K231" s="100">
        <f t="shared" si="25"/>
        <v>0</v>
      </c>
      <c r="L231" s="100">
        <f t="shared" si="25"/>
        <v>0</v>
      </c>
      <c r="M231" s="100">
        <f t="shared" si="25"/>
        <v>0</v>
      </c>
      <c r="N231" s="100">
        <f t="shared" si="25"/>
        <v>7</v>
      </c>
      <c r="O231" s="100">
        <f t="shared" si="25"/>
        <v>1</v>
      </c>
      <c r="P231" s="100">
        <f t="shared" si="25"/>
        <v>0</v>
      </c>
      <c r="Q231" s="100">
        <f t="shared" si="25"/>
        <v>0</v>
      </c>
      <c r="R231" s="100">
        <f t="shared" si="25"/>
        <v>0</v>
      </c>
      <c r="S231" s="100">
        <f t="shared" si="25"/>
        <v>2</v>
      </c>
      <c r="T231" s="100">
        <f t="shared" si="25"/>
        <v>2</v>
      </c>
      <c r="U231" s="100">
        <f t="shared" si="25"/>
        <v>2</v>
      </c>
      <c r="V231" s="100">
        <f t="shared" si="25"/>
        <v>9</v>
      </c>
      <c r="W231" s="101">
        <f t="shared" si="12"/>
        <v>0.52173913043478259</v>
      </c>
      <c r="X231" s="101">
        <f t="shared" si="13"/>
        <v>0.40909090909090912</v>
      </c>
      <c r="Y231" s="102">
        <f t="shared" si="14"/>
        <v>0.93083003952569165</v>
      </c>
    </row>
    <row r="232" spans="1:25" ht="15.95" customHeight="1" x14ac:dyDescent="0.25">
      <c r="A232" s="189"/>
      <c r="B232" s="37" t="s">
        <v>64</v>
      </c>
      <c r="C232" s="5" t="s">
        <v>54</v>
      </c>
      <c r="D232" s="101">
        <f t="shared" si="10"/>
        <v>0.42105263157894735</v>
      </c>
      <c r="E232" s="100">
        <f>SUM(E211+E210+E205+E204+E195+E194+E193+E192+E191)</f>
        <v>9</v>
      </c>
      <c r="F232" s="100">
        <f t="shared" ref="F232:V232" si="26">SUM(F211+F210+F205+F204+F195+F194+F193+F192+F191)</f>
        <v>28</v>
      </c>
      <c r="G232" s="100">
        <f t="shared" si="26"/>
        <v>19</v>
      </c>
      <c r="H232" s="100">
        <f t="shared" si="26"/>
        <v>12</v>
      </c>
      <c r="I232" s="100">
        <f t="shared" si="26"/>
        <v>8</v>
      </c>
      <c r="J232" s="100">
        <f t="shared" si="26"/>
        <v>8</v>
      </c>
      <c r="K232" s="100">
        <f t="shared" si="26"/>
        <v>0</v>
      </c>
      <c r="L232" s="100">
        <f t="shared" si="26"/>
        <v>0</v>
      </c>
      <c r="M232" s="100">
        <f t="shared" si="26"/>
        <v>0</v>
      </c>
      <c r="N232" s="100">
        <f t="shared" si="26"/>
        <v>8</v>
      </c>
      <c r="O232" s="100">
        <f t="shared" si="26"/>
        <v>7</v>
      </c>
      <c r="P232" s="100">
        <f t="shared" si="26"/>
        <v>3</v>
      </c>
      <c r="Q232" s="100">
        <f t="shared" si="26"/>
        <v>2</v>
      </c>
      <c r="R232" s="100">
        <f t="shared" si="26"/>
        <v>0</v>
      </c>
      <c r="S232" s="100">
        <f t="shared" si="26"/>
        <v>0</v>
      </c>
      <c r="T232" s="100">
        <f t="shared" si="26"/>
        <v>1</v>
      </c>
      <c r="U232" s="100">
        <f t="shared" si="26"/>
        <v>2</v>
      </c>
      <c r="V232" s="100">
        <f t="shared" si="26"/>
        <v>8</v>
      </c>
      <c r="W232" s="101">
        <f t="shared" si="12"/>
        <v>0.5357142857142857</v>
      </c>
      <c r="X232" s="101">
        <f t="shared" si="13"/>
        <v>0.42105263157894735</v>
      </c>
      <c r="Y232" s="102">
        <f t="shared" si="14"/>
        <v>0.95676691729323304</v>
      </c>
    </row>
    <row r="233" spans="1:25" ht="15.95" customHeight="1" x14ac:dyDescent="0.25">
      <c r="A233" s="189"/>
      <c r="B233" s="37" t="s">
        <v>64</v>
      </c>
      <c r="C233" s="5" t="s">
        <v>110</v>
      </c>
      <c r="D233" s="101">
        <f t="shared" si="10"/>
        <v>0.6</v>
      </c>
      <c r="E233" s="100">
        <f>SUM(E22+E21+E10+E9)</f>
        <v>4</v>
      </c>
      <c r="F233" s="100">
        <f t="shared" ref="F233:V233" si="27">SUM(F22+F21+F10+F9)</f>
        <v>10</v>
      </c>
      <c r="G233" s="100">
        <f t="shared" si="27"/>
        <v>10</v>
      </c>
      <c r="H233" s="100">
        <f t="shared" si="27"/>
        <v>1</v>
      </c>
      <c r="I233" s="100">
        <f t="shared" si="27"/>
        <v>6</v>
      </c>
      <c r="J233" s="100">
        <f t="shared" si="27"/>
        <v>6</v>
      </c>
      <c r="K233" s="100">
        <f t="shared" si="27"/>
        <v>0</v>
      </c>
      <c r="L233" s="100">
        <f t="shared" si="27"/>
        <v>0</v>
      </c>
      <c r="M233" s="100">
        <f t="shared" si="27"/>
        <v>0</v>
      </c>
      <c r="N233" s="100">
        <f t="shared" si="27"/>
        <v>5</v>
      </c>
      <c r="O233" s="100">
        <f t="shared" si="27"/>
        <v>0</v>
      </c>
      <c r="P233" s="100">
        <f t="shared" si="27"/>
        <v>0</v>
      </c>
      <c r="Q233" s="100">
        <f t="shared" si="27"/>
        <v>0</v>
      </c>
      <c r="R233" s="100">
        <f t="shared" si="27"/>
        <v>0</v>
      </c>
      <c r="S233" s="100">
        <f t="shared" si="27"/>
        <v>0</v>
      </c>
      <c r="T233" s="100">
        <f t="shared" si="27"/>
        <v>0</v>
      </c>
      <c r="U233" s="100">
        <f t="shared" si="27"/>
        <v>4</v>
      </c>
      <c r="V233" s="100">
        <f t="shared" si="27"/>
        <v>6</v>
      </c>
      <c r="W233" s="101">
        <f t="shared" si="12"/>
        <v>0.6</v>
      </c>
      <c r="X233" s="101">
        <f t="shared" si="13"/>
        <v>0.6</v>
      </c>
      <c r="Y233" s="102">
        <f t="shared" si="14"/>
        <v>1.2</v>
      </c>
    </row>
    <row r="234" spans="1:25" ht="15.95" customHeight="1" x14ac:dyDescent="0.25">
      <c r="A234" s="189"/>
      <c r="B234" s="37" t="s">
        <v>64</v>
      </c>
      <c r="C234" s="5" t="s">
        <v>45</v>
      </c>
      <c r="D234" s="101">
        <f t="shared" si="10"/>
        <v>0.42857142857142855</v>
      </c>
      <c r="E234" s="100">
        <f>SUM(E186+E185+E172+E171+E160+E159+E147+E146+E127+E126)</f>
        <v>10</v>
      </c>
      <c r="F234" s="100">
        <f t="shared" ref="F234:V234" si="28">SUM(F186+F185+F172+F171+F160+F159+F147+F146+F127+F126)</f>
        <v>23</v>
      </c>
      <c r="G234" s="100">
        <f t="shared" si="28"/>
        <v>21</v>
      </c>
      <c r="H234" s="100">
        <f t="shared" si="28"/>
        <v>2</v>
      </c>
      <c r="I234" s="100">
        <f t="shared" si="28"/>
        <v>9</v>
      </c>
      <c r="J234" s="100">
        <f t="shared" si="28"/>
        <v>9</v>
      </c>
      <c r="K234" s="100">
        <f t="shared" si="28"/>
        <v>0</v>
      </c>
      <c r="L234" s="100">
        <f t="shared" si="28"/>
        <v>0</v>
      </c>
      <c r="M234" s="100">
        <f t="shared" si="28"/>
        <v>0</v>
      </c>
      <c r="N234" s="100">
        <f t="shared" si="28"/>
        <v>3</v>
      </c>
      <c r="O234" s="100">
        <f t="shared" si="28"/>
        <v>2</v>
      </c>
      <c r="P234" s="100">
        <f t="shared" si="28"/>
        <v>1</v>
      </c>
      <c r="Q234" s="100">
        <f t="shared" si="28"/>
        <v>0</v>
      </c>
      <c r="R234" s="100">
        <f t="shared" si="28"/>
        <v>0</v>
      </c>
      <c r="S234" s="100">
        <f t="shared" si="28"/>
        <v>0</v>
      </c>
      <c r="T234" s="100">
        <f t="shared" si="28"/>
        <v>0</v>
      </c>
      <c r="U234" s="100">
        <f t="shared" si="28"/>
        <v>0</v>
      </c>
      <c r="V234" s="100">
        <f t="shared" si="28"/>
        <v>9</v>
      </c>
      <c r="W234" s="101">
        <f t="shared" si="12"/>
        <v>0.47826086956521741</v>
      </c>
      <c r="X234" s="101">
        <f t="shared" si="13"/>
        <v>0.42857142857142855</v>
      </c>
      <c r="Y234" s="102">
        <f t="shared" si="14"/>
        <v>0.9068322981366459</v>
      </c>
    </row>
    <row r="235" spans="1:25" ht="15.95" customHeight="1" x14ac:dyDescent="0.25">
      <c r="A235" s="189"/>
      <c r="B235" s="37" t="s">
        <v>64</v>
      </c>
      <c r="C235" s="5" t="s">
        <v>57</v>
      </c>
      <c r="D235" s="101">
        <f t="shared" si="10"/>
        <v>0.57894736842105265</v>
      </c>
      <c r="E235" s="100">
        <f>SUM(E213+E212+E203+E202+E197+E196)</f>
        <v>6</v>
      </c>
      <c r="F235" s="100">
        <f t="shared" ref="F235:V235" si="29">SUM(F213+F212+F203+F202+F197+F196)</f>
        <v>20</v>
      </c>
      <c r="G235" s="100">
        <f t="shared" si="29"/>
        <v>19</v>
      </c>
      <c r="H235" s="100">
        <f t="shared" si="29"/>
        <v>4</v>
      </c>
      <c r="I235" s="100">
        <f t="shared" si="29"/>
        <v>11</v>
      </c>
      <c r="J235" s="100">
        <f t="shared" si="29"/>
        <v>11</v>
      </c>
      <c r="K235" s="100">
        <f t="shared" si="29"/>
        <v>0</v>
      </c>
      <c r="L235" s="100">
        <f t="shared" si="29"/>
        <v>0</v>
      </c>
      <c r="M235" s="100">
        <f t="shared" si="29"/>
        <v>0</v>
      </c>
      <c r="N235" s="100">
        <f t="shared" si="29"/>
        <v>3</v>
      </c>
      <c r="O235" s="100">
        <f t="shared" si="29"/>
        <v>0</v>
      </c>
      <c r="P235" s="100">
        <f t="shared" si="29"/>
        <v>0</v>
      </c>
      <c r="Q235" s="100">
        <f t="shared" si="29"/>
        <v>1</v>
      </c>
      <c r="R235" s="100">
        <f t="shared" si="29"/>
        <v>0</v>
      </c>
      <c r="S235" s="100">
        <f t="shared" si="29"/>
        <v>2</v>
      </c>
      <c r="T235" s="100">
        <f t="shared" si="29"/>
        <v>0</v>
      </c>
      <c r="U235" s="100">
        <f t="shared" si="29"/>
        <v>4</v>
      </c>
      <c r="V235" s="100">
        <f t="shared" si="29"/>
        <v>11</v>
      </c>
      <c r="W235" s="101">
        <f t="shared" si="12"/>
        <v>0.65</v>
      </c>
      <c r="X235" s="101">
        <f t="shared" si="13"/>
        <v>0.57894736842105265</v>
      </c>
      <c r="Y235" s="102">
        <f t="shared" si="14"/>
        <v>1.2289473684210526</v>
      </c>
    </row>
    <row r="236" spans="1:25" ht="15.95" customHeight="1" x14ac:dyDescent="0.25">
      <c r="A236" s="189"/>
      <c r="B236" s="37" t="s">
        <v>64</v>
      </c>
      <c r="C236" s="5" t="s">
        <v>23</v>
      </c>
      <c r="D236" s="101">
        <f t="shared" si="10"/>
        <v>0.34920634920634919</v>
      </c>
      <c r="E236" s="100">
        <f>SUM(E112+E111+E100+E99+E73+E72+E61+E60+E59+E58+E53+E52+E47+E46+E41+E40+E33+E32+E31+E30+E29+E16+E15)</f>
        <v>23</v>
      </c>
      <c r="F236" s="100">
        <f t="shared" ref="F236:V236" si="30">SUM(F112+F111+F100+F99+F73+F72+F61+F60+F59+F58+F53+F52+F47+F46+F41+F40+F33+F32+F31+F30+F29+F16+F15)</f>
        <v>73</v>
      </c>
      <c r="G236" s="100">
        <f t="shared" si="30"/>
        <v>63</v>
      </c>
      <c r="H236" s="100">
        <f t="shared" si="30"/>
        <v>12</v>
      </c>
      <c r="I236" s="100">
        <f t="shared" si="30"/>
        <v>22</v>
      </c>
      <c r="J236" s="100">
        <f t="shared" si="30"/>
        <v>21</v>
      </c>
      <c r="K236" s="100">
        <f t="shared" si="30"/>
        <v>1</v>
      </c>
      <c r="L236" s="100">
        <f t="shared" si="30"/>
        <v>0</v>
      </c>
      <c r="M236" s="100">
        <f t="shared" si="30"/>
        <v>0</v>
      </c>
      <c r="N236" s="100">
        <f t="shared" si="30"/>
        <v>6</v>
      </c>
      <c r="O236" s="100">
        <f t="shared" si="30"/>
        <v>7</v>
      </c>
      <c r="P236" s="100">
        <f t="shared" si="30"/>
        <v>3</v>
      </c>
      <c r="Q236" s="100">
        <f t="shared" si="30"/>
        <v>3</v>
      </c>
      <c r="R236" s="100">
        <f t="shared" si="30"/>
        <v>1</v>
      </c>
      <c r="S236" s="100">
        <f t="shared" si="30"/>
        <v>2</v>
      </c>
      <c r="T236" s="100">
        <f t="shared" si="30"/>
        <v>4</v>
      </c>
      <c r="U236" s="100">
        <f t="shared" si="30"/>
        <v>15</v>
      </c>
      <c r="V236" s="100">
        <f t="shared" si="30"/>
        <v>23</v>
      </c>
      <c r="W236" s="101">
        <f t="shared" si="12"/>
        <v>0.42465753424657532</v>
      </c>
      <c r="X236" s="101">
        <f t="shared" si="13"/>
        <v>0.36507936507936506</v>
      </c>
      <c r="Y236" s="102">
        <f t="shared" si="14"/>
        <v>0.78973689932594038</v>
      </c>
    </row>
    <row r="237" spans="1:25" ht="15.95" customHeight="1" x14ac:dyDescent="0.25">
      <c r="A237" s="189"/>
      <c r="B237" s="37" t="s">
        <v>64</v>
      </c>
      <c r="C237" s="5" t="s">
        <v>30</v>
      </c>
      <c r="D237" s="101">
        <f t="shared" si="10"/>
        <v>0.4</v>
      </c>
      <c r="E237" s="100">
        <f>SUM(E83+E82+E69+E68)</f>
        <v>4</v>
      </c>
      <c r="F237" s="100">
        <f t="shared" ref="F237:V237" si="31">SUM(F83+F82+F69+F68)</f>
        <v>11</v>
      </c>
      <c r="G237" s="100">
        <f t="shared" si="31"/>
        <v>10</v>
      </c>
      <c r="H237" s="100">
        <f t="shared" si="31"/>
        <v>4</v>
      </c>
      <c r="I237" s="100">
        <f t="shared" si="31"/>
        <v>4</v>
      </c>
      <c r="J237" s="100">
        <f t="shared" si="31"/>
        <v>4</v>
      </c>
      <c r="K237" s="100">
        <f t="shared" si="31"/>
        <v>0</v>
      </c>
      <c r="L237" s="100">
        <f t="shared" si="31"/>
        <v>0</v>
      </c>
      <c r="M237" s="100">
        <f t="shared" si="31"/>
        <v>0</v>
      </c>
      <c r="N237" s="100">
        <f t="shared" si="31"/>
        <v>3</v>
      </c>
      <c r="O237" s="100">
        <f t="shared" si="31"/>
        <v>1</v>
      </c>
      <c r="P237" s="100">
        <f t="shared" si="31"/>
        <v>0</v>
      </c>
      <c r="Q237" s="100">
        <f t="shared" si="31"/>
        <v>0</v>
      </c>
      <c r="R237" s="100">
        <f t="shared" si="31"/>
        <v>0</v>
      </c>
      <c r="S237" s="100">
        <f t="shared" si="31"/>
        <v>0</v>
      </c>
      <c r="T237" s="100">
        <f t="shared" si="31"/>
        <v>1</v>
      </c>
      <c r="U237" s="100">
        <f t="shared" si="31"/>
        <v>6</v>
      </c>
      <c r="V237" s="100">
        <f t="shared" si="31"/>
        <v>4</v>
      </c>
      <c r="W237" s="101">
        <f t="shared" si="12"/>
        <v>0.45454545454545453</v>
      </c>
      <c r="X237" s="101">
        <f t="shared" si="13"/>
        <v>0.4</v>
      </c>
      <c r="Y237" s="102">
        <f t="shared" si="14"/>
        <v>0.8545454545454545</v>
      </c>
    </row>
    <row r="238" spans="1:25" ht="15.95" customHeight="1" x14ac:dyDescent="0.25">
      <c r="A238" s="189"/>
      <c r="B238" s="37" t="s">
        <v>64</v>
      </c>
      <c r="C238" s="5" t="s">
        <v>34</v>
      </c>
      <c r="D238" s="101">
        <f t="shared" si="10"/>
        <v>0.25</v>
      </c>
      <c r="E238" s="100">
        <f>SUM(E87+E86)</f>
        <v>2</v>
      </c>
      <c r="F238" s="100">
        <f t="shared" ref="F238:V238" si="32">SUM(F87+F86)</f>
        <v>5</v>
      </c>
      <c r="G238" s="100">
        <f t="shared" si="32"/>
        <v>4</v>
      </c>
      <c r="H238" s="100">
        <f t="shared" si="32"/>
        <v>0</v>
      </c>
      <c r="I238" s="100">
        <f t="shared" si="32"/>
        <v>1</v>
      </c>
      <c r="J238" s="100">
        <f t="shared" si="32"/>
        <v>1</v>
      </c>
      <c r="K238" s="100">
        <f t="shared" si="32"/>
        <v>0</v>
      </c>
      <c r="L238" s="100">
        <f t="shared" si="32"/>
        <v>0</v>
      </c>
      <c r="M238" s="100">
        <f t="shared" si="32"/>
        <v>0</v>
      </c>
      <c r="N238" s="100">
        <f t="shared" si="32"/>
        <v>0</v>
      </c>
      <c r="O238" s="100">
        <f t="shared" si="32"/>
        <v>1</v>
      </c>
      <c r="P238" s="100">
        <f t="shared" si="32"/>
        <v>0</v>
      </c>
      <c r="Q238" s="100">
        <f t="shared" si="32"/>
        <v>0</v>
      </c>
      <c r="R238" s="100">
        <f t="shared" si="32"/>
        <v>0</v>
      </c>
      <c r="S238" s="100">
        <f t="shared" si="32"/>
        <v>0</v>
      </c>
      <c r="T238" s="100">
        <f t="shared" si="32"/>
        <v>0</v>
      </c>
      <c r="U238" s="100">
        <f t="shared" si="32"/>
        <v>0</v>
      </c>
      <c r="V238" s="100">
        <f t="shared" si="32"/>
        <v>1</v>
      </c>
      <c r="W238" s="101">
        <f t="shared" si="12"/>
        <v>0.4</v>
      </c>
      <c r="X238" s="101">
        <f t="shared" si="13"/>
        <v>0.25</v>
      </c>
      <c r="Y238" s="102">
        <f t="shared" si="14"/>
        <v>0.65</v>
      </c>
    </row>
    <row r="239" spans="1:25" ht="15.95" customHeight="1" x14ac:dyDescent="0.25">
      <c r="A239" s="189"/>
      <c r="B239" s="37" t="s">
        <v>64</v>
      </c>
      <c r="C239" s="5" t="s">
        <v>46</v>
      </c>
      <c r="D239" s="101">
        <f t="shared" si="10"/>
        <v>0.42857142857142855</v>
      </c>
      <c r="E239" s="100">
        <f>SUM(E174+E173+E162+E161+E148+E129+E128)</f>
        <v>7</v>
      </c>
      <c r="F239" s="100">
        <f t="shared" ref="F239:V239" si="33">SUM(F174+F173+F162+F161+F148+F129+F128)</f>
        <v>17</v>
      </c>
      <c r="G239" s="100">
        <f t="shared" si="33"/>
        <v>14</v>
      </c>
      <c r="H239" s="100">
        <f t="shared" si="33"/>
        <v>4</v>
      </c>
      <c r="I239" s="100">
        <f t="shared" si="33"/>
        <v>6</v>
      </c>
      <c r="J239" s="100">
        <f t="shared" si="33"/>
        <v>6</v>
      </c>
      <c r="K239" s="100">
        <f t="shared" si="33"/>
        <v>0</v>
      </c>
      <c r="L239" s="100">
        <f t="shared" si="33"/>
        <v>0</v>
      </c>
      <c r="M239" s="100">
        <f t="shared" si="33"/>
        <v>0</v>
      </c>
      <c r="N239" s="100">
        <f t="shared" si="33"/>
        <v>1</v>
      </c>
      <c r="O239" s="100">
        <f t="shared" si="33"/>
        <v>2</v>
      </c>
      <c r="P239" s="100">
        <f t="shared" si="33"/>
        <v>0</v>
      </c>
      <c r="Q239" s="100">
        <f t="shared" si="33"/>
        <v>1</v>
      </c>
      <c r="R239" s="100">
        <f t="shared" si="33"/>
        <v>0</v>
      </c>
      <c r="S239" s="100">
        <f t="shared" si="33"/>
        <v>0</v>
      </c>
      <c r="T239" s="100">
        <f t="shared" si="33"/>
        <v>1</v>
      </c>
      <c r="U239" s="100">
        <f t="shared" si="33"/>
        <v>3</v>
      </c>
      <c r="V239" s="100">
        <f t="shared" si="33"/>
        <v>6</v>
      </c>
      <c r="W239" s="101">
        <f t="shared" si="12"/>
        <v>0.47058823529411764</v>
      </c>
      <c r="X239" s="101">
        <f t="shared" si="13"/>
        <v>0.42857142857142855</v>
      </c>
      <c r="Y239" s="102">
        <f t="shared" si="14"/>
        <v>0.89915966386554613</v>
      </c>
    </row>
    <row r="240" spans="1:25" ht="15.95" customHeight="1" x14ac:dyDescent="0.25">
      <c r="A240" s="189"/>
      <c r="B240" s="37" t="s">
        <v>64</v>
      </c>
      <c r="C240" s="5" t="s">
        <v>51</v>
      </c>
      <c r="D240" s="101">
        <f t="shared" si="10"/>
        <v>0.5</v>
      </c>
      <c r="E240" s="100">
        <f>SUM(E152+E151+E143+E142)</f>
        <v>4</v>
      </c>
      <c r="F240" s="100">
        <f t="shared" ref="F240:V240" si="34">SUM(F152+F151+F143+F142)</f>
        <v>13</v>
      </c>
      <c r="G240" s="100">
        <f t="shared" si="34"/>
        <v>12</v>
      </c>
      <c r="H240" s="100">
        <f t="shared" si="34"/>
        <v>4</v>
      </c>
      <c r="I240" s="100">
        <f t="shared" si="34"/>
        <v>6</v>
      </c>
      <c r="J240" s="100">
        <f t="shared" si="34"/>
        <v>6</v>
      </c>
      <c r="K240" s="100">
        <f t="shared" si="34"/>
        <v>0</v>
      </c>
      <c r="L240" s="100">
        <f t="shared" si="34"/>
        <v>0</v>
      </c>
      <c r="M240" s="100">
        <f t="shared" si="34"/>
        <v>0</v>
      </c>
      <c r="N240" s="100">
        <f t="shared" si="34"/>
        <v>5</v>
      </c>
      <c r="O240" s="100">
        <f t="shared" si="34"/>
        <v>0</v>
      </c>
      <c r="P240" s="100">
        <f t="shared" si="34"/>
        <v>0</v>
      </c>
      <c r="Q240" s="100">
        <f t="shared" si="34"/>
        <v>1</v>
      </c>
      <c r="R240" s="100">
        <f t="shared" si="34"/>
        <v>0</v>
      </c>
      <c r="S240" s="100">
        <f t="shared" si="34"/>
        <v>0</v>
      </c>
      <c r="T240" s="100">
        <f t="shared" si="34"/>
        <v>1</v>
      </c>
      <c r="U240" s="100">
        <f t="shared" si="34"/>
        <v>4</v>
      </c>
      <c r="V240" s="100">
        <f t="shared" si="34"/>
        <v>6</v>
      </c>
      <c r="W240" s="101">
        <f t="shared" si="12"/>
        <v>0.46153846153846156</v>
      </c>
      <c r="X240" s="101">
        <f t="shared" si="13"/>
        <v>0.5</v>
      </c>
      <c r="Y240" s="102">
        <f t="shared" si="14"/>
        <v>0.96153846153846156</v>
      </c>
    </row>
    <row r="241" spans="1:25" ht="15.95" customHeight="1" x14ac:dyDescent="0.25">
      <c r="A241" s="189"/>
      <c r="B241" s="37" t="s">
        <v>64</v>
      </c>
      <c r="C241" s="5" t="s">
        <v>31</v>
      </c>
      <c r="D241" s="101">
        <f t="shared" si="10"/>
        <v>0.45454545454545453</v>
      </c>
      <c r="E241" s="100">
        <f>SUM(E85+E84+E71+E70)</f>
        <v>4</v>
      </c>
      <c r="F241" s="100">
        <f t="shared" ref="F241:V241" si="35">SUM(F85+F84+F71+F70)</f>
        <v>11</v>
      </c>
      <c r="G241" s="100">
        <f t="shared" si="35"/>
        <v>11</v>
      </c>
      <c r="H241" s="100">
        <f t="shared" si="35"/>
        <v>3</v>
      </c>
      <c r="I241" s="100">
        <f t="shared" si="35"/>
        <v>5</v>
      </c>
      <c r="J241" s="100">
        <f t="shared" si="35"/>
        <v>4</v>
      </c>
      <c r="K241" s="100">
        <f t="shared" si="35"/>
        <v>0</v>
      </c>
      <c r="L241" s="100">
        <f t="shared" si="35"/>
        <v>1</v>
      </c>
      <c r="M241" s="100">
        <f t="shared" si="35"/>
        <v>0</v>
      </c>
      <c r="N241" s="100">
        <f t="shared" si="35"/>
        <v>7</v>
      </c>
      <c r="O241" s="100">
        <f t="shared" si="35"/>
        <v>0</v>
      </c>
      <c r="P241" s="100">
        <f t="shared" si="35"/>
        <v>1</v>
      </c>
      <c r="Q241" s="100">
        <f t="shared" si="35"/>
        <v>0</v>
      </c>
      <c r="R241" s="100">
        <f t="shared" si="35"/>
        <v>0</v>
      </c>
      <c r="S241" s="100">
        <f t="shared" si="35"/>
        <v>1</v>
      </c>
      <c r="T241" s="100">
        <f t="shared" si="35"/>
        <v>0</v>
      </c>
      <c r="U241" s="100">
        <f t="shared" si="35"/>
        <v>4</v>
      </c>
      <c r="V241" s="100">
        <f t="shared" si="35"/>
        <v>7</v>
      </c>
      <c r="W241" s="101">
        <f t="shared" si="12"/>
        <v>0.54545454545454541</v>
      </c>
      <c r="X241" s="101">
        <f t="shared" si="13"/>
        <v>0.63636363636363635</v>
      </c>
      <c r="Y241" s="102">
        <f t="shared" si="14"/>
        <v>1.1818181818181817</v>
      </c>
    </row>
    <row r="242" spans="1:25" ht="15.95" customHeight="1" x14ac:dyDescent="0.25">
      <c r="A242" s="189"/>
      <c r="B242" s="37" t="s">
        <v>64</v>
      </c>
      <c r="C242" s="5" t="s">
        <v>32</v>
      </c>
      <c r="D242" s="101">
        <f t="shared" si="10"/>
        <v>0</v>
      </c>
      <c r="E242" s="100">
        <f>SUM(E79+E78)</f>
        <v>2</v>
      </c>
      <c r="F242" s="100">
        <f t="shared" ref="F242:V242" si="36">SUM(F79+F78)</f>
        <v>4</v>
      </c>
      <c r="G242" s="100">
        <f t="shared" si="36"/>
        <v>4</v>
      </c>
      <c r="H242" s="100">
        <f t="shared" si="36"/>
        <v>0</v>
      </c>
      <c r="I242" s="100">
        <f t="shared" si="36"/>
        <v>0</v>
      </c>
      <c r="J242" s="100">
        <f t="shared" si="36"/>
        <v>0</v>
      </c>
      <c r="K242" s="100">
        <f t="shared" si="36"/>
        <v>0</v>
      </c>
      <c r="L242" s="100">
        <f t="shared" si="36"/>
        <v>0</v>
      </c>
      <c r="M242" s="100">
        <f t="shared" si="36"/>
        <v>0</v>
      </c>
      <c r="N242" s="100">
        <f t="shared" si="36"/>
        <v>0</v>
      </c>
      <c r="O242" s="100">
        <f t="shared" si="36"/>
        <v>0</v>
      </c>
      <c r="P242" s="100">
        <f t="shared" si="36"/>
        <v>0</v>
      </c>
      <c r="Q242" s="100">
        <f t="shared" si="36"/>
        <v>0</v>
      </c>
      <c r="R242" s="100">
        <f t="shared" si="36"/>
        <v>0</v>
      </c>
      <c r="S242" s="100">
        <f t="shared" si="36"/>
        <v>0</v>
      </c>
      <c r="T242" s="100">
        <f t="shared" si="36"/>
        <v>0</v>
      </c>
      <c r="U242" s="100">
        <f t="shared" si="36"/>
        <v>5</v>
      </c>
      <c r="V242" s="100">
        <f t="shared" si="36"/>
        <v>0</v>
      </c>
      <c r="W242" s="101">
        <f t="shared" si="12"/>
        <v>0</v>
      </c>
      <c r="X242" s="101">
        <f t="shared" si="13"/>
        <v>0</v>
      </c>
      <c r="Y242" s="102">
        <f t="shared" si="14"/>
        <v>0</v>
      </c>
    </row>
    <row r="243" spans="1:25" ht="15.95" customHeight="1" x14ac:dyDescent="0.25">
      <c r="A243" s="189"/>
      <c r="B243" s="37" t="s">
        <v>64</v>
      </c>
      <c r="C243" s="5" t="s">
        <v>53</v>
      </c>
      <c r="D243" s="101">
        <f t="shared" si="10"/>
        <v>0.40625</v>
      </c>
      <c r="E243" s="100">
        <f>SUM(E217+E216+E207+E206+E190+E189+E188+E187+E28+E27+E14+E13)</f>
        <v>12</v>
      </c>
      <c r="F243" s="100">
        <f t="shared" ref="F243:V243" si="37">SUM(F217+F216+F207+F206+F190+F189+F188+F187+F28+F27+F14+F13)</f>
        <v>34</v>
      </c>
      <c r="G243" s="100">
        <f t="shared" si="37"/>
        <v>32</v>
      </c>
      <c r="H243" s="100">
        <f t="shared" si="37"/>
        <v>11</v>
      </c>
      <c r="I243" s="100">
        <f t="shared" si="37"/>
        <v>13</v>
      </c>
      <c r="J243" s="100">
        <f t="shared" si="37"/>
        <v>8</v>
      </c>
      <c r="K243" s="100">
        <f t="shared" si="37"/>
        <v>4</v>
      </c>
      <c r="L243" s="100">
        <f t="shared" si="37"/>
        <v>0</v>
      </c>
      <c r="M243" s="100">
        <f t="shared" si="37"/>
        <v>1</v>
      </c>
      <c r="N243" s="100">
        <f t="shared" si="37"/>
        <v>9</v>
      </c>
      <c r="O243" s="100">
        <f t="shared" si="37"/>
        <v>2</v>
      </c>
      <c r="P243" s="100">
        <f t="shared" si="37"/>
        <v>2</v>
      </c>
      <c r="Q243" s="100">
        <f t="shared" si="37"/>
        <v>0</v>
      </c>
      <c r="R243" s="100">
        <f t="shared" si="37"/>
        <v>1</v>
      </c>
      <c r="S243" s="100">
        <f t="shared" si="37"/>
        <v>1</v>
      </c>
      <c r="T243" s="100">
        <f t="shared" si="37"/>
        <v>1</v>
      </c>
      <c r="U243" s="100">
        <f t="shared" si="37"/>
        <v>4</v>
      </c>
      <c r="V243" s="100">
        <f t="shared" si="37"/>
        <v>20</v>
      </c>
      <c r="W243" s="101">
        <f t="shared" si="12"/>
        <v>0.47058823529411764</v>
      </c>
      <c r="X243" s="101">
        <f t="shared" si="13"/>
        <v>0.625</v>
      </c>
      <c r="Y243" s="102">
        <f t="shared" si="14"/>
        <v>1.0955882352941178</v>
      </c>
    </row>
    <row r="244" spans="1:25" ht="15.95" customHeight="1" x14ac:dyDescent="0.25">
      <c r="A244" s="189"/>
      <c r="B244" s="37" t="s">
        <v>64</v>
      </c>
      <c r="C244" s="5" t="s">
        <v>109</v>
      </c>
      <c r="D244" s="101">
        <f t="shared" si="10"/>
        <v>0.7</v>
      </c>
      <c r="E244" s="100">
        <f>SUM(E20+E19+E8+E7)</f>
        <v>4</v>
      </c>
      <c r="F244" s="100">
        <f t="shared" ref="F244:V244" si="38">SUM(F20+F19+F8+F7)</f>
        <v>10</v>
      </c>
      <c r="G244" s="100">
        <f t="shared" si="38"/>
        <v>10</v>
      </c>
      <c r="H244" s="100">
        <f t="shared" si="38"/>
        <v>7</v>
      </c>
      <c r="I244" s="100">
        <f t="shared" si="38"/>
        <v>7</v>
      </c>
      <c r="J244" s="100">
        <f t="shared" si="38"/>
        <v>6</v>
      </c>
      <c r="K244" s="100">
        <f t="shared" si="38"/>
        <v>1</v>
      </c>
      <c r="L244" s="100">
        <f t="shared" si="38"/>
        <v>0</v>
      </c>
      <c r="M244" s="100">
        <f t="shared" si="38"/>
        <v>0</v>
      </c>
      <c r="N244" s="100">
        <f t="shared" si="38"/>
        <v>3</v>
      </c>
      <c r="O244" s="100">
        <f t="shared" si="38"/>
        <v>0</v>
      </c>
      <c r="P244" s="100">
        <f t="shared" si="38"/>
        <v>0</v>
      </c>
      <c r="Q244" s="100">
        <f t="shared" si="38"/>
        <v>0</v>
      </c>
      <c r="R244" s="100">
        <f t="shared" si="38"/>
        <v>0</v>
      </c>
      <c r="S244" s="100">
        <f t="shared" si="38"/>
        <v>0</v>
      </c>
      <c r="T244" s="100">
        <f t="shared" si="38"/>
        <v>1</v>
      </c>
      <c r="U244" s="100">
        <f t="shared" si="38"/>
        <v>2</v>
      </c>
      <c r="V244" s="100">
        <f t="shared" si="38"/>
        <v>8</v>
      </c>
      <c r="W244" s="101">
        <f t="shared" si="12"/>
        <v>0.7</v>
      </c>
      <c r="X244" s="101">
        <f t="shared" si="13"/>
        <v>0.8</v>
      </c>
      <c r="Y244" s="102">
        <f t="shared" si="14"/>
        <v>1.5</v>
      </c>
    </row>
    <row r="245" spans="1:25" ht="15.95" customHeight="1" x14ac:dyDescent="0.25">
      <c r="A245" s="189"/>
      <c r="B245" s="37" t="s">
        <v>64</v>
      </c>
      <c r="C245" s="5" t="s">
        <v>25</v>
      </c>
      <c r="D245" s="101">
        <f t="shared" si="10"/>
        <v>0.2807017543859649</v>
      </c>
      <c r="E245" s="100">
        <f>SUM(E110+E109+E98+E97+E92+E91+E90+E89+E88+E77+E76+E67+E66+E57+E56+E51+E50+E45+E44)</f>
        <v>19</v>
      </c>
      <c r="F245" s="100">
        <f t="shared" ref="F245:V245" si="39">SUM(F110+F109+F98+F97+F92+F91+F90+F89+F88+F77+F76+F67+F66+F57+F56+F51+F50+F45+F44)</f>
        <v>58</v>
      </c>
      <c r="G245" s="100">
        <f t="shared" si="39"/>
        <v>57</v>
      </c>
      <c r="H245" s="100">
        <f t="shared" si="39"/>
        <v>8</v>
      </c>
      <c r="I245" s="100">
        <f t="shared" si="39"/>
        <v>16</v>
      </c>
      <c r="J245" s="100">
        <f t="shared" si="39"/>
        <v>16</v>
      </c>
      <c r="K245" s="100">
        <f t="shared" si="39"/>
        <v>0</v>
      </c>
      <c r="L245" s="100">
        <f t="shared" si="39"/>
        <v>0</v>
      </c>
      <c r="M245" s="100">
        <f t="shared" si="39"/>
        <v>0</v>
      </c>
      <c r="N245" s="100">
        <f t="shared" si="39"/>
        <v>7</v>
      </c>
      <c r="O245" s="100">
        <f t="shared" si="39"/>
        <v>0</v>
      </c>
      <c r="P245" s="100">
        <f t="shared" si="39"/>
        <v>1</v>
      </c>
      <c r="Q245" s="100">
        <f t="shared" si="39"/>
        <v>1</v>
      </c>
      <c r="R245" s="100">
        <f t="shared" si="39"/>
        <v>0</v>
      </c>
      <c r="S245" s="100">
        <f t="shared" si="39"/>
        <v>2</v>
      </c>
      <c r="T245" s="100">
        <f t="shared" si="39"/>
        <v>6</v>
      </c>
      <c r="U245" s="100">
        <f t="shared" si="39"/>
        <v>11</v>
      </c>
      <c r="V245" s="100">
        <f t="shared" si="39"/>
        <v>16</v>
      </c>
      <c r="W245" s="101">
        <f t="shared" si="12"/>
        <v>0.31034482758620691</v>
      </c>
      <c r="X245" s="101">
        <f t="shared" si="13"/>
        <v>0.2807017543859649</v>
      </c>
      <c r="Y245" s="102">
        <f t="shared" si="14"/>
        <v>0.59104658197217175</v>
      </c>
    </row>
    <row r="246" spans="1:25" ht="15.95" customHeight="1" x14ac:dyDescent="0.25">
      <c r="A246" s="189"/>
      <c r="B246" s="37" t="s">
        <v>64</v>
      </c>
      <c r="C246" s="5" t="s">
        <v>99</v>
      </c>
      <c r="D246" s="101">
        <f t="shared" si="10"/>
        <v>0.44444444444444442</v>
      </c>
      <c r="E246" s="100">
        <f>SUM(E81+E80+E63+E62+E55+E54+E49+E48+E43+E42+E39+E38+E37+E36+E35+E34+E24+E23+E12+E11+E4+E3+E2)</f>
        <v>23</v>
      </c>
      <c r="F246" s="100">
        <f t="shared" ref="F246:V246" si="40">SUM(F81+F80+F63+F62+F55+F54+F49+F48+F43+F42+F39+F38+F37+F36+F35+F34+F24+F23+F12+F11+F4+F3+F2)</f>
        <v>65</v>
      </c>
      <c r="G246" s="100">
        <f t="shared" si="40"/>
        <v>63</v>
      </c>
      <c r="H246" s="100">
        <f t="shared" si="40"/>
        <v>14</v>
      </c>
      <c r="I246" s="100">
        <f t="shared" si="40"/>
        <v>28</v>
      </c>
      <c r="J246" s="100">
        <f t="shared" si="40"/>
        <v>26</v>
      </c>
      <c r="K246" s="100">
        <f t="shared" si="40"/>
        <v>1</v>
      </c>
      <c r="L246" s="100">
        <f t="shared" si="40"/>
        <v>1</v>
      </c>
      <c r="M246" s="100">
        <f t="shared" si="40"/>
        <v>0</v>
      </c>
      <c r="N246" s="100">
        <f t="shared" si="40"/>
        <v>13</v>
      </c>
      <c r="O246" s="100">
        <f t="shared" si="40"/>
        <v>2</v>
      </c>
      <c r="P246" s="100">
        <f t="shared" si="40"/>
        <v>4</v>
      </c>
      <c r="Q246" s="100">
        <f t="shared" si="40"/>
        <v>0</v>
      </c>
      <c r="R246" s="100">
        <f t="shared" si="40"/>
        <v>2</v>
      </c>
      <c r="S246" s="100">
        <f t="shared" si="40"/>
        <v>2</v>
      </c>
      <c r="T246" s="100">
        <f t="shared" si="40"/>
        <v>5</v>
      </c>
      <c r="U246" s="100">
        <f t="shared" si="40"/>
        <v>12</v>
      </c>
      <c r="V246" s="100">
        <f t="shared" si="40"/>
        <v>31</v>
      </c>
      <c r="W246" s="101">
        <f t="shared" si="12"/>
        <v>0.49230769230769234</v>
      </c>
      <c r="X246" s="101">
        <f t="shared" si="13"/>
        <v>0.49206349206349204</v>
      </c>
      <c r="Y246" s="102">
        <f t="shared" si="14"/>
        <v>0.98437118437118443</v>
      </c>
    </row>
    <row r="247" spans="1:25" ht="15.95" customHeight="1" x14ac:dyDescent="0.25">
      <c r="A247" s="189"/>
      <c r="B247" s="37" t="s">
        <v>64</v>
      </c>
      <c r="C247" s="5" t="s">
        <v>39</v>
      </c>
      <c r="D247" s="101">
        <f t="shared" si="10"/>
        <v>0.6</v>
      </c>
      <c r="E247" s="100">
        <f>SUM(E106+E105)</f>
        <v>2</v>
      </c>
      <c r="F247" s="100">
        <f t="shared" ref="F247:V247" si="41">SUM(F106+F105)</f>
        <v>6</v>
      </c>
      <c r="G247" s="100">
        <f t="shared" si="41"/>
        <v>5</v>
      </c>
      <c r="H247" s="100">
        <f t="shared" si="41"/>
        <v>3</v>
      </c>
      <c r="I247" s="100">
        <f t="shared" si="41"/>
        <v>3</v>
      </c>
      <c r="J247" s="100">
        <f t="shared" si="41"/>
        <v>2</v>
      </c>
      <c r="K247" s="100">
        <f t="shared" si="41"/>
        <v>0</v>
      </c>
      <c r="L247" s="100">
        <f t="shared" si="41"/>
        <v>1</v>
      </c>
      <c r="M247" s="100">
        <f t="shared" si="41"/>
        <v>0</v>
      </c>
      <c r="N247" s="100">
        <f t="shared" si="41"/>
        <v>1</v>
      </c>
      <c r="O247" s="100">
        <f t="shared" si="41"/>
        <v>1</v>
      </c>
      <c r="P247" s="100">
        <f t="shared" si="41"/>
        <v>0</v>
      </c>
      <c r="Q247" s="100">
        <f t="shared" si="41"/>
        <v>0</v>
      </c>
      <c r="R247" s="100">
        <f t="shared" si="41"/>
        <v>0</v>
      </c>
      <c r="S247" s="100">
        <f t="shared" si="41"/>
        <v>0</v>
      </c>
      <c r="T247" s="100">
        <f t="shared" si="41"/>
        <v>0</v>
      </c>
      <c r="U247" s="100">
        <f t="shared" si="41"/>
        <v>0</v>
      </c>
      <c r="V247" s="100">
        <f t="shared" si="41"/>
        <v>5</v>
      </c>
      <c r="W247" s="101">
        <f t="shared" si="12"/>
        <v>0.66666666666666663</v>
      </c>
      <c r="X247" s="101">
        <f t="shared" si="13"/>
        <v>1</v>
      </c>
      <c r="Y247" s="102">
        <f t="shared" si="14"/>
        <v>1.6666666666666665</v>
      </c>
    </row>
    <row r="248" spans="1:25" ht="15.95" customHeight="1" x14ac:dyDescent="0.25">
      <c r="A248" s="189"/>
      <c r="B248" s="37" t="s">
        <v>64</v>
      </c>
      <c r="C248" s="5" t="s">
        <v>41</v>
      </c>
      <c r="D248" s="101">
        <f t="shared" si="10"/>
        <v>0.41666666666666669</v>
      </c>
      <c r="E248" s="100">
        <f>SUM(E158+E157+E145+E144+E133+E132+E125+E124+E119+E118+E117+E116+E115)</f>
        <v>13</v>
      </c>
      <c r="F248" s="100">
        <f t="shared" ref="F248:V248" si="42">SUM(F158+F157+F145+F144+F133+F132+F125+F124+F119+F118+F117+F116+F115)</f>
        <v>36</v>
      </c>
      <c r="G248" s="100">
        <f t="shared" si="42"/>
        <v>36</v>
      </c>
      <c r="H248" s="100">
        <f t="shared" si="42"/>
        <v>8</v>
      </c>
      <c r="I248" s="100">
        <f t="shared" si="42"/>
        <v>15</v>
      </c>
      <c r="J248" s="100">
        <f t="shared" si="42"/>
        <v>13</v>
      </c>
      <c r="K248" s="100">
        <f t="shared" si="42"/>
        <v>2</v>
      </c>
      <c r="L248" s="100">
        <f t="shared" si="42"/>
        <v>0</v>
      </c>
      <c r="M248" s="100">
        <f t="shared" si="42"/>
        <v>0</v>
      </c>
      <c r="N248" s="100">
        <f t="shared" si="42"/>
        <v>13</v>
      </c>
      <c r="O248" s="100">
        <f t="shared" si="42"/>
        <v>0</v>
      </c>
      <c r="P248" s="100">
        <f t="shared" si="42"/>
        <v>0</v>
      </c>
      <c r="Q248" s="100">
        <f t="shared" si="42"/>
        <v>0</v>
      </c>
      <c r="R248" s="100">
        <f t="shared" si="42"/>
        <v>1</v>
      </c>
      <c r="S248" s="100">
        <f t="shared" si="42"/>
        <v>2</v>
      </c>
      <c r="T248" s="100">
        <f t="shared" si="42"/>
        <v>0</v>
      </c>
      <c r="U248" s="100">
        <f t="shared" si="42"/>
        <v>13</v>
      </c>
      <c r="V248" s="100">
        <f t="shared" si="42"/>
        <v>17</v>
      </c>
      <c r="W248" s="101">
        <f t="shared" si="12"/>
        <v>0.47222222222222221</v>
      </c>
      <c r="X248" s="101">
        <f t="shared" si="13"/>
        <v>0.47222222222222221</v>
      </c>
      <c r="Y248" s="102">
        <f t="shared" si="14"/>
        <v>0.94444444444444442</v>
      </c>
    </row>
    <row r="249" spans="1:25" ht="15.95" customHeight="1" thickBot="1" x14ac:dyDescent="0.3">
      <c r="A249" s="199"/>
      <c r="B249" s="38" t="s">
        <v>64</v>
      </c>
      <c r="C249" s="12" t="s">
        <v>44</v>
      </c>
      <c r="D249" s="105">
        <f t="shared" si="10"/>
        <v>0.375</v>
      </c>
      <c r="E249" s="104">
        <f>SUM(E182+E181+E164+E163+E156+E155+E139+E138+E123+E122)</f>
        <v>10</v>
      </c>
      <c r="F249" s="104">
        <f t="shared" ref="F249:V249" si="43">SUM(F182+F181+F164+F163+F156+F155+F139+F138+F123+F122)</f>
        <v>25</v>
      </c>
      <c r="G249" s="104">
        <f t="shared" si="43"/>
        <v>24</v>
      </c>
      <c r="H249" s="104">
        <f t="shared" si="43"/>
        <v>3</v>
      </c>
      <c r="I249" s="104">
        <f t="shared" si="43"/>
        <v>9</v>
      </c>
      <c r="J249" s="104">
        <f t="shared" si="43"/>
        <v>8</v>
      </c>
      <c r="K249" s="104">
        <f t="shared" si="43"/>
        <v>1</v>
      </c>
      <c r="L249" s="104">
        <f t="shared" si="43"/>
        <v>0</v>
      </c>
      <c r="M249" s="104">
        <f t="shared" si="43"/>
        <v>0</v>
      </c>
      <c r="N249" s="104">
        <f t="shared" si="43"/>
        <v>1</v>
      </c>
      <c r="O249" s="104">
        <f t="shared" si="43"/>
        <v>1</v>
      </c>
      <c r="P249" s="104">
        <f t="shared" si="43"/>
        <v>2</v>
      </c>
      <c r="Q249" s="104">
        <f t="shared" si="43"/>
        <v>0</v>
      </c>
      <c r="R249" s="104">
        <f t="shared" si="43"/>
        <v>0</v>
      </c>
      <c r="S249" s="104">
        <f t="shared" si="43"/>
        <v>0</v>
      </c>
      <c r="T249" s="104">
        <f t="shared" si="43"/>
        <v>1</v>
      </c>
      <c r="U249" s="104">
        <f t="shared" si="43"/>
        <v>10</v>
      </c>
      <c r="V249" s="104">
        <f t="shared" si="43"/>
        <v>10</v>
      </c>
      <c r="W249" s="105">
        <f t="shared" si="12"/>
        <v>0.4</v>
      </c>
      <c r="X249" s="105">
        <f t="shared" si="13"/>
        <v>0.41666666666666669</v>
      </c>
      <c r="Y249" s="106">
        <f t="shared" si="14"/>
        <v>0.81666666666666665</v>
      </c>
    </row>
    <row r="250" spans="1:25" ht="18.75" thickBot="1" x14ac:dyDescent="0.3"/>
    <row r="251" spans="1:25" ht="21" thickBot="1" x14ac:dyDescent="0.3">
      <c r="A251" s="66"/>
      <c r="B251" s="51" t="s">
        <v>65</v>
      </c>
      <c r="C251" s="70" t="s">
        <v>66</v>
      </c>
      <c r="D251" s="74" t="s">
        <v>71</v>
      </c>
    </row>
    <row r="252" spans="1:25" ht="20.25" x14ac:dyDescent="0.25">
      <c r="A252" s="67" t="s">
        <v>4</v>
      </c>
      <c r="B252" s="53">
        <v>5</v>
      </c>
      <c r="C252" s="71">
        <v>73</v>
      </c>
      <c r="D252" s="75" t="s">
        <v>72</v>
      </c>
    </row>
    <row r="253" spans="1:25" ht="20.25" x14ac:dyDescent="0.25">
      <c r="A253" s="68" t="s">
        <v>5</v>
      </c>
      <c r="B253" s="55">
        <v>5</v>
      </c>
      <c r="C253" s="72">
        <v>66</v>
      </c>
      <c r="D253" s="75" t="s">
        <v>72</v>
      </c>
    </row>
    <row r="254" spans="1:25" ht="20.25" x14ac:dyDescent="0.25">
      <c r="A254" s="68" t="s">
        <v>6</v>
      </c>
      <c r="B254" s="55">
        <v>3</v>
      </c>
      <c r="C254" s="72">
        <v>24</v>
      </c>
      <c r="D254" s="76">
        <v>8</v>
      </c>
    </row>
    <row r="255" spans="1:25" ht="20.25" x14ac:dyDescent="0.25">
      <c r="A255" s="68" t="s">
        <v>7</v>
      </c>
      <c r="B255" s="55">
        <v>4</v>
      </c>
      <c r="C255" s="72">
        <v>36</v>
      </c>
      <c r="D255" s="76">
        <v>16</v>
      </c>
    </row>
    <row r="256" spans="1:25" ht="20.25" x14ac:dyDescent="0.25">
      <c r="A256" s="68" t="s">
        <v>67</v>
      </c>
      <c r="B256" s="55">
        <v>4</v>
      </c>
      <c r="C256" s="72">
        <v>33</v>
      </c>
      <c r="D256" s="76">
        <v>8</v>
      </c>
    </row>
    <row r="257" spans="1:5" ht="20.25" x14ac:dyDescent="0.25">
      <c r="A257" s="68" t="s">
        <v>8</v>
      </c>
      <c r="B257" s="55">
        <v>1</v>
      </c>
      <c r="C257" s="72">
        <v>4</v>
      </c>
      <c r="D257" s="76">
        <v>2</v>
      </c>
    </row>
    <row r="258" spans="1:5" ht="20.25" x14ac:dyDescent="0.25">
      <c r="A258" s="68" t="s">
        <v>9</v>
      </c>
      <c r="B258" s="55">
        <v>1</v>
      </c>
      <c r="C258" s="72">
        <v>0</v>
      </c>
      <c r="D258" s="76">
        <v>1</v>
      </c>
    </row>
    <row r="259" spans="1:5" ht="20.25" x14ac:dyDescent="0.25">
      <c r="A259" s="68" t="s">
        <v>10</v>
      </c>
      <c r="B259" s="55">
        <v>1</v>
      </c>
      <c r="C259" s="72">
        <v>0</v>
      </c>
      <c r="D259" s="76">
        <v>1</v>
      </c>
    </row>
    <row r="260" spans="1:5" ht="20.25" x14ac:dyDescent="0.25">
      <c r="A260" s="68" t="s">
        <v>11</v>
      </c>
      <c r="B260" s="55">
        <v>5</v>
      </c>
      <c r="C260" s="72">
        <v>23</v>
      </c>
      <c r="D260" s="76">
        <v>5</v>
      </c>
    </row>
    <row r="261" spans="1:5" ht="20.25" x14ac:dyDescent="0.25">
      <c r="A261" s="68" t="s">
        <v>12</v>
      </c>
      <c r="B261" s="55">
        <v>2</v>
      </c>
      <c r="C261" s="72">
        <v>6</v>
      </c>
      <c r="D261" s="76">
        <v>3</v>
      </c>
    </row>
    <row r="262" spans="1:5" ht="20.25" x14ac:dyDescent="0.25">
      <c r="A262" s="68" t="s">
        <v>13</v>
      </c>
      <c r="B262" s="55">
        <v>2</v>
      </c>
      <c r="C262" s="72">
        <v>5</v>
      </c>
      <c r="D262" s="76">
        <v>2</v>
      </c>
    </row>
    <row r="263" spans="1:5" ht="20.25" x14ac:dyDescent="0.25">
      <c r="A263" s="68" t="s">
        <v>14</v>
      </c>
      <c r="B263" s="55">
        <v>1</v>
      </c>
      <c r="C263" s="72">
        <v>2</v>
      </c>
      <c r="D263" s="76">
        <v>2</v>
      </c>
    </row>
    <row r="264" spans="1:5" ht="20.25" x14ac:dyDescent="0.25">
      <c r="A264" s="68" t="s">
        <v>15</v>
      </c>
      <c r="B264" s="55">
        <v>1</v>
      </c>
      <c r="C264" s="72">
        <v>2</v>
      </c>
      <c r="D264" s="76">
        <v>1</v>
      </c>
    </row>
    <row r="265" spans="1:5" ht="20.25" x14ac:dyDescent="0.25">
      <c r="A265" s="68" t="s">
        <v>16</v>
      </c>
      <c r="B265" s="55">
        <v>2</v>
      </c>
      <c r="C265" s="72">
        <v>4</v>
      </c>
      <c r="D265" s="76">
        <v>2</v>
      </c>
    </row>
    <row r="266" spans="1:5" ht="21" thickBot="1" x14ac:dyDescent="0.3">
      <c r="A266" s="68" t="s">
        <v>17</v>
      </c>
      <c r="B266" s="55">
        <v>2</v>
      </c>
      <c r="C266" s="72">
        <v>7</v>
      </c>
      <c r="D266" s="77">
        <v>2</v>
      </c>
    </row>
    <row r="267" spans="1:5" ht="21" thickBot="1" x14ac:dyDescent="0.3">
      <c r="A267" s="68" t="s">
        <v>18</v>
      </c>
      <c r="B267" s="55">
        <v>5</v>
      </c>
      <c r="C267" s="72">
        <v>22</v>
      </c>
      <c r="D267" s="79" t="s">
        <v>103</v>
      </c>
      <c r="E267" s="80" t="s">
        <v>138</v>
      </c>
    </row>
    <row r="268" spans="1:5" ht="21" thickBot="1" x14ac:dyDescent="0.3">
      <c r="A268" s="69" t="s">
        <v>19</v>
      </c>
      <c r="B268" s="57">
        <v>5</v>
      </c>
      <c r="C268" s="73">
        <v>41</v>
      </c>
      <c r="D268" s="78" t="s">
        <v>72</v>
      </c>
    </row>
  </sheetData>
  <autoFilter ref="A1:Y249"/>
  <mergeCells count="15">
    <mergeCell ref="A2:A4"/>
    <mergeCell ref="A194:A217"/>
    <mergeCell ref="A220:A249"/>
    <mergeCell ref="A93:A114"/>
    <mergeCell ref="A115:A119"/>
    <mergeCell ref="A120:A135"/>
    <mergeCell ref="A136:A162"/>
    <mergeCell ref="A163:A186"/>
    <mergeCell ref="A187:A193"/>
    <mergeCell ref="A86:A92"/>
    <mergeCell ref="A5:A30"/>
    <mergeCell ref="A31:A37"/>
    <mergeCell ref="A38:A57"/>
    <mergeCell ref="A58:A61"/>
    <mergeCell ref="A62:A85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4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bestFit="1" customWidth="1"/>
    <col min="3" max="3" width="20" style="6" bestFit="1" customWidth="1"/>
    <col min="4" max="4" width="11.7109375" style="108" bestFit="1" customWidth="1"/>
    <col min="5" max="9" width="9.42578125" style="6" bestFit="1" customWidth="1"/>
    <col min="10" max="10" width="9.42578125" style="6" customWidth="1"/>
    <col min="11" max="22" width="9.42578125" style="6" bestFit="1" customWidth="1"/>
    <col min="23" max="25" width="9.42578125" style="108" bestFit="1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94" t="s">
        <v>128</v>
      </c>
      <c r="B2" s="18">
        <v>43705</v>
      </c>
      <c r="C2" s="19" t="s">
        <v>24</v>
      </c>
      <c r="D2" s="135">
        <f>SUM(I2:I$233)/SUM(G2:G$233)</f>
        <v>0.58815232722143862</v>
      </c>
      <c r="E2" s="19">
        <v>1</v>
      </c>
      <c r="F2" s="19">
        <v>4</v>
      </c>
      <c r="G2" s="19">
        <v>3</v>
      </c>
      <c r="H2" s="19">
        <v>1</v>
      </c>
      <c r="I2" s="19">
        <v>1</v>
      </c>
      <c r="J2" s="19">
        <f>SUM(I2)-SUM(K2:M2)</f>
        <v>0</v>
      </c>
      <c r="K2" s="19">
        <v>1</v>
      </c>
      <c r="L2" s="19">
        <v>0</v>
      </c>
      <c r="M2" s="19">
        <v>0</v>
      </c>
      <c r="N2" s="19">
        <v>1</v>
      </c>
      <c r="O2" s="19">
        <v>1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2</v>
      </c>
      <c r="V2" s="19">
        <v>2</v>
      </c>
      <c r="W2" s="135">
        <f>SUM(I2:I$233,O2:O$233,S2:S$233)/SUM(F2:F$233)</f>
        <v>0.62972620599739249</v>
      </c>
      <c r="X2" s="135">
        <f>SUM(V2:V$233)/SUM(G2:G$233)</f>
        <v>0.92101551480959098</v>
      </c>
      <c r="Y2" s="136">
        <f t="shared" ref="Y2" si="0">SUM(X2+W2)</f>
        <v>1.5507417208069834</v>
      </c>
    </row>
    <row r="3" spans="1:25" s="59" customFormat="1" ht="15.95" customHeight="1" x14ac:dyDescent="0.25">
      <c r="A3" s="195"/>
      <c r="B3" s="14">
        <v>43698</v>
      </c>
      <c r="C3" s="15" t="s">
        <v>24</v>
      </c>
      <c r="D3" s="133">
        <f>SUM(I3:I$233)/SUM(G3:G$233)</f>
        <v>0.58923512747875351</v>
      </c>
      <c r="E3" s="15">
        <v>1</v>
      </c>
      <c r="F3" s="15">
        <v>3</v>
      </c>
      <c r="G3" s="15">
        <v>3</v>
      </c>
      <c r="H3" s="15">
        <v>1</v>
      </c>
      <c r="I3" s="15">
        <v>3</v>
      </c>
      <c r="J3" s="15">
        <f>SUM(I3)-SUM(K3:M3)</f>
        <v>0</v>
      </c>
      <c r="K3" s="15">
        <v>2</v>
      </c>
      <c r="L3" s="15">
        <v>1</v>
      </c>
      <c r="M3" s="15">
        <v>0</v>
      </c>
      <c r="N3" s="15">
        <v>4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7</v>
      </c>
      <c r="W3" s="133">
        <f>SUM(I3:I$233,O3:O$233,S3:S$233)/SUM(F3:F$233)</f>
        <v>0.63040629095674972</v>
      </c>
      <c r="X3" s="133">
        <f>SUM(V3:V$233)/SUM(G3:G$233)</f>
        <v>0.92209631728045327</v>
      </c>
      <c r="Y3" s="134">
        <f t="shared" ref="Y3" si="1">SUM(X3+W3)</f>
        <v>1.5525026082372029</v>
      </c>
    </row>
    <row r="4" spans="1:25" s="59" customFormat="1" ht="15.95" customHeight="1" thickBot="1" x14ac:dyDescent="0.3">
      <c r="A4" s="196"/>
      <c r="B4" s="86">
        <v>43698</v>
      </c>
      <c r="C4" s="87" t="s">
        <v>24</v>
      </c>
      <c r="D4" s="137">
        <f>SUM(I4:I$233)/SUM(G4:G$233)</f>
        <v>0.58748221906116638</v>
      </c>
      <c r="E4" s="87">
        <v>1</v>
      </c>
      <c r="F4" s="87">
        <v>3</v>
      </c>
      <c r="G4" s="87">
        <v>3</v>
      </c>
      <c r="H4" s="87">
        <v>0</v>
      </c>
      <c r="I4" s="87">
        <v>0</v>
      </c>
      <c r="J4" s="87">
        <f>SUM(I4)-SUM(K4:M4)</f>
        <v>0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7">
        <v>0</v>
      </c>
      <c r="S4" s="87">
        <v>0</v>
      </c>
      <c r="T4" s="87">
        <v>0</v>
      </c>
      <c r="U4" s="87">
        <v>1</v>
      </c>
      <c r="V4" s="87">
        <v>0</v>
      </c>
      <c r="W4" s="137">
        <f>SUM(I4:I$233,O4:O$233,S4:S$233)/SUM(F4:F$233)</f>
        <v>0.62894736842105259</v>
      </c>
      <c r="X4" s="137">
        <f>SUM(V4:V$233)/SUM(G4:G$233)</f>
        <v>0.91607396870554769</v>
      </c>
      <c r="Y4" s="138">
        <f t="shared" ref="Y4" si="2">SUM(X4+W4)</f>
        <v>1.5450213371266002</v>
      </c>
    </row>
    <row r="5" spans="1:25" ht="15.95" customHeight="1" x14ac:dyDescent="0.25">
      <c r="A5" s="190" t="s">
        <v>111</v>
      </c>
      <c r="B5" s="131">
        <v>43691</v>
      </c>
      <c r="C5" s="132" t="s">
        <v>108</v>
      </c>
      <c r="D5" s="176">
        <f>SUM(I5:I$233)/SUM(G5:G$233)</f>
        <v>0.59</v>
      </c>
      <c r="E5" s="132">
        <v>1</v>
      </c>
      <c r="F5" s="132">
        <v>4</v>
      </c>
      <c r="G5" s="132">
        <v>4</v>
      </c>
      <c r="H5" s="132">
        <v>3</v>
      </c>
      <c r="I5" s="132">
        <v>2</v>
      </c>
      <c r="J5" s="132">
        <f>SUM(I5)-SUM(K5:M5)</f>
        <v>2</v>
      </c>
      <c r="K5" s="132">
        <v>0</v>
      </c>
      <c r="L5" s="132">
        <v>0</v>
      </c>
      <c r="M5" s="132">
        <v>0</v>
      </c>
      <c r="N5" s="132">
        <v>2</v>
      </c>
      <c r="O5" s="132">
        <v>0</v>
      </c>
      <c r="P5" s="132">
        <v>1</v>
      </c>
      <c r="Q5" s="132">
        <v>0</v>
      </c>
      <c r="R5" s="132">
        <v>0</v>
      </c>
      <c r="S5" s="132">
        <v>0</v>
      </c>
      <c r="T5" s="132">
        <v>1</v>
      </c>
      <c r="U5" s="132">
        <v>1</v>
      </c>
      <c r="V5" s="132">
        <v>2</v>
      </c>
      <c r="W5" s="176">
        <f>SUM(I5:I$233,O5:O$233,S5:S$233)/SUM(F5:F$233)</f>
        <v>0.63143989431968295</v>
      </c>
      <c r="X5" s="176">
        <f>SUM(V5:V$233)/SUM(G5:G$233)</f>
        <v>0.92</v>
      </c>
      <c r="Y5" s="177">
        <f t="shared" ref="Y5:Y68" si="3">SUM(X5+W5)</f>
        <v>1.551439894319683</v>
      </c>
    </row>
    <row r="6" spans="1:25" ht="15.95" customHeight="1" x14ac:dyDescent="0.25">
      <c r="A6" s="184"/>
      <c r="B6" s="4">
        <v>43691</v>
      </c>
      <c r="C6" s="5" t="s">
        <v>108</v>
      </c>
      <c r="D6" s="109">
        <f>SUM(I6:I$233)/SUM(G6:G$233)</f>
        <v>0.59051724137931039</v>
      </c>
      <c r="E6" s="5">
        <v>1</v>
      </c>
      <c r="F6" s="5">
        <v>3</v>
      </c>
      <c r="G6" s="5">
        <v>2</v>
      </c>
      <c r="H6" s="5">
        <v>1</v>
      </c>
      <c r="I6" s="5">
        <v>1</v>
      </c>
      <c r="J6" s="5">
        <f t="shared" ref="J6:J69" si="4">SUM(I6)-SUM(K6:M6)</f>
        <v>0</v>
      </c>
      <c r="K6" s="5">
        <v>1</v>
      </c>
      <c r="L6" s="5">
        <v>0</v>
      </c>
      <c r="M6" s="5">
        <v>0</v>
      </c>
      <c r="N6" s="5">
        <v>2</v>
      </c>
      <c r="O6" s="5">
        <v>0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0</v>
      </c>
      <c r="V6" s="5">
        <v>2</v>
      </c>
      <c r="W6" s="109">
        <f>SUM(I6:I$233,O6:O$233,S6:S$233)/SUM(F6:F$233)</f>
        <v>0.63213811420982735</v>
      </c>
      <c r="X6" s="109">
        <f>SUM(V6:V$233)/SUM(G6:G$233)</f>
        <v>0.92241379310344829</v>
      </c>
      <c r="Y6" s="112">
        <f t="shared" si="3"/>
        <v>1.5545519073132756</v>
      </c>
    </row>
    <row r="7" spans="1:25" ht="15.95" customHeight="1" x14ac:dyDescent="0.25">
      <c r="A7" s="184"/>
      <c r="B7" s="4">
        <v>43684</v>
      </c>
      <c r="C7" s="5" t="s">
        <v>109</v>
      </c>
      <c r="D7" s="109">
        <f>SUM(I7:I$233)/SUM(G7:G$233)</f>
        <v>0.59077809798270897</v>
      </c>
      <c r="E7" s="5">
        <v>1</v>
      </c>
      <c r="F7" s="5">
        <v>3</v>
      </c>
      <c r="G7" s="5">
        <v>3</v>
      </c>
      <c r="H7" s="5">
        <v>1</v>
      </c>
      <c r="I7" s="5">
        <v>3</v>
      </c>
      <c r="J7" s="5">
        <f t="shared" si="4"/>
        <v>3</v>
      </c>
      <c r="K7" s="5">
        <v>0</v>
      </c>
      <c r="L7" s="5">
        <v>0</v>
      </c>
      <c r="M7" s="5">
        <v>0</v>
      </c>
      <c r="N7" s="5">
        <v>2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3</v>
      </c>
      <c r="W7" s="109">
        <f>SUM(I7:I$233,O7:O$233,S7:S$233)/SUM(F7:F$233)</f>
        <v>0.6333333333333333</v>
      </c>
      <c r="X7" s="109">
        <f>SUM(V7:V$233)/SUM(G7:G$233)</f>
        <v>0.9221902017291066</v>
      </c>
      <c r="Y7" s="112">
        <f t="shared" si="3"/>
        <v>1.5555235350624399</v>
      </c>
    </row>
    <row r="8" spans="1:25" ht="15.95" customHeight="1" x14ac:dyDescent="0.25">
      <c r="A8" s="184"/>
      <c r="B8" s="4">
        <v>43684</v>
      </c>
      <c r="C8" s="5" t="s">
        <v>109</v>
      </c>
      <c r="D8" s="109">
        <f>SUM(I8:I$233)/SUM(G8:G$233)</f>
        <v>0.58900144717800285</v>
      </c>
      <c r="E8" s="5">
        <v>1</v>
      </c>
      <c r="F8" s="5">
        <v>3</v>
      </c>
      <c r="G8" s="5">
        <v>1</v>
      </c>
      <c r="H8" s="5">
        <v>2</v>
      </c>
      <c r="I8" s="5">
        <v>0</v>
      </c>
      <c r="J8" s="5">
        <f t="shared" si="4"/>
        <v>0</v>
      </c>
      <c r="K8" s="5">
        <v>0</v>
      </c>
      <c r="L8" s="5">
        <v>0</v>
      </c>
      <c r="M8" s="5">
        <v>0</v>
      </c>
      <c r="N8" s="5">
        <v>0</v>
      </c>
      <c r="O8" s="5">
        <v>2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109">
        <f>SUM(I8:I$233,O8:O$233,S8:S$233)/SUM(F8:F$233)</f>
        <v>0.63186077643908967</v>
      </c>
      <c r="X8" s="109">
        <f>SUM(V8:V$233)/SUM(G8:G$233)</f>
        <v>0.92185238784370482</v>
      </c>
      <c r="Y8" s="112">
        <f t="shared" si="3"/>
        <v>1.5537131642827946</v>
      </c>
    </row>
    <row r="9" spans="1:25" ht="15.95" customHeight="1" x14ac:dyDescent="0.25">
      <c r="A9" s="184"/>
      <c r="B9" s="4">
        <v>43670</v>
      </c>
      <c r="C9" s="5" t="s">
        <v>24</v>
      </c>
      <c r="D9" s="109">
        <f>SUM(I9:I$233)/SUM(G9:G$233)</f>
        <v>0.58985507246376812</v>
      </c>
      <c r="E9" s="5">
        <v>1</v>
      </c>
      <c r="F9" s="5">
        <v>3</v>
      </c>
      <c r="G9" s="5">
        <v>3</v>
      </c>
      <c r="H9" s="5">
        <v>0</v>
      </c>
      <c r="I9" s="5">
        <v>1</v>
      </c>
      <c r="J9" s="5">
        <f t="shared" si="4"/>
        <v>1</v>
      </c>
      <c r="K9" s="5">
        <v>0</v>
      </c>
      <c r="L9" s="5">
        <v>0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</v>
      </c>
      <c r="W9" s="109">
        <f>SUM(I9:I$233,O9:O$233,S9:S$233)/SUM(F9:F$233)</f>
        <v>0.63172043010752688</v>
      </c>
      <c r="X9" s="109">
        <f>SUM(V9:V$233)/SUM(G9:G$233)</f>
        <v>0.92318840579710149</v>
      </c>
      <c r="Y9" s="112">
        <f t="shared" si="3"/>
        <v>1.5549088359046284</v>
      </c>
    </row>
    <row r="10" spans="1:25" ht="15.95" customHeight="1" x14ac:dyDescent="0.25">
      <c r="A10" s="184"/>
      <c r="B10" s="4">
        <v>43670</v>
      </c>
      <c r="C10" s="5" t="s">
        <v>24</v>
      </c>
      <c r="D10" s="109">
        <f>SUM(I10:I$233)/SUM(G10:G$233)</f>
        <v>0.59097525473071322</v>
      </c>
      <c r="E10" s="5">
        <v>1</v>
      </c>
      <c r="F10" s="5">
        <v>3</v>
      </c>
      <c r="G10" s="5">
        <v>3</v>
      </c>
      <c r="H10" s="5">
        <v>0</v>
      </c>
      <c r="I10" s="5">
        <v>2</v>
      </c>
      <c r="J10" s="5">
        <f t="shared" si="4"/>
        <v>2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2</v>
      </c>
      <c r="W10" s="109">
        <f>SUM(I10:I$233,O10:O$233,S10:S$233)/SUM(F10:F$233)</f>
        <v>0.63292847503373817</v>
      </c>
      <c r="X10" s="109">
        <f>SUM(V10:V$233)/SUM(G10:G$233)</f>
        <v>0.92576419213973804</v>
      </c>
      <c r="Y10" s="112">
        <f t="shared" si="3"/>
        <v>1.5586926671734762</v>
      </c>
    </row>
    <row r="11" spans="1:25" ht="15.95" customHeight="1" x14ac:dyDescent="0.25">
      <c r="A11" s="184"/>
      <c r="B11" s="4">
        <v>43656</v>
      </c>
      <c r="C11" s="5" t="s">
        <v>53</v>
      </c>
      <c r="D11" s="109">
        <f>SUM(I11:I$233)/SUM(G11:G$233)</f>
        <v>0.59064327485380119</v>
      </c>
      <c r="E11" s="5">
        <v>1</v>
      </c>
      <c r="F11" s="5">
        <v>4</v>
      </c>
      <c r="G11" s="5">
        <v>4</v>
      </c>
      <c r="H11" s="5">
        <v>1</v>
      </c>
      <c r="I11" s="5">
        <v>3</v>
      </c>
      <c r="J11" s="5">
        <f t="shared" si="4"/>
        <v>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3</v>
      </c>
      <c r="W11" s="109">
        <f>SUM(I11:I$233,O11:O$233,S11:S$233)/SUM(F11:F$233)</f>
        <v>0.63279132791327908</v>
      </c>
      <c r="X11" s="109">
        <f>SUM(V11:V$233)/SUM(G11:G$233)</f>
        <v>0.92690058479532167</v>
      </c>
      <c r="Y11" s="112">
        <f t="shared" si="3"/>
        <v>1.5596919127086006</v>
      </c>
    </row>
    <row r="12" spans="1:25" ht="15.95" customHeight="1" x14ac:dyDescent="0.25">
      <c r="A12" s="184"/>
      <c r="B12" s="4">
        <v>43656</v>
      </c>
      <c r="C12" s="5" t="s">
        <v>53</v>
      </c>
      <c r="D12" s="109">
        <f>SUM(I12:I$233)/SUM(G12:G$233)</f>
        <v>0.58970588235294119</v>
      </c>
      <c r="E12" s="5">
        <v>1</v>
      </c>
      <c r="F12" s="5">
        <v>3</v>
      </c>
      <c r="G12" s="5">
        <v>3</v>
      </c>
      <c r="H12" s="5">
        <v>0</v>
      </c>
      <c r="I12" s="5">
        <v>1</v>
      </c>
      <c r="J12" s="5">
        <f t="shared" si="4"/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  <c r="W12" s="109">
        <f>SUM(I12:I$233,O12:O$233,S12:S$233)/SUM(F12:F$233)</f>
        <v>0.63215258855585832</v>
      </c>
      <c r="X12" s="109">
        <f>SUM(V12:V$233)/SUM(G12:G$233)</f>
        <v>0.92794117647058827</v>
      </c>
      <c r="Y12" s="112">
        <f t="shared" si="3"/>
        <v>1.5600937650264466</v>
      </c>
    </row>
    <row r="13" spans="1:25" ht="15.95" customHeight="1" x14ac:dyDescent="0.25">
      <c r="A13" s="184"/>
      <c r="B13" s="4">
        <v>43649</v>
      </c>
      <c r="C13" s="5" t="s">
        <v>23</v>
      </c>
      <c r="D13" s="109">
        <f>SUM(I13:I$233)/SUM(G13:G$233)</f>
        <v>0.59084194977843429</v>
      </c>
      <c r="E13" s="5">
        <v>1</v>
      </c>
      <c r="F13" s="5">
        <v>3</v>
      </c>
      <c r="G13" s="5">
        <v>3</v>
      </c>
      <c r="H13" s="5">
        <v>1</v>
      </c>
      <c r="I13" s="5">
        <v>2</v>
      </c>
      <c r="J13" s="5">
        <f t="shared" si="4"/>
        <v>2</v>
      </c>
      <c r="K13" s="5">
        <v>0</v>
      </c>
      <c r="L13" s="5">
        <v>0</v>
      </c>
      <c r="M13" s="5">
        <v>0</v>
      </c>
      <c r="N13" s="5">
        <v>3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2</v>
      </c>
      <c r="W13" s="109">
        <f>SUM(I13:I$233,O13:O$233,S13:S$233)/SUM(F13:F$233)</f>
        <v>0.6333789329685362</v>
      </c>
      <c r="X13" s="109">
        <f>SUM(V13:V$233)/SUM(G13:G$233)</f>
        <v>0.930576070901034</v>
      </c>
      <c r="Y13" s="112">
        <f t="shared" si="3"/>
        <v>1.5639550038695702</v>
      </c>
    </row>
    <row r="14" spans="1:25" ht="15.95" customHeight="1" x14ac:dyDescent="0.25">
      <c r="A14" s="184"/>
      <c r="B14" s="4">
        <v>43649</v>
      </c>
      <c r="C14" s="5" t="s">
        <v>23</v>
      </c>
      <c r="D14" s="109">
        <f>SUM(I14:I$233)/SUM(G14:G$233)</f>
        <v>0.59050445103857563</v>
      </c>
      <c r="E14" s="5">
        <v>1</v>
      </c>
      <c r="F14" s="5">
        <v>3</v>
      </c>
      <c r="G14" s="5">
        <v>2</v>
      </c>
      <c r="H14" s="5">
        <v>0</v>
      </c>
      <c r="I14" s="5">
        <v>1</v>
      </c>
      <c r="J14" s="5">
        <f t="shared" si="4"/>
        <v>1</v>
      </c>
      <c r="K14" s="5">
        <v>0</v>
      </c>
      <c r="L14" s="5">
        <v>0</v>
      </c>
      <c r="M14" s="5">
        <v>0</v>
      </c>
      <c r="N14" s="5">
        <v>2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109">
        <f>SUM(I14:I$233,O14:O$233,S14:S$233)/SUM(F14:F$233)</f>
        <v>0.63186813186813184</v>
      </c>
      <c r="X14" s="109">
        <f>SUM(V14:V$233)/SUM(G14:G$233)</f>
        <v>0.93175074183976259</v>
      </c>
      <c r="Y14" s="112">
        <f t="shared" si="3"/>
        <v>1.5636188737078944</v>
      </c>
    </row>
    <row r="15" spans="1:25" ht="15.95" customHeight="1" x14ac:dyDescent="0.25">
      <c r="A15" s="184"/>
      <c r="B15" s="4">
        <v>43642</v>
      </c>
      <c r="C15" s="5" t="s">
        <v>108</v>
      </c>
      <c r="D15" s="109">
        <f>SUM(I15:I$233)/SUM(G15:G$233)</f>
        <v>0.59077380952380953</v>
      </c>
      <c r="E15" s="5">
        <v>1</v>
      </c>
      <c r="F15" s="5">
        <v>3</v>
      </c>
      <c r="G15" s="5">
        <v>3</v>
      </c>
      <c r="H15" s="5">
        <v>1</v>
      </c>
      <c r="I15" s="5">
        <v>1</v>
      </c>
      <c r="J15" s="5">
        <f t="shared" si="4"/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2</v>
      </c>
      <c r="W15" s="109">
        <f>SUM(I15:I$233,O15:O$233,S15:S$233)/SUM(F15:F$233)</f>
        <v>0.63310344827586207</v>
      </c>
      <c r="X15" s="109">
        <f>SUM(V15:V$233)/SUM(G15:G$233)</f>
        <v>0.9330357142857143</v>
      </c>
      <c r="Y15" s="112">
        <f t="shared" si="3"/>
        <v>1.5661391625615764</v>
      </c>
    </row>
    <row r="16" spans="1:25" ht="15.95" customHeight="1" x14ac:dyDescent="0.25">
      <c r="A16" s="184"/>
      <c r="B16" s="4">
        <v>43642</v>
      </c>
      <c r="C16" s="5" t="s">
        <v>108</v>
      </c>
      <c r="D16" s="109">
        <f>SUM(I16:I$233)/SUM(G16:G$233)</f>
        <v>0.59192825112107628</v>
      </c>
      <c r="E16" s="5">
        <v>1</v>
      </c>
      <c r="F16" s="5">
        <v>2</v>
      </c>
      <c r="G16" s="5">
        <v>1</v>
      </c>
      <c r="H16" s="5">
        <v>0</v>
      </c>
      <c r="I16" s="5">
        <v>0</v>
      </c>
      <c r="J16" s="5">
        <f t="shared" si="4"/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109">
        <f>SUM(I16:I$233,O16:O$233,S16:S$233)/SUM(F16:F$233)</f>
        <v>0.63434903047091418</v>
      </c>
      <c r="X16" s="109">
        <f>SUM(V16:V$233)/SUM(G16:G$233)</f>
        <v>0.93423019431988041</v>
      </c>
      <c r="Y16" s="112">
        <f t="shared" si="3"/>
        <v>1.5685792247907946</v>
      </c>
    </row>
    <row r="17" spans="1:25" ht="15.95" customHeight="1" x14ac:dyDescent="0.25">
      <c r="A17" s="184"/>
      <c r="B17" s="4">
        <v>43635</v>
      </c>
      <c r="C17" s="5" t="s">
        <v>109</v>
      </c>
      <c r="D17" s="109">
        <f>SUM(I17:I$233)/SUM(G17:G$233)</f>
        <v>0.59281437125748504</v>
      </c>
      <c r="E17" s="5">
        <v>1</v>
      </c>
      <c r="F17" s="5">
        <v>2</v>
      </c>
      <c r="G17" s="5">
        <v>2</v>
      </c>
      <c r="H17" s="5">
        <v>0</v>
      </c>
      <c r="I17" s="5">
        <v>2</v>
      </c>
      <c r="J17" s="5">
        <f t="shared" si="4"/>
        <v>1</v>
      </c>
      <c r="K17" s="5">
        <v>0</v>
      </c>
      <c r="L17" s="5">
        <v>0</v>
      </c>
      <c r="M17" s="5">
        <v>1</v>
      </c>
      <c r="N17" s="5">
        <v>3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5</v>
      </c>
      <c r="W17" s="109">
        <f>SUM(I17:I$233,O17:O$233,S17:S$233)/SUM(F17:F$233)</f>
        <v>0.63472222222222219</v>
      </c>
      <c r="X17" s="109">
        <f>SUM(V17:V$233)/SUM(G17:G$233)</f>
        <v>0.93562874251497008</v>
      </c>
      <c r="Y17" s="112">
        <f t="shared" si="3"/>
        <v>1.5703509647371923</v>
      </c>
    </row>
    <row r="18" spans="1:25" ht="15.95" customHeight="1" x14ac:dyDescent="0.25">
      <c r="A18" s="184"/>
      <c r="B18" s="4">
        <v>43635</v>
      </c>
      <c r="C18" s="5" t="s">
        <v>109</v>
      </c>
      <c r="D18" s="109">
        <f>SUM(I18:I$233)/SUM(G18:G$233)</f>
        <v>0.59159159159159158</v>
      </c>
      <c r="E18" s="5">
        <v>1</v>
      </c>
      <c r="F18" s="5">
        <v>2</v>
      </c>
      <c r="G18" s="5">
        <v>2</v>
      </c>
      <c r="H18" s="5">
        <v>0</v>
      </c>
      <c r="I18" s="5">
        <v>1</v>
      </c>
      <c r="J18" s="5">
        <f t="shared" si="4"/>
        <v>1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1</v>
      </c>
      <c r="W18" s="109">
        <f>SUM(I18:I$233,O18:O$233,S18:S$233)/SUM(F18:F$233)</f>
        <v>0.63370473537604455</v>
      </c>
      <c r="X18" s="109">
        <f>SUM(V18:V$233)/SUM(G18:G$233)</f>
        <v>0.93093093093093093</v>
      </c>
      <c r="Y18" s="112">
        <f t="shared" si="3"/>
        <v>1.5646356663069754</v>
      </c>
    </row>
    <row r="19" spans="1:25" ht="15.95" customHeight="1" x14ac:dyDescent="0.25">
      <c r="A19" s="184"/>
      <c r="B19" s="4">
        <v>43628</v>
      </c>
      <c r="C19" s="5" t="s">
        <v>110</v>
      </c>
      <c r="D19" s="109">
        <f>SUM(I19:I$233)/SUM(G19:G$233)</f>
        <v>0.5918674698795181</v>
      </c>
      <c r="E19" s="5">
        <v>1</v>
      </c>
      <c r="F19" s="5">
        <v>3</v>
      </c>
      <c r="G19" s="5">
        <v>3</v>
      </c>
      <c r="H19" s="5">
        <v>0</v>
      </c>
      <c r="I19" s="5">
        <v>2</v>
      </c>
      <c r="J19" s="5">
        <f t="shared" si="4"/>
        <v>2</v>
      </c>
      <c r="K19" s="5">
        <v>0</v>
      </c>
      <c r="L19" s="5">
        <v>0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2</v>
      </c>
      <c r="W19" s="109">
        <f>SUM(I19:I$233,O19:O$233,S19:S$233)/SUM(F19:F$233)</f>
        <v>0.63268156424581001</v>
      </c>
      <c r="X19" s="109">
        <f>SUM(V19:V$233)/SUM(G19:G$233)</f>
        <v>0.93222891566265065</v>
      </c>
      <c r="Y19" s="112">
        <f t="shared" si="3"/>
        <v>1.5649104799084608</v>
      </c>
    </row>
    <row r="20" spans="1:25" ht="15.95" customHeight="1" x14ac:dyDescent="0.25">
      <c r="A20" s="184"/>
      <c r="B20" s="4">
        <v>43628</v>
      </c>
      <c r="C20" s="5" t="s">
        <v>110</v>
      </c>
      <c r="D20" s="109">
        <f>SUM(I20:I$233)/SUM(G20:G$233)</f>
        <v>0.59152798789712557</v>
      </c>
      <c r="E20" s="5">
        <v>1</v>
      </c>
      <c r="F20" s="5">
        <v>3</v>
      </c>
      <c r="G20" s="5">
        <v>3</v>
      </c>
      <c r="H20" s="5">
        <v>2</v>
      </c>
      <c r="I20" s="5">
        <v>3</v>
      </c>
      <c r="J20" s="5">
        <f t="shared" si="4"/>
        <v>3</v>
      </c>
      <c r="K20" s="5">
        <v>0</v>
      </c>
      <c r="L20" s="5">
        <v>0</v>
      </c>
      <c r="M20" s="5">
        <v>0</v>
      </c>
      <c r="N20" s="5">
        <v>4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109">
        <f>SUM(I20:I$233,O20:O$233,S20:S$233)/SUM(F20:F$233)</f>
        <v>0.63253856942496489</v>
      </c>
      <c r="X20" s="109">
        <f>SUM(V20:V$233)/SUM(G20:G$233)</f>
        <v>0.93343419062027233</v>
      </c>
      <c r="Y20" s="112">
        <f t="shared" si="3"/>
        <v>1.5659727600452373</v>
      </c>
    </row>
    <row r="21" spans="1:25" ht="15.95" customHeight="1" x14ac:dyDescent="0.25">
      <c r="A21" s="184"/>
      <c r="B21" s="4">
        <v>43621</v>
      </c>
      <c r="C21" s="5" t="s">
        <v>24</v>
      </c>
      <c r="D21" s="109">
        <f>SUM(I21:I$233)/SUM(G21:G$233)</f>
        <v>0.58966565349544076</v>
      </c>
      <c r="E21" s="5">
        <v>1</v>
      </c>
      <c r="F21" s="5">
        <v>3</v>
      </c>
      <c r="G21" s="5">
        <v>2</v>
      </c>
      <c r="H21" s="5">
        <v>0</v>
      </c>
      <c r="I21" s="5">
        <v>2</v>
      </c>
      <c r="J21" s="5">
        <f t="shared" si="4"/>
        <v>2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2</v>
      </c>
      <c r="W21" s="109">
        <f>SUM(I21:I$233,O21:O$233,S21:S$233)/SUM(F21:F$233)</f>
        <v>0.63098591549295779</v>
      </c>
      <c r="X21" s="109">
        <f>SUM(V21:V$233)/SUM(G21:G$233)</f>
        <v>0.93313069908814594</v>
      </c>
      <c r="Y21" s="112">
        <f t="shared" si="3"/>
        <v>1.5641166145811036</v>
      </c>
    </row>
    <row r="22" spans="1:25" ht="15.95" customHeight="1" x14ac:dyDescent="0.25">
      <c r="A22" s="184"/>
      <c r="B22" s="4">
        <v>43621</v>
      </c>
      <c r="C22" s="5" t="s">
        <v>24</v>
      </c>
      <c r="D22" s="109">
        <f>SUM(I22:I$233)/SUM(G22:G$233)</f>
        <v>0.58841463414634143</v>
      </c>
      <c r="E22" s="5">
        <v>1</v>
      </c>
      <c r="F22" s="5">
        <v>3</v>
      </c>
      <c r="G22" s="5">
        <v>2</v>
      </c>
      <c r="H22" s="5">
        <v>0</v>
      </c>
      <c r="I22" s="5">
        <v>1</v>
      </c>
      <c r="J22" s="5">
        <f t="shared" si="4"/>
        <v>1</v>
      </c>
      <c r="K22" s="5">
        <v>0</v>
      </c>
      <c r="L22" s="5">
        <v>0</v>
      </c>
      <c r="M22" s="5">
        <v>0</v>
      </c>
      <c r="N22" s="5">
        <v>2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109">
        <f>SUM(I22:I$233,O22:O$233,S22:S$233)/SUM(F22:F$233)</f>
        <v>0.63083451202263086</v>
      </c>
      <c r="X22" s="109">
        <f>SUM(V22:V$233)/SUM(G22:G$233)</f>
        <v>0.93292682926829273</v>
      </c>
      <c r="Y22" s="112">
        <f t="shared" si="3"/>
        <v>1.5637613412909235</v>
      </c>
    </row>
    <row r="23" spans="1:25" ht="15.95" customHeight="1" x14ac:dyDescent="0.25">
      <c r="A23" s="184"/>
      <c r="B23" s="4">
        <v>43614</v>
      </c>
      <c r="C23" s="5" t="s">
        <v>58</v>
      </c>
      <c r="D23" s="109">
        <f>SUM(I23:I$233)/SUM(G23:G$233)</f>
        <v>0.58868501529051986</v>
      </c>
      <c r="E23" s="5">
        <v>1</v>
      </c>
      <c r="F23" s="5">
        <v>3</v>
      </c>
      <c r="G23" s="5">
        <v>3</v>
      </c>
      <c r="H23" s="5">
        <v>2</v>
      </c>
      <c r="I23" s="5">
        <v>2</v>
      </c>
      <c r="J23" s="5">
        <f t="shared" si="4"/>
        <v>1</v>
      </c>
      <c r="K23" s="5">
        <v>1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3</v>
      </c>
      <c r="W23" s="109">
        <f>SUM(I23:I$233,O23:O$233,S23:S$233)/SUM(F23:F$233)</f>
        <v>0.63210227272727271</v>
      </c>
      <c r="X23" s="109">
        <f>SUM(V23:V$233)/SUM(G23:G$233)</f>
        <v>0.93425076452599387</v>
      </c>
      <c r="Y23" s="112">
        <f t="shared" si="3"/>
        <v>1.5663530372532666</v>
      </c>
    </row>
    <row r="24" spans="1:25" ht="15.95" customHeight="1" x14ac:dyDescent="0.25">
      <c r="A24" s="184"/>
      <c r="B24" s="4">
        <v>43614</v>
      </c>
      <c r="C24" s="5" t="s">
        <v>58</v>
      </c>
      <c r="D24" s="109">
        <f>SUM(I24:I$233)/SUM(G24:G$233)</f>
        <v>0.58832565284178184</v>
      </c>
      <c r="E24" s="5">
        <v>1</v>
      </c>
      <c r="F24" s="5">
        <v>3</v>
      </c>
      <c r="G24" s="5">
        <v>3</v>
      </c>
      <c r="H24" s="5">
        <v>1</v>
      </c>
      <c r="I24" s="5">
        <v>1</v>
      </c>
      <c r="J24" s="5">
        <f t="shared" si="4"/>
        <v>0</v>
      </c>
      <c r="K24" s="5">
        <v>1</v>
      </c>
      <c r="L24" s="5">
        <v>0</v>
      </c>
      <c r="M24" s="5">
        <v>0</v>
      </c>
      <c r="N24" s="5">
        <v>2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2</v>
      </c>
      <c r="W24" s="109">
        <f>SUM(I24:I$233,O24:O$233,S24:S$233)/SUM(F24:F$233)</f>
        <v>0.63195435092724683</v>
      </c>
      <c r="X24" s="109">
        <f>SUM(V24:V$233)/SUM(G24:G$233)</f>
        <v>0.9339477726574501</v>
      </c>
      <c r="Y24" s="112">
        <f t="shared" si="3"/>
        <v>1.565902123584697</v>
      </c>
    </row>
    <row r="25" spans="1:25" ht="15.95" customHeight="1" x14ac:dyDescent="0.25">
      <c r="A25" s="184"/>
      <c r="B25" s="4">
        <v>43607</v>
      </c>
      <c r="C25" s="5" t="s">
        <v>53</v>
      </c>
      <c r="D25" s="109">
        <f>SUM(I25:I$233)/SUM(G25:G$233)</f>
        <v>0.58950617283950613</v>
      </c>
      <c r="E25" s="5">
        <v>1</v>
      </c>
      <c r="F25" s="5">
        <v>3</v>
      </c>
      <c r="G25" s="5">
        <v>3</v>
      </c>
      <c r="H25" s="5">
        <v>1</v>
      </c>
      <c r="I25" s="5">
        <v>1</v>
      </c>
      <c r="J25" s="5">
        <f t="shared" si="4"/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2</v>
      </c>
      <c r="V25" s="5">
        <v>1</v>
      </c>
      <c r="W25" s="109">
        <f>SUM(I25:I$233,O25:O$233,S25:S$233)/SUM(F25:F$233)</f>
        <v>0.63323782234957016</v>
      </c>
      <c r="X25" s="109">
        <f>SUM(V25:V$233)/SUM(G25:G$233)</f>
        <v>0.93518518518518523</v>
      </c>
      <c r="Y25" s="112">
        <f t="shared" si="3"/>
        <v>1.5684230075347554</v>
      </c>
    </row>
    <row r="26" spans="1:25" ht="15.95" customHeight="1" x14ac:dyDescent="0.25">
      <c r="A26" s="184"/>
      <c r="B26" s="4">
        <v>43607</v>
      </c>
      <c r="C26" s="5" t="s">
        <v>53</v>
      </c>
      <c r="D26" s="109">
        <f>SUM(I26:I$233)/SUM(G26:G$233)</f>
        <v>0.59069767441860466</v>
      </c>
      <c r="E26" s="5">
        <v>1</v>
      </c>
      <c r="F26" s="5">
        <v>3</v>
      </c>
      <c r="G26" s="5">
        <v>3</v>
      </c>
      <c r="H26" s="5">
        <v>0</v>
      </c>
      <c r="I26" s="5">
        <v>0</v>
      </c>
      <c r="J26" s="5">
        <f t="shared" si="4"/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109">
        <f>SUM(I26:I$233,O26:O$233,S26:S$233)/SUM(F26:F$233)</f>
        <v>0.63453237410071939</v>
      </c>
      <c r="X26" s="109">
        <f>SUM(V26:V$233)/SUM(G26:G$233)</f>
        <v>0.93798449612403101</v>
      </c>
      <c r="Y26" s="112">
        <f t="shared" si="3"/>
        <v>1.5725168702247503</v>
      </c>
    </row>
    <row r="27" spans="1:25" ht="15.95" customHeight="1" x14ac:dyDescent="0.25">
      <c r="A27" s="184"/>
      <c r="B27" s="4">
        <v>43600</v>
      </c>
      <c r="C27" s="5" t="s">
        <v>23</v>
      </c>
      <c r="D27" s="109">
        <f>SUM(I27:I$233)/SUM(G27:G$233)</f>
        <v>0.59345794392523366</v>
      </c>
      <c r="E27" s="5">
        <v>1</v>
      </c>
      <c r="F27" s="5">
        <v>3</v>
      </c>
      <c r="G27" s="5">
        <v>3</v>
      </c>
      <c r="H27" s="5">
        <v>0</v>
      </c>
      <c r="I27" s="5">
        <v>0</v>
      </c>
      <c r="J27" s="5">
        <f t="shared" si="4"/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109">
        <f>SUM(I27:I$233,O27:O$233,S27:S$233)/SUM(F27:F$233)</f>
        <v>0.63728323699421963</v>
      </c>
      <c r="X27" s="109">
        <f>SUM(V27:V$233)/SUM(G27:G$233)</f>
        <v>0.94236760124610597</v>
      </c>
      <c r="Y27" s="112">
        <f t="shared" si="3"/>
        <v>1.5796508382403256</v>
      </c>
    </row>
    <row r="28" spans="1:25" ht="15.95" customHeight="1" thickBot="1" x14ac:dyDescent="0.3">
      <c r="A28" s="188"/>
      <c r="B28" s="11">
        <v>43600</v>
      </c>
      <c r="C28" s="12" t="s">
        <v>23</v>
      </c>
      <c r="D28" s="113">
        <f>SUM(I28:I$233)/SUM(G28:G$233)</f>
        <v>0.59624413145539901</v>
      </c>
      <c r="E28" s="12">
        <v>1</v>
      </c>
      <c r="F28" s="12">
        <v>4</v>
      </c>
      <c r="G28" s="12">
        <v>3</v>
      </c>
      <c r="H28" s="12">
        <v>3</v>
      </c>
      <c r="I28" s="12">
        <v>1</v>
      </c>
      <c r="J28" s="12">
        <f t="shared" si="4"/>
        <v>1</v>
      </c>
      <c r="K28" s="12">
        <v>0</v>
      </c>
      <c r="L28" s="12">
        <v>0</v>
      </c>
      <c r="M28" s="12">
        <v>0</v>
      </c>
      <c r="N28" s="12">
        <v>1</v>
      </c>
      <c r="O28" s="12">
        <v>1</v>
      </c>
      <c r="P28" s="12">
        <v>0</v>
      </c>
      <c r="Q28" s="12">
        <v>0</v>
      </c>
      <c r="R28" s="12">
        <v>0</v>
      </c>
      <c r="S28" s="12">
        <v>1</v>
      </c>
      <c r="T28" s="12">
        <v>1</v>
      </c>
      <c r="U28" s="12">
        <v>1</v>
      </c>
      <c r="V28" s="12">
        <v>1</v>
      </c>
      <c r="W28" s="113">
        <f>SUM(I28:I$233,O28:O$233,S28:S$233)/SUM(F28:F$233)</f>
        <v>0.64005805515239478</v>
      </c>
      <c r="X28" s="113">
        <f>SUM(V28:V$233)/SUM(G28:G$233)</f>
        <v>0.94679186228482004</v>
      </c>
      <c r="Y28" s="114">
        <f t="shared" si="3"/>
        <v>1.5868499174372148</v>
      </c>
    </row>
    <row r="29" spans="1:25" ht="15.95" customHeight="1" x14ac:dyDescent="0.25">
      <c r="A29" s="178" t="s">
        <v>26</v>
      </c>
      <c r="B29" s="18">
        <v>43362</v>
      </c>
      <c r="C29" s="19" t="s">
        <v>23</v>
      </c>
      <c r="D29" s="135">
        <f>SUM(I29:I$233)/SUM(G29:G$233)</f>
        <v>0.59748427672955973</v>
      </c>
      <c r="E29" s="19">
        <v>1</v>
      </c>
      <c r="F29" s="19">
        <v>5</v>
      </c>
      <c r="G29" s="19">
        <v>4</v>
      </c>
      <c r="H29" s="19">
        <v>0</v>
      </c>
      <c r="I29" s="19">
        <v>1</v>
      </c>
      <c r="J29" s="19">
        <f t="shared" si="4"/>
        <v>1</v>
      </c>
      <c r="K29" s="19">
        <v>0</v>
      </c>
      <c r="L29" s="19">
        <v>0</v>
      </c>
      <c r="M29" s="19">
        <v>0</v>
      </c>
      <c r="N29" s="19">
        <v>1</v>
      </c>
      <c r="O29" s="19">
        <v>0</v>
      </c>
      <c r="P29" s="19">
        <v>0</v>
      </c>
      <c r="Q29" s="19">
        <v>1</v>
      </c>
      <c r="R29" s="19">
        <v>0</v>
      </c>
      <c r="S29" s="19">
        <v>0</v>
      </c>
      <c r="T29" s="19">
        <v>0</v>
      </c>
      <c r="U29" s="19">
        <v>0</v>
      </c>
      <c r="V29" s="19">
        <v>1</v>
      </c>
      <c r="W29" s="135">
        <f>SUM(I29:I$233,O29:O$233,S29:S$233)/SUM(F29:F$233)</f>
        <v>0.6394160583941606</v>
      </c>
      <c r="X29" s="135">
        <f>SUM(V29:V$233)/SUM(G29:G$233)</f>
        <v>0.94968553459119498</v>
      </c>
      <c r="Y29" s="136">
        <f t="shared" si="3"/>
        <v>1.5891015929853556</v>
      </c>
    </row>
    <row r="30" spans="1:25" ht="15.95" customHeight="1" x14ac:dyDescent="0.25">
      <c r="A30" s="179"/>
      <c r="B30" s="14">
        <v>43362</v>
      </c>
      <c r="C30" s="15" t="s">
        <v>23</v>
      </c>
      <c r="D30" s="133">
        <f>SUM(I30:I$233)/SUM(G30:G$233)</f>
        <v>0.59968354430379744</v>
      </c>
      <c r="E30" s="15">
        <v>1</v>
      </c>
      <c r="F30" s="15">
        <v>4</v>
      </c>
      <c r="G30" s="15">
        <v>4</v>
      </c>
      <c r="H30" s="15">
        <v>2</v>
      </c>
      <c r="I30" s="15">
        <v>4</v>
      </c>
      <c r="J30" s="15">
        <f t="shared" si="4"/>
        <v>2</v>
      </c>
      <c r="K30" s="15">
        <v>1</v>
      </c>
      <c r="L30" s="15">
        <v>0</v>
      </c>
      <c r="M30" s="15">
        <v>1</v>
      </c>
      <c r="N30" s="15">
        <v>5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8</v>
      </c>
      <c r="W30" s="133">
        <f>SUM(I30:I$233,O30:O$233,S30:S$233)/SUM(F30:F$233)</f>
        <v>0.64264705882352946</v>
      </c>
      <c r="X30" s="133">
        <f>SUM(V30:V$233)/SUM(G30:G$233)</f>
        <v>0.95411392405063289</v>
      </c>
      <c r="Y30" s="134">
        <f t="shared" si="3"/>
        <v>1.5967609828741622</v>
      </c>
    </row>
    <row r="31" spans="1:25" ht="15.95" customHeight="1" x14ac:dyDescent="0.25">
      <c r="A31" s="179"/>
      <c r="B31" s="14">
        <v>43355</v>
      </c>
      <c r="C31" s="15" t="s">
        <v>23</v>
      </c>
      <c r="D31" s="133">
        <f>SUM(I31:I$233)/SUM(G31:G$233)</f>
        <v>0.59713375796178347</v>
      </c>
      <c r="E31" s="15">
        <v>1</v>
      </c>
      <c r="F31" s="15">
        <v>4</v>
      </c>
      <c r="G31" s="15">
        <v>4</v>
      </c>
      <c r="H31" s="15">
        <v>3</v>
      </c>
      <c r="I31" s="15">
        <v>2</v>
      </c>
      <c r="J31" s="15">
        <f t="shared" si="4"/>
        <v>1</v>
      </c>
      <c r="K31" s="15">
        <v>1</v>
      </c>
      <c r="L31" s="15">
        <v>0</v>
      </c>
      <c r="M31" s="15">
        <v>0</v>
      </c>
      <c r="N31" s="15">
        <v>1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1</v>
      </c>
      <c r="U31" s="15">
        <v>0</v>
      </c>
      <c r="V31" s="15">
        <v>3</v>
      </c>
      <c r="W31" s="133">
        <f>SUM(I31:I$233,O31:O$233,S31:S$233)/SUM(F31:F$233)</f>
        <v>0.64053254437869822</v>
      </c>
      <c r="X31" s="133">
        <f>SUM(V31:V$233)/SUM(G31:G$233)</f>
        <v>0.94745222929936301</v>
      </c>
      <c r="Y31" s="134">
        <f t="shared" si="3"/>
        <v>1.5879847736780612</v>
      </c>
    </row>
    <row r="32" spans="1:25" ht="15.95" customHeight="1" x14ac:dyDescent="0.25">
      <c r="A32" s="179"/>
      <c r="B32" s="14">
        <v>43355</v>
      </c>
      <c r="C32" s="15" t="s">
        <v>23</v>
      </c>
      <c r="D32" s="133">
        <f>SUM(I32:I$233)/SUM(G32:G$233)</f>
        <v>0.59775641025641024</v>
      </c>
      <c r="E32" s="15">
        <v>1</v>
      </c>
      <c r="F32" s="15">
        <v>4</v>
      </c>
      <c r="G32" s="15">
        <v>4</v>
      </c>
      <c r="H32" s="15">
        <v>3</v>
      </c>
      <c r="I32" s="15">
        <v>4</v>
      </c>
      <c r="J32" s="15">
        <f t="shared" si="4"/>
        <v>2</v>
      </c>
      <c r="K32" s="15">
        <v>2</v>
      </c>
      <c r="L32" s="15">
        <v>0</v>
      </c>
      <c r="M32" s="15">
        <v>0</v>
      </c>
      <c r="N32" s="15">
        <v>3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6</v>
      </c>
      <c r="W32" s="133">
        <f>SUM(I32:I$233,O32:O$233,S32:S$233)/SUM(F32:F$233)</f>
        <v>0.64136904761904767</v>
      </c>
      <c r="X32" s="133">
        <f>SUM(V32:V$233)/SUM(G32:G$233)</f>
        <v>0.94871794871794868</v>
      </c>
      <c r="Y32" s="134">
        <f t="shared" si="3"/>
        <v>1.5900869963369964</v>
      </c>
    </row>
    <row r="33" spans="1:25" ht="15.95" customHeight="1" x14ac:dyDescent="0.25">
      <c r="A33" s="179"/>
      <c r="B33" s="14">
        <v>43348</v>
      </c>
      <c r="C33" s="15" t="s">
        <v>24</v>
      </c>
      <c r="D33" s="133">
        <f>SUM(I33:I$233)/SUM(G33:G$233)</f>
        <v>0.59516129032258069</v>
      </c>
      <c r="E33" s="15">
        <v>1</v>
      </c>
      <c r="F33" s="15">
        <v>4</v>
      </c>
      <c r="G33" s="15">
        <v>4</v>
      </c>
      <c r="H33" s="15">
        <v>1</v>
      </c>
      <c r="I33" s="15">
        <v>3</v>
      </c>
      <c r="J33" s="15">
        <f t="shared" si="4"/>
        <v>2</v>
      </c>
      <c r="K33" s="15">
        <v>1</v>
      </c>
      <c r="L33" s="15">
        <v>0</v>
      </c>
      <c r="M33" s="15">
        <v>0</v>
      </c>
      <c r="N33" s="15">
        <v>2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</v>
      </c>
      <c r="W33" s="133">
        <f>SUM(I33:I$233,O33:O$233,S33:S$233)/SUM(F33:F$233)</f>
        <v>0.6392215568862275</v>
      </c>
      <c r="X33" s="133">
        <f>SUM(V33:V$233)/SUM(G33:G$233)</f>
        <v>0.94516129032258067</v>
      </c>
      <c r="Y33" s="134">
        <f t="shared" si="3"/>
        <v>1.5843828472088082</v>
      </c>
    </row>
    <row r="34" spans="1:25" ht="15.95" customHeight="1" x14ac:dyDescent="0.25">
      <c r="A34" s="179"/>
      <c r="B34" s="14">
        <v>43348</v>
      </c>
      <c r="C34" s="15" t="s">
        <v>24</v>
      </c>
      <c r="D34" s="133">
        <f>SUM(I34:I$233)/SUM(G34:G$233)</f>
        <v>0.5941558441558441</v>
      </c>
      <c r="E34" s="15">
        <v>1</v>
      </c>
      <c r="F34" s="15">
        <v>3</v>
      </c>
      <c r="G34" s="15">
        <v>2</v>
      </c>
      <c r="H34" s="15">
        <v>2</v>
      </c>
      <c r="I34" s="15">
        <v>1</v>
      </c>
      <c r="J34" s="15">
        <f t="shared" si="4"/>
        <v>0</v>
      </c>
      <c r="K34" s="15">
        <v>1</v>
      </c>
      <c r="L34" s="15">
        <v>0</v>
      </c>
      <c r="M34" s="15">
        <v>0</v>
      </c>
      <c r="N34" s="15">
        <v>0</v>
      </c>
      <c r="O34" s="15">
        <v>1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2</v>
      </c>
      <c r="W34" s="133">
        <f>SUM(I34:I$233,O34:O$233,S34:S$233)/SUM(F34:F$233)</f>
        <v>0.63855421686746983</v>
      </c>
      <c r="X34" s="133">
        <f>SUM(V34:V$233)/SUM(G34:G$233)</f>
        <v>0.94480519480519476</v>
      </c>
      <c r="Y34" s="134">
        <f t="shared" si="3"/>
        <v>1.5833594116726646</v>
      </c>
    </row>
    <row r="35" spans="1:25" ht="15.95" customHeight="1" x14ac:dyDescent="0.25">
      <c r="A35" s="179"/>
      <c r="B35" s="14">
        <v>43341</v>
      </c>
      <c r="C35" s="15" t="s">
        <v>24</v>
      </c>
      <c r="D35" s="133">
        <f>SUM(I35:I$233)/SUM(G35:G$233)</f>
        <v>0.59446254071661242</v>
      </c>
      <c r="E35" s="15">
        <v>1</v>
      </c>
      <c r="F35" s="15">
        <v>3</v>
      </c>
      <c r="G35" s="15">
        <v>3</v>
      </c>
      <c r="H35" s="15">
        <v>0</v>
      </c>
      <c r="I35" s="15">
        <v>0</v>
      </c>
      <c r="J35" s="15">
        <f t="shared" si="4"/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33">
        <f>SUM(I35:I$233,O35:O$233,S35:S$233)/SUM(F35:F$233)</f>
        <v>0.63842662632375191</v>
      </c>
      <c r="X35" s="133">
        <f>SUM(V35:V$233)/SUM(G35:G$233)</f>
        <v>0.94462540716612375</v>
      </c>
      <c r="Y35" s="134">
        <f t="shared" si="3"/>
        <v>1.5830520334898757</v>
      </c>
    </row>
    <row r="36" spans="1:25" ht="15.95" customHeight="1" x14ac:dyDescent="0.25">
      <c r="A36" s="179"/>
      <c r="B36" s="14">
        <v>43334</v>
      </c>
      <c r="C36" s="15" t="s">
        <v>24</v>
      </c>
      <c r="D36" s="133">
        <f>SUM(I36:I$233)/SUM(G36:G$233)</f>
        <v>0.59738134206219318</v>
      </c>
      <c r="E36" s="15">
        <v>1</v>
      </c>
      <c r="F36" s="15">
        <v>3</v>
      </c>
      <c r="G36" s="15">
        <v>3</v>
      </c>
      <c r="H36" s="15">
        <v>1</v>
      </c>
      <c r="I36" s="27">
        <v>1</v>
      </c>
      <c r="J36" s="15">
        <f t="shared" si="4"/>
        <v>0</v>
      </c>
      <c r="K36" s="15">
        <v>1</v>
      </c>
      <c r="L36" s="15">
        <v>0</v>
      </c>
      <c r="M36" s="15">
        <v>0</v>
      </c>
      <c r="N36" s="15">
        <v>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2</v>
      </c>
      <c r="W36" s="133">
        <f>SUM(I36:I$233,O36:O$233,S36:S$233)/SUM(F36:F$233)</f>
        <v>0.64133738601823709</v>
      </c>
      <c r="X36" s="133">
        <f>SUM(V36:V$233)/SUM(G36:G$233)</f>
        <v>0.9492635024549918</v>
      </c>
      <c r="Y36" s="134">
        <f t="shared" si="3"/>
        <v>1.590600888473229</v>
      </c>
    </row>
    <row r="37" spans="1:25" ht="15.95" customHeight="1" thickBot="1" x14ac:dyDescent="0.3">
      <c r="A37" s="180"/>
      <c r="B37" s="86">
        <v>43334</v>
      </c>
      <c r="C37" s="87" t="s">
        <v>24</v>
      </c>
      <c r="D37" s="137">
        <f>SUM(I37:I$233)/SUM(G37:G$233)</f>
        <v>0.59868421052631582</v>
      </c>
      <c r="E37" s="87">
        <v>1</v>
      </c>
      <c r="F37" s="87">
        <v>3</v>
      </c>
      <c r="G37" s="87">
        <v>3</v>
      </c>
      <c r="H37" s="87">
        <v>0</v>
      </c>
      <c r="I37" s="28">
        <v>3</v>
      </c>
      <c r="J37" s="87">
        <f t="shared" si="4"/>
        <v>3</v>
      </c>
      <c r="K37" s="87">
        <v>0</v>
      </c>
      <c r="L37" s="87">
        <v>0</v>
      </c>
      <c r="M37" s="87">
        <v>0</v>
      </c>
      <c r="N37" s="87">
        <v>2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3</v>
      </c>
      <c r="W37" s="137">
        <f>SUM(I37:I$233,O37:O$233,S37:S$233)/SUM(F37:F$233)</f>
        <v>0.64274809160305346</v>
      </c>
      <c r="X37" s="137">
        <f>SUM(V37:V$233)/SUM(G37:G$233)</f>
        <v>0.95065789473684215</v>
      </c>
      <c r="Y37" s="138">
        <f t="shared" si="3"/>
        <v>1.5934059863398957</v>
      </c>
    </row>
    <row r="38" spans="1:25" ht="15.95" customHeight="1" x14ac:dyDescent="0.25">
      <c r="A38" s="183" t="s">
        <v>27</v>
      </c>
      <c r="B38" s="9">
        <v>43271</v>
      </c>
      <c r="C38" s="10" t="s">
        <v>25</v>
      </c>
      <c r="D38" s="110">
        <f>SUM(I38:I$233)/SUM(G38:G$233)</f>
        <v>0.59669421487603302</v>
      </c>
      <c r="E38" s="10">
        <v>1</v>
      </c>
      <c r="F38" s="10">
        <v>4</v>
      </c>
      <c r="G38" s="10">
        <v>4</v>
      </c>
      <c r="H38" s="30">
        <v>2</v>
      </c>
      <c r="I38" s="30">
        <v>3</v>
      </c>
      <c r="J38" s="10">
        <f t="shared" si="4"/>
        <v>3</v>
      </c>
      <c r="K38" s="10">
        <v>0</v>
      </c>
      <c r="L38" s="10">
        <v>0</v>
      </c>
      <c r="M38" s="10">
        <v>0</v>
      </c>
      <c r="N38" s="10">
        <v>2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3</v>
      </c>
      <c r="W38" s="110">
        <f>SUM(I38:I$233,O38:O$233,S38:S$233)/SUM(F38:F$233)</f>
        <v>0.64110429447852757</v>
      </c>
      <c r="X38" s="110">
        <f>SUM(V38:V$233)/SUM(G38:G$233)</f>
        <v>0.95041322314049592</v>
      </c>
      <c r="Y38" s="111">
        <f t="shared" si="3"/>
        <v>1.5915175176190235</v>
      </c>
    </row>
    <row r="39" spans="1:25" ht="15.95" customHeight="1" x14ac:dyDescent="0.25">
      <c r="A39" s="184"/>
      <c r="B39" s="4">
        <v>43271</v>
      </c>
      <c r="C39" s="5" t="s">
        <v>25</v>
      </c>
      <c r="D39" s="109">
        <f>SUM(I39:I$233)/SUM(G39:G$233)</f>
        <v>0.59567387687188023</v>
      </c>
      <c r="E39" s="5">
        <v>1</v>
      </c>
      <c r="F39" s="5">
        <v>4</v>
      </c>
      <c r="G39" s="5">
        <v>4</v>
      </c>
      <c r="H39" s="27">
        <v>2</v>
      </c>
      <c r="I39" s="27">
        <v>1</v>
      </c>
      <c r="J39" s="5">
        <f t="shared" si="4"/>
        <v>1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1</v>
      </c>
      <c r="W39" s="109">
        <f>SUM(I39:I$233,O39:O$233,S39:S$233)/SUM(F39:F$233)</f>
        <v>0.64043209876543206</v>
      </c>
      <c r="X39" s="109">
        <f>SUM(V39:V$233)/SUM(G39:G$233)</f>
        <v>0.95174708818635612</v>
      </c>
      <c r="Y39" s="112">
        <f t="shared" si="3"/>
        <v>1.5921791869517881</v>
      </c>
    </row>
    <row r="40" spans="1:25" ht="15.95" customHeight="1" x14ac:dyDescent="0.25">
      <c r="A40" s="184"/>
      <c r="B40" s="4">
        <v>43264</v>
      </c>
      <c r="C40" s="5" t="s">
        <v>23</v>
      </c>
      <c r="D40" s="109">
        <f>SUM(I40:I$233)/SUM(G40:G$233)</f>
        <v>0.59798994974874375</v>
      </c>
      <c r="E40" s="5">
        <v>1</v>
      </c>
      <c r="F40" s="5">
        <v>4</v>
      </c>
      <c r="G40" s="5">
        <v>4</v>
      </c>
      <c r="H40" s="27">
        <v>2</v>
      </c>
      <c r="I40" s="27">
        <v>3</v>
      </c>
      <c r="J40" s="5">
        <f t="shared" si="4"/>
        <v>2</v>
      </c>
      <c r="K40" s="5">
        <v>0</v>
      </c>
      <c r="L40" s="5">
        <v>1</v>
      </c>
      <c r="M40" s="5">
        <v>0</v>
      </c>
      <c r="N40" s="5">
        <v>2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5</v>
      </c>
      <c r="W40" s="109">
        <f>SUM(I40:I$233,O40:O$233,S40:S$233)/SUM(F40:F$233)</f>
        <v>0.6428571428571429</v>
      </c>
      <c r="X40" s="109">
        <f>SUM(V40:V$233)/SUM(G40:G$233)</f>
        <v>0.95644891122278053</v>
      </c>
      <c r="Y40" s="112">
        <f t="shared" si="3"/>
        <v>1.5993060540799235</v>
      </c>
    </row>
    <row r="41" spans="1:25" ht="15.95" customHeight="1" x14ac:dyDescent="0.25">
      <c r="A41" s="184"/>
      <c r="B41" s="4">
        <v>43264</v>
      </c>
      <c r="C41" s="5" t="s">
        <v>23</v>
      </c>
      <c r="D41" s="109">
        <f>SUM(I41:I$233)/SUM(G41:G$233)</f>
        <v>0.59696458684654297</v>
      </c>
      <c r="E41" s="5">
        <v>1</v>
      </c>
      <c r="F41" s="5">
        <v>5</v>
      </c>
      <c r="G41" s="5">
        <v>5</v>
      </c>
      <c r="H41" s="27">
        <v>2</v>
      </c>
      <c r="I41" s="27">
        <v>4</v>
      </c>
      <c r="J41" s="5">
        <f t="shared" si="4"/>
        <v>4</v>
      </c>
      <c r="K41" s="5">
        <v>0</v>
      </c>
      <c r="L41" s="5">
        <v>0</v>
      </c>
      <c r="M41" s="5">
        <v>0</v>
      </c>
      <c r="N41" s="5">
        <v>3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4</v>
      </c>
      <c r="W41" s="109">
        <f>SUM(I41:I$233,O41:O$233,S41:S$233)/SUM(F41:F$233)</f>
        <v>0.640625</v>
      </c>
      <c r="X41" s="109">
        <f>SUM(V41:V$233)/SUM(G41:G$233)</f>
        <v>0.95446880269814505</v>
      </c>
      <c r="Y41" s="112">
        <f t="shared" si="3"/>
        <v>1.5950938026981452</v>
      </c>
    </row>
    <row r="42" spans="1:25" ht="15.95" customHeight="1" x14ac:dyDescent="0.25">
      <c r="A42" s="184"/>
      <c r="B42" s="4">
        <v>43257</v>
      </c>
      <c r="C42" s="5" t="s">
        <v>24</v>
      </c>
      <c r="D42" s="109">
        <f>SUM(I42:I$233)/SUM(G42:G$233)</f>
        <v>0.59523809523809523</v>
      </c>
      <c r="E42" s="5">
        <v>1</v>
      </c>
      <c r="F42" s="5">
        <v>4</v>
      </c>
      <c r="G42" s="5">
        <v>4</v>
      </c>
      <c r="H42" s="27">
        <v>1</v>
      </c>
      <c r="I42" s="27">
        <v>1</v>
      </c>
      <c r="J42" s="5">
        <f t="shared" si="4"/>
        <v>1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1</v>
      </c>
      <c r="W42" s="109">
        <f>SUM(I42:I$233,O42:O$233,S42:S$233)/SUM(F42:F$233)</f>
        <v>0.6393700787401575</v>
      </c>
      <c r="X42" s="109">
        <f>SUM(V42:V$233)/SUM(G42:G$233)</f>
        <v>0.95578231292517002</v>
      </c>
      <c r="Y42" s="112">
        <f t="shared" si="3"/>
        <v>1.5951523916653274</v>
      </c>
    </row>
    <row r="43" spans="1:25" ht="15.95" customHeight="1" x14ac:dyDescent="0.25">
      <c r="A43" s="184"/>
      <c r="B43" s="4">
        <v>43257</v>
      </c>
      <c r="C43" s="5" t="s">
        <v>24</v>
      </c>
      <c r="D43" s="109">
        <f>SUM(I43:I$233)/SUM(G43:G$233)</f>
        <v>0.5976027397260274</v>
      </c>
      <c r="E43" s="5">
        <v>1</v>
      </c>
      <c r="F43" s="5">
        <v>3</v>
      </c>
      <c r="G43" s="5">
        <v>3</v>
      </c>
      <c r="H43" s="27">
        <v>1</v>
      </c>
      <c r="I43" s="27">
        <v>1</v>
      </c>
      <c r="J43" s="5">
        <f t="shared" si="4"/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1</v>
      </c>
      <c r="V43" s="5">
        <v>3</v>
      </c>
      <c r="W43" s="109">
        <f>SUM(I43:I$233,O43:O$233,S43:S$233)/SUM(F43:F$233)</f>
        <v>0.64183835182250393</v>
      </c>
      <c r="X43" s="109">
        <f>SUM(V43:V$233)/SUM(G43:G$233)</f>
        <v>0.96061643835616439</v>
      </c>
      <c r="Y43" s="112">
        <f t="shared" si="3"/>
        <v>1.6024547901786683</v>
      </c>
    </row>
    <row r="44" spans="1:25" ht="15.95" customHeight="1" x14ac:dyDescent="0.25">
      <c r="A44" s="184"/>
      <c r="B44" s="4">
        <v>43250</v>
      </c>
      <c r="C44" s="5" t="s">
        <v>25</v>
      </c>
      <c r="D44" s="109">
        <f>SUM(I44:I$233)/SUM(G44:G$233)</f>
        <v>0.59896729776247848</v>
      </c>
      <c r="E44" s="5">
        <v>1</v>
      </c>
      <c r="F44" s="5">
        <v>5</v>
      </c>
      <c r="G44" s="5">
        <v>5</v>
      </c>
      <c r="H44" s="27">
        <v>3</v>
      </c>
      <c r="I44" s="27">
        <v>4</v>
      </c>
      <c r="J44" s="5">
        <f t="shared" si="4"/>
        <v>4</v>
      </c>
      <c r="K44" s="5">
        <v>0</v>
      </c>
      <c r="L44" s="5">
        <v>0</v>
      </c>
      <c r="M44" s="5">
        <v>0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4</v>
      </c>
      <c r="W44" s="109">
        <f>SUM(I44:I$233,O44:O$233,S44:S$233)/SUM(F44:F$233)</f>
        <v>0.64331210191082799</v>
      </c>
      <c r="X44" s="109">
        <f>SUM(V44:V$233)/SUM(G44:G$233)</f>
        <v>0.96041308089500865</v>
      </c>
      <c r="Y44" s="112">
        <f t="shared" si="3"/>
        <v>1.6037251828058365</v>
      </c>
    </row>
    <row r="45" spans="1:25" ht="15.95" customHeight="1" x14ac:dyDescent="0.25">
      <c r="A45" s="184"/>
      <c r="B45" s="4">
        <v>43250</v>
      </c>
      <c r="C45" s="5" t="s">
        <v>25</v>
      </c>
      <c r="D45" s="109">
        <f>SUM(I45:I$233)/SUM(G45:G$233)</f>
        <v>0.59722222222222221</v>
      </c>
      <c r="E45" s="5">
        <v>1</v>
      </c>
      <c r="F45" s="5">
        <v>4</v>
      </c>
      <c r="G45" s="5">
        <v>4</v>
      </c>
      <c r="H45" s="27">
        <v>1</v>
      </c>
      <c r="I45" s="27">
        <v>2</v>
      </c>
      <c r="J45" s="5">
        <f t="shared" si="4"/>
        <v>1</v>
      </c>
      <c r="K45" s="5">
        <v>1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3</v>
      </c>
      <c r="W45" s="109">
        <f>SUM(I45:I$233,O45:O$233,S45:S$233)/SUM(F45:F$233)</f>
        <v>0.6420545746388443</v>
      </c>
      <c r="X45" s="109">
        <f>SUM(V45:V$233)/SUM(G45:G$233)</f>
        <v>0.96180555555555558</v>
      </c>
      <c r="Y45" s="112">
        <f t="shared" si="3"/>
        <v>1.6038601301943998</v>
      </c>
    </row>
    <row r="46" spans="1:25" ht="15.95" customHeight="1" x14ac:dyDescent="0.25">
      <c r="A46" s="184"/>
      <c r="B46" s="4">
        <v>43243</v>
      </c>
      <c r="C46" s="5" t="s">
        <v>23</v>
      </c>
      <c r="D46" s="109">
        <f>SUM(I46:I$233)/SUM(G46:G$233)</f>
        <v>0.59790209790209792</v>
      </c>
      <c r="E46" s="5">
        <v>1</v>
      </c>
      <c r="F46" s="5">
        <v>4</v>
      </c>
      <c r="G46" s="5">
        <v>3</v>
      </c>
      <c r="H46" s="27">
        <v>1</v>
      </c>
      <c r="I46" s="27">
        <v>1</v>
      </c>
      <c r="J46" s="5">
        <f t="shared" si="4"/>
        <v>0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2</v>
      </c>
      <c r="W46" s="109">
        <f>SUM(I46:I$233,O46:O$233,S46:S$233)/SUM(F46:F$233)</f>
        <v>0.64297253634894991</v>
      </c>
      <c r="X46" s="109">
        <f>SUM(V46:V$233)/SUM(G46:G$233)</f>
        <v>0.96328671328671334</v>
      </c>
      <c r="Y46" s="112">
        <f t="shared" si="3"/>
        <v>1.6062592496356634</v>
      </c>
    </row>
    <row r="47" spans="1:25" ht="15.95" customHeight="1" x14ac:dyDescent="0.25">
      <c r="A47" s="184"/>
      <c r="B47" s="4">
        <v>43243</v>
      </c>
      <c r="C47" s="5" t="s">
        <v>23</v>
      </c>
      <c r="D47" s="109">
        <f>SUM(I47:I$233)/SUM(G47:G$233)</f>
        <v>0.59929701230228472</v>
      </c>
      <c r="E47" s="5">
        <v>1</v>
      </c>
      <c r="F47" s="5">
        <v>4</v>
      </c>
      <c r="G47" s="5">
        <v>2</v>
      </c>
      <c r="H47" s="27">
        <v>1</v>
      </c>
      <c r="I47" s="27">
        <v>2</v>
      </c>
      <c r="J47" s="5">
        <f t="shared" si="4"/>
        <v>1</v>
      </c>
      <c r="K47" s="5">
        <v>1</v>
      </c>
      <c r="L47" s="5">
        <v>0</v>
      </c>
      <c r="M47" s="5">
        <v>0</v>
      </c>
      <c r="N47" s="5">
        <v>1</v>
      </c>
      <c r="O47" s="5">
        <v>1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3</v>
      </c>
      <c r="W47" s="109">
        <f>SUM(I47:I$233,O47:O$233,S47:S$233)/SUM(F47:F$233)</f>
        <v>0.64390243902439026</v>
      </c>
      <c r="X47" s="109">
        <f>SUM(V47:V$233)/SUM(G47:G$233)</f>
        <v>0.96485061511423553</v>
      </c>
      <c r="Y47" s="112">
        <f t="shared" si="3"/>
        <v>1.6087530541386257</v>
      </c>
    </row>
    <row r="48" spans="1:25" ht="15.95" customHeight="1" x14ac:dyDescent="0.25">
      <c r="A48" s="184"/>
      <c r="B48" s="4">
        <v>43236</v>
      </c>
      <c r="C48" s="5" t="s">
        <v>24</v>
      </c>
      <c r="D48" s="109">
        <f>SUM(I48:I$233)/SUM(G48:G$233)</f>
        <v>0.59788359788359791</v>
      </c>
      <c r="E48" s="5">
        <v>1</v>
      </c>
      <c r="F48" s="5">
        <v>4</v>
      </c>
      <c r="G48" s="5">
        <v>3</v>
      </c>
      <c r="H48" s="27">
        <v>2</v>
      </c>
      <c r="I48" s="27">
        <v>3</v>
      </c>
      <c r="J48" s="5">
        <f t="shared" si="4"/>
        <v>2</v>
      </c>
      <c r="K48" s="5">
        <v>1</v>
      </c>
      <c r="L48" s="5">
        <v>0</v>
      </c>
      <c r="M48" s="5">
        <v>0</v>
      </c>
      <c r="N48" s="5">
        <v>2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4</v>
      </c>
      <c r="W48" s="109">
        <f>SUM(I48:I$233,O48:O$233,S48:S$233)/SUM(F48:F$233)</f>
        <v>0.64320785597381347</v>
      </c>
      <c r="X48" s="109">
        <f>SUM(V48:V$233)/SUM(G48:G$233)</f>
        <v>0.96296296296296291</v>
      </c>
      <c r="Y48" s="112">
        <f t="shared" si="3"/>
        <v>1.6061708189367763</v>
      </c>
    </row>
    <row r="49" spans="1:25" ht="15.95" customHeight="1" x14ac:dyDescent="0.25">
      <c r="A49" s="184"/>
      <c r="B49" s="4">
        <v>43236</v>
      </c>
      <c r="C49" s="5" t="s">
        <v>24</v>
      </c>
      <c r="D49" s="109">
        <f>SUM(I49:I$233)/SUM(G49:G$233)</f>
        <v>0.5957446808510638</v>
      </c>
      <c r="E49" s="5">
        <v>1</v>
      </c>
      <c r="F49" s="5">
        <v>5</v>
      </c>
      <c r="G49" s="5">
        <v>5</v>
      </c>
      <c r="H49" s="27">
        <v>4</v>
      </c>
      <c r="I49" s="27">
        <v>4</v>
      </c>
      <c r="J49" s="5">
        <f t="shared" si="4"/>
        <v>4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4</v>
      </c>
      <c r="W49" s="109">
        <f>SUM(I49:I$233,O49:O$233,S49:S$233)/SUM(F49:F$233)</f>
        <v>0.64085667215815489</v>
      </c>
      <c r="X49" s="109">
        <f>SUM(V49:V$233)/SUM(G49:G$233)</f>
        <v>0.96099290780141844</v>
      </c>
      <c r="Y49" s="112">
        <f t="shared" si="3"/>
        <v>1.6018495799595733</v>
      </c>
    </row>
    <row r="50" spans="1:25" ht="15.95" customHeight="1" x14ac:dyDescent="0.25">
      <c r="A50" s="184"/>
      <c r="B50" s="4">
        <v>43229</v>
      </c>
      <c r="C50" s="5" t="s">
        <v>25</v>
      </c>
      <c r="D50" s="109">
        <f>SUM(I50:I$233)/SUM(G50:G$233)</f>
        <v>0.59391771019677997</v>
      </c>
      <c r="E50" s="5">
        <v>1</v>
      </c>
      <c r="F50" s="5">
        <v>4</v>
      </c>
      <c r="G50" s="5">
        <v>4</v>
      </c>
      <c r="H50" s="5">
        <v>0</v>
      </c>
      <c r="I50" s="27">
        <v>1</v>
      </c>
      <c r="J50" s="5">
        <f t="shared" si="4"/>
        <v>1</v>
      </c>
      <c r="K50" s="5">
        <v>0</v>
      </c>
      <c r="L50" s="5">
        <v>0</v>
      </c>
      <c r="M50" s="5">
        <v>0</v>
      </c>
      <c r="N50" s="5">
        <v>2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109">
        <f>SUM(I50:I$233,O50:O$233,S50:S$233)/SUM(F50:F$233)</f>
        <v>0.63953488372093026</v>
      </c>
      <c r="X50" s="109">
        <f>SUM(V50:V$233)/SUM(G50:G$233)</f>
        <v>0.96243291592128799</v>
      </c>
      <c r="Y50" s="112">
        <f t="shared" si="3"/>
        <v>1.6019677996422184</v>
      </c>
    </row>
    <row r="51" spans="1:25" ht="15.95" customHeight="1" thickBot="1" x14ac:dyDescent="0.3">
      <c r="A51" s="188"/>
      <c r="B51" s="11">
        <v>43229</v>
      </c>
      <c r="C51" s="12" t="s">
        <v>25</v>
      </c>
      <c r="D51" s="113">
        <f>SUM(I51:I$233)/SUM(G51:G$233)</f>
        <v>0.59639639639639641</v>
      </c>
      <c r="E51" s="12">
        <v>1</v>
      </c>
      <c r="F51" s="12">
        <v>5</v>
      </c>
      <c r="G51" s="12">
        <v>5</v>
      </c>
      <c r="H51" s="12">
        <v>2</v>
      </c>
      <c r="I51" s="28">
        <v>2</v>
      </c>
      <c r="J51" s="12">
        <f t="shared" si="4"/>
        <v>1</v>
      </c>
      <c r="K51" s="12">
        <v>0</v>
      </c>
      <c r="L51" s="12">
        <v>0</v>
      </c>
      <c r="M51" s="12">
        <v>1</v>
      </c>
      <c r="N51" s="12">
        <v>4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1</v>
      </c>
      <c r="U51" s="12">
        <v>2</v>
      </c>
      <c r="V51" s="12">
        <v>5</v>
      </c>
      <c r="W51" s="113">
        <f>SUM(I51:I$233,O51:O$233,S51:S$233)/SUM(F51:F$233)</f>
        <v>0.64214046822742477</v>
      </c>
      <c r="X51" s="113">
        <f>SUM(V51:V$233)/SUM(G51:G$233)</f>
        <v>0.96756756756756757</v>
      </c>
      <c r="Y51" s="114">
        <f t="shared" si="3"/>
        <v>1.6097080357949922</v>
      </c>
    </row>
    <row r="52" spans="1:25" ht="15.95" customHeight="1" x14ac:dyDescent="0.25">
      <c r="A52" s="178" t="s">
        <v>28</v>
      </c>
      <c r="B52" s="18">
        <v>42970</v>
      </c>
      <c r="C52" s="19" t="s">
        <v>23</v>
      </c>
      <c r="D52" s="135">
        <f>SUM(I52:I$233)/SUM(G52:G$233)</f>
        <v>0.59818181818181815</v>
      </c>
      <c r="E52" s="19">
        <v>1</v>
      </c>
      <c r="F52" s="19">
        <v>3</v>
      </c>
      <c r="G52" s="19">
        <v>2</v>
      </c>
      <c r="H52" s="19">
        <v>1</v>
      </c>
      <c r="I52" s="30">
        <v>1</v>
      </c>
      <c r="J52" s="19">
        <f t="shared" si="4"/>
        <v>1</v>
      </c>
      <c r="K52" s="19">
        <v>0</v>
      </c>
      <c r="L52" s="19">
        <v>0</v>
      </c>
      <c r="M52" s="19">
        <v>0</v>
      </c>
      <c r="N52" s="19">
        <v>1</v>
      </c>
      <c r="O52" s="19">
        <v>0</v>
      </c>
      <c r="P52" s="19">
        <v>0</v>
      </c>
      <c r="Q52" s="19">
        <v>1</v>
      </c>
      <c r="R52" s="19">
        <v>0</v>
      </c>
      <c r="S52" s="19">
        <v>0</v>
      </c>
      <c r="T52" s="19">
        <v>0</v>
      </c>
      <c r="U52" s="19">
        <v>0</v>
      </c>
      <c r="V52" s="19">
        <v>1</v>
      </c>
      <c r="W52" s="135">
        <f>SUM(I52:I$233,O52:O$233,S52:S$233)/SUM(F52:F$233)</f>
        <v>0.64418212478920744</v>
      </c>
      <c r="X52" s="135">
        <f>SUM(V52:V$233)/SUM(G52:G$233)</f>
        <v>0.96727272727272728</v>
      </c>
      <c r="Y52" s="136">
        <f t="shared" si="3"/>
        <v>1.6114548520619347</v>
      </c>
    </row>
    <row r="53" spans="1:25" ht="15.95" customHeight="1" x14ac:dyDescent="0.25">
      <c r="A53" s="179"/>
      <c r="B53" s="14">
        <v>42970</v>
      </c>
      <c r="C53" s="15" t="s">
        <v>23</v>
      </c>
      <c r="D53" s="133">
        <f>SUM(I53:I$233)/SUM(G53:G$233)</f>
        <v>0.59854014598540151</v>
      </c>
      <c r="E53" s="15">
        <v>1</v>
      </c>
      <c r="F53" s="15">
        <v>3</v>
      </c>
      <c r="G53" s="15">
        <v>3</v>
      </c>
      <c r="H53" s="15">
        <v>1</v>
      </c>
      <c r="I53" s="27">
        <v>1</v>
      </c>
      <c r="J53" s="15">
        <f t="shared" si="4"/>
        <v>0</v>
      </c>
      <c r="K53" s="15">
        <v>1</v>
      </c>
      <c r="L53" s="15">
        <v>0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1</v>
      </c>
      <c r="V53" s="15">
        <v>2</v>
      </c>
      <c r="W53" s="133">
        <f>SUM(I53:I$233,O53:O$233,S53:S$233)/SUM(F53:F$233)</f>
        <v>0.64576271186440681</v>
      </c>
      <c r="X53" s="133">
        <f>SUM(V53:V$233)/SUM(G53:G$233)</f>
        <v>0.96897810218978098</v>
      </c>
      <c r="Y53" s="134">
        <f t="shared" si="3"/>
        <v>1.6147408140541879</v>
      </c>
    </row>
    <row r="54" spans="1:25" ht="15.95" customHeight="1" x14ac:dyDescent="0.25">
      <c r="A54" s="179"/>
      <c r="B54" s="14">
        <v>42963</v>
      </c>
      <c r="C54" s="15" t="s">
        <v>23</v>
      </c>
      <c r="D54" s="133">
        <f>SUM(I54:I$233)/SUM(G54:G$233)</f>
        <v>0.6</v>
      </c>
      <c r="E54" s="15">
        <v>1</v>
      </c>
      <c r="F54" s="15">
        <v>3</v>
      </c>
      <c r="G54" s="15">
        <v>3</v>
      </c>
      <c r="H54" s="15">
        <v>0</v>
      </c>
      <c r="I54" s="27">
        <v>2</v>
      </c>
      <c r="J54" s="15">
        <f t="shared" si="4"/>
        <v>1</v>
      </c>
      <c r="K54" s="15">
        <v>1</v>
      </c>
      <c r="L54" s="15">
        <v>0</v>
      </c>
      <c r="M54" s="15">
        <v>0</v>
      </c>
      <c r="N54" s="15">
        <v>2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3</v>
      </c>
      <c r="W54" s="133">
        <f>SUM(I54:I$233,O54:O$233,S54:S$233)/SUM(F54:F$233)</f>
        <v>0.64735945485519586</v>
      </c>
      <c r="X54" s="133">
        <f>SUM(V54:V$233)/SUM(G54:G$233)</f>
        <v>0.97064220183486238</v>
      </c>
      <c r="Y54" s="134">
        <f t="shared" si="3"/>
        <v>1.6180016566900584</v>
      </c>
    </row>
    <row r="55" spans="1:25" ht="15.95" customHeight="1" thickBot="1" x14ac:dyDescent="0.3">
      <c r="A55" s="180"/>
      <c r="B55" s="86">
        <v>42963</v>
      </c>
      <c r="C55" s="87" t="s">
        <v>23</v>
      </c>
      <c r="D55" s="137">
        <f>SUM(I55:I$233)/SUM(G55:G$233)</f>
        <v>0.59963099630996308</v>
      </c>
      <c r="E55" s="87">
        <v>1</v>
      </c>
      <c r="F55" s="87">
        <v>3</v>
      </c>
      <c r="G55" s="87">
        <v>2</v>
      </c>
      <c r="H55" s="87">
        <v>2</v>
      </c>
      <c r="I55" s="28">
        <v>2</v>
      </c>
      <c r="J55" s="87">
        <f t="shared" si="4"/>
        <v>2</v>
      </c>
      <c r="K55" s="87">
        <v>0</v>
      </c>
      <c r="L55" s="87">
        <v>0</v>
      </c>
      <c r="M55" s="87">
        <v>0</v>
      </c>
      <c r="N55" s="87">
        <v>0</v>
      </c>
      <c r="O55" s="87">
        <v>1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2</v>
      </c>
      <c r="W55" s="137">
        <f>SUM(I55:I$233,O55:O$233,S55:S$233)/SUM(F55:F$233)</f>
        <v>0.64726027397260277</v>
      </c>
      <c r="X55" s="137">
        <f>SUM(V55:V$233)/SUM(G55:G$233)</f>
        <v>0.97047970479704793</v>
      </c>
      <c r="Y55" s="138">
        <f t="shared" si="3"/>
        <v>1.6177399787696507</v>
      </c>
    </row>
    <row r="56" spans="1:25" ht="15.95" customHeight="1" x14ac:dyDescent="0.25">
      <c r="A56" s="183" t="s">
        <v>33</v>
      </c>
      <c r="B56" s="9">
        <v>42949</v>
      </c>
      <c r="C56" s="10" t="s">
        <v>24</v>
      </c>
      <c r="D56" s="110">
        <f>SUM(I56:I$233)/SUM(G56:G$233)</f>
        <v>0.5981481481481481</v>
      </c>
      <c r="E56" s="10">
        <v>1</v>
      </c>
      <c r="F56" s="10">
        <v>3</v>
      </c>
      <c r="G56" s="10">
        <v>3</v>
      </c>
      <c r="H56" s="10">
        <v>2</v>
      </c>
      <c r="I56" s="30">
        <v>3</v>
      </c>
      <c r="J56" s="10">
        <f t="shared" si="4"/>
        <v>3</v>
      </c>
      <c r="K56" s="10">
        <v>0</v>
      </c>
      <c r="L56" s="10">
        <v>0</v>
      </c>
      <c r="M56" s="10">
        <v>0</v>
      </c>
      <c r="N56" s="30">
        <v>1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3</v>
      </c>
      <c r="W56" s="110">
        <f>SUM(I56:I$233,O56:O$233,S56:S$233)/SUM(F56:F$233)</f>
        <v>0.6454388984509466</v>
      </c>
      <c r="X56" s="110">
        <f>SUM(V56:V$233)/SUM(G56:G$233)</f>
        <v>0.97037037037037033</v>
      </c>
      <c r="Y56" s="111">
        <f t="shared" si="3"/>
        <v>1.6158092688213168</v>
      </c>
    </row>
    <row r="57" spans="1:25" ht="15.95" customHeight="1" x14ac:dyDescent="0.25">
      <c r="A57" s="184"/>
      <c r="B57" s="4">
        <v>42949</v>
      </c>
      <c r="C57" s="5" t="s">
        <v>24</v>
      </c>
      <c r="D57" s="109">
        <f>SUM(I57:I$233)/SUM(G57:G$233)</f>
        <v>0.59590316573556801</v>
      </c>
      <c r="E57" s="5">
        <v>1</v>
      </c>
      <c r="F57" s="5">
        <v>3</v>
      </c>
      <c r="G57" s="5">
        <v>3</v>
      </c>
      <c r="H57" s="5">
        <v>1</v>
      </c>
      <c r="I57" s="27">
        <v>1</v>
      </c>
      <c r="J57" s="5">
        <f t="shared" si="4"/>
        <v>1</v>
      </c>
      <c r="K57" s="5">
        <v>0</v>
      </c>
      <c r="L57" s="5">
        <v>0</v>
      </c>
      <c r="M57" s="5">
        <v>0</v>
      </c>
      <c r="N57" s="27">
        <v>1</v>
      </c>
      <c r="O57" s="5">
        <v>0</v>
      </c>
      <c r="P57" s="5">
        <v>0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5">
        <v>1</v>
      </c>
      <c r="W57" s="109">
        <f>SUM(I57:I$233,O57:O$233,S57:S$233)/SUM(F57:F$233)</f>
        <v>0.643598615916955</v>
      </c>
      <c r="X57" s="109">
        <f>SUM(V57:V$233)/SUM(G57:G$233)</f>
        <v>0.97020484171322163</v>
      </c>
      <c r="Y57" s="112">
        <f t="shared" si="3"/>
        <v>1.6138034576301767</v>
      </c>
    </row>
    <row r="58" spans="1:25" ht="15.95" customHeight="1" x14ac:dyDescent="0.25">
      <c r="A58" s="184"/>
      <c r="B58" s="4">
        <v>42942</v>
      </c>
      <c r="C58" s="5" t="s">
        <v>29</v>
      </c>
      <c r="D58" s="109">
        <f>SUM(I58:I$233)/SUM(G58:G$233)</f>
        <v>0.59737827715355807</v>
      </c>
      <c r="E58" s="5">
        <v>1</v>
      </c>
      <c r="F58" s="5">
        <v>3</v>
      </c>
      <c r="G58" s="5">
        <v>3</v>
      </c>
      <c r="H58" s="5">
        <v>2</v>
      </c>
      <c r="I58" s="27">
        <v>2</v>
      </c>
      <c r="J58" s="5">
        <f t="shared" si="4"/>
        <v>0</v>
      </c>
      <c r="K58" s="5">
        <v>1</v>
      </c>
      <c r="L58" s="5">
        <v>1</v>
      </c>
      <c r="M58" s="5">
        <v>0</v>
      </c>
      <c r="N58" s="27">
        <v>1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5</v>
      </c>
      <c r="W58" s="109">
        <f>SUM(I58:I$233,O58:O$233,S58:S$233)/SUM(F58:F$233)</f>
        <v>0.64347826086956517</v>
      </c>
      <c r="X58" s="109">
        <f>SUM(V58:V$233)/SUM(G58:G$233)</f>
        <v>0.97378277153558057</v>
      </c>
      <c r="Y58" s="112">
        <f t="shared" si="3"/>
        <v>1.6172610324051457</v>
      </c>
    </row>
    <row r="59" spans="1:25" ht="15.95" customHeight="1" x14ac:dyDescent="0.25">
      <c r="A59" s="184"/>
      <c r="B59" s="4">
        <v>42942</v>
      </c>
      <c r="C59" s="5" t="s">
        <v>29</v>
      </c>
      <c r="D59" s="109">
        <f>SUM(I59:I$233)/SUM(G59:G$233)</f>
        <v>0.59698681732580039</v>
      </c>
      <c r="E59" s="5">
        <v>1</v>
      </c>
      <c r="F59" s="5">
        <v>4</v>
      </c>
      <c r="G59" s="5">
        <v>4</v>
      </c>
      <c r="H59" s="5">
        <v>4</v>
      </c>
      <c r="I59" s="27">
        <v>3</v>
      </c>
      <c r="J59" s="5">
        <f t="shared" si="4"/>
        <v>3</v>
      </c>
      <c r="K59" s="5">
        <v>0</v>
      </c>
      <c r="L59" s="5">
        <v>0</v>
      </c>
      <c r="M59" s="5">
        <v>0</v>
      </c>
      <c r="N59" s="27">
        <v>2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0</v>
      </c>
      <c r="V59" s="5">
        <v>3</v>
      </c>
      <c r="W59" s="109">
        <f>SUM(I59:I$233,O59:O$233,S59:S$233)/SUM(F59:F$233)</f>
        <v>0.64335664335664333</v>
      </c>
      <c r="X59" s="109">
        <f>SUM(V59:V$233)/SUM(G59:G$233)</f>
        <v>0.96986817325800379</v>
      </c>
      <c r="Y59" s="112">
        <f t="shared" si="3"/>
        <v>1.6132248166146472</v>
      </c>
    </row>
    <row r="60" spans="1:25" ht="15.95" customHeight="1" x14ac:dyDescent="0.25">
      <c r="A60" s="184"/>
      <c r="B60" s="4">
        <v>42935</v>
      </c>
      <c r="C60" s="5" t="s">
        <v>25</v>
      </c>
      <c r="D60" s="109">
        <f>SUM(I60:I$233)/SUM(G60:G$233)</f>
        <v>0.59582542694497154</v>
      </c>
      <c r="E60" s="5">
        <v>1</v>
      </c>
      <c r="F60" s="5">
        <v>3</v>
      </c>
      <c r="G60" s="5">
        <v>3</v>
      </c>
      <c r="H60" s="5">
        <v>1</v>
      </c>
      <c r="I60" s="27">
        <v>2</v>
      </c>
      <c r="J60" s="5">
        <f t="shared" si="4"/>
        <v>2</v>
      </c>
      <c r="K60" s="5">
        <v>0</v>
      </c>
      <c r="L60" s="5">
        <v>0</v>
      </c>
      <c r="M60" s="5">
        <v>0</v>
      </c>
      <c r="N60" s="27">
        <v>1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2</v>
      </c>
      <c r="W60" s="109">
        <f>SUM(I60:I$233,O60:O$233,S60:S$233)/SUM(F60:F$233)</f>
        <v>0.64260563380281688</v>
      </c>
      <c r="X60" s="109">
        <f>SUM(V60:V$233)/SUM(G60:G$233)</f>
        <v>0.97153700189753323</v>
      </c>
      <c r="Y60" s="112">
        <f t="shared" si="3"/>
        <v>1.6141426357003501</v>
      </c>
    </row>
    <row r="61" spans="1:25" ht="15.95" customHeight="1" x14ac:dyDescent="0.25">
      <c r="A61" s="184"/>
      <c r="B61" s="4">
        <v>42935</v>
      </c>
      <c r="C61" s="5" t="s">
        <v>25</v>
      </c>
      <c r="D61" s="109">
        <f>SUM(I61:I$233)/SUM(G61:G$233)</f>
        <v>0.59541984732824427</v>
      </c>
      <c r="E61" s="5">
        <v>1</v>
      </c>
      <c r="F61" s="5">
        <v>3</v>
      </c>
      <c r="G61" s="5">
        <v>3</v>
      </c>
      <c r="H61" s="5">
        <v>0</v>
      </c>
      <c r="I61" s="27">
        <v>1</v>
      </c>
      <c r="J61" s="5">
        <f t="shared" si="4"/>
        <v>1</v>
      </c>
      <c r="K61" s="5">
        <v>0</v>
      </c>
      <c r="L61" s="5">
        <v>0</v>
      </c>
      <c r="M61" s="5">
        <v>0</v>
      </c>
      <c r="N61" s="27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</v>
      </c>
      <c r="W61" s="109">
        <f>SUM(I61:I$233,O61:O$233,S61:S$233)/SUM(F61:F$233)</f>
        <v>0.64247787610619467</v>
      </c>
      <c r="X61" s="109">
        <f>SUM(V61:V$233)/SUM(G61:G$233)</f>
        <v>0.97328244274809161</v>
      </c>
      <c r="Y61" s="112">
        <f t="shared" si="3"/>
        <v>1.6157603188542864</v>
      </c>
    </row>
    <row r="62" spans="1:25" ht="15.95" customHeight="1" x14ac:dyDescent="0.25">
      <c r="A62" s="184"/>
      <c r="B62" s="4">
        <v>42928</v>
      </c>
      <c r="C62" s="5" t="s">
        <v>30</v>
      </c>
      <c r="D62" s="109">
        <f>SUM(I62:I$233)/SUM(G62:G$233)</f>
        <v>0.59692898272552786</v>
      </c>
      <c r="E62" s="5">
        <v>1</v>
      </c>
      <c r="F62" s="5">
        <v>3</v>
      </c>
      <c r="G62" s="5">
        <v>3</v>
      </c>
      <c r="H62" s="5">
        <v>2</v>
      </c>
      <c r="I62" s="27">
        <v>2</v>
      </c>
      <c r="J62" s="5">
        <f t="shared" si="4"/>
        <v>1</v>
      </c>
      <c r="K62" s="5">
        <v>1</v>
      </c>
      <c r="L62" s="5">
        <v>0</v>
      </c>
      <c r="M62" s="5">
        <v>0</v>
      </c>
      <c r="N62" s="27">
        <v>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3</v>
      </c>
      <c r="W62" s="109">
        <f>SUM(I62:I$233,O62:O$233,S62:S$233)/SUM(F62:F$233)</f>
        <v>0.64412811387900359</v>
      </c>
      <c r="X62" s="109">
        <f>SUM(V62:V$233)/SUM(G62:G$233)</f>
        <v>0.97696737044145876</v>
      </c>
      <c r="Y62" s="112">
        <f t="shared" si="3"/>
        <v>1.6210954843204624</v>
      </c>
    </row>
    <row r="63" spans="1:25" ht="15.95" customHeight="1" x14ac:dyDescent="0.25">
      <c r="A63" s="184"/>
      <c r="B63" s="4">
        <v>42928</v>
      </c>
      <c r="C63" s="5" t="s">
        <v>30</v>
      </c>
      <c r="D63" s="109">
        <f>SUM(I63:I$233)/SUM(G63:G$233)</f>
        <v>0.59652509652509655</v>
      </c>
      <c r="E63" s="5">
        <v>1</v>
      </c>
      <c r="F63" s="5">
        <v>4</v>
      </c>
      <c r="G63" s="5">
        <v>4</v>
      </c>
      <c r="H63" s="5">
        <v>1</v>
      </c>
      <c r="I63" s="27">
        <v>3</v>
      </c>
      <c r="J63" s="5">
        <f t="shared" si="4"/>
        <v>0</v>
      </c>
      <c r="K63" s="5">
        <v>2</v>
      </c>
      <c r="L63" s="5">
        <v>1</v>
      </c>
      <c r="M63" s="5">
        <v>0</v>
      </c>
      <c r="N63" s="27">
        <v>3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7</v>
      </c>
      <c r="W63" s="109">
        <f>SUM(I63:I$233,O63:O$233,S63:S$233)/SUM(F63:F$233)</f>
        <v>0.64400715563506261</v>
      </c>
      <c r="X63" s="109">
        <f>SUM(V63:V$233)/SUM(G63:G$233)</f>
        <v>0.97683397683397688</v>
      </c>
      <c r="Y63" s="112">
        <f t="shared" si="3"/>
        <v>1.6208411324690395</v>
      </c>
    </row>
    <row r="64" spans="1:25" ht="15.95" customHeight="1" x14ac:dyDescent="0.25">
      <c r="A64" s="184"/>
      <c r="B64" s="4">
        <v>42921</v>
      </c>
      <c r="C64" s="5" t="s">
        <v>31</v>
      </c>
      <c r="D64" s="109">
        <f>SUM(I64:I$233)/SUM(G64:G$233)</f>
        <v>0.59533073929961089</v>
      </c>
      <c r="E64" s="5">
        <v>1</v>
      </c>
      <c r="F64" s="5">
        <v>4</v>
      </c>
      <c r="G64" s="5">
        <v>3</v>
      </c>
      <c r="H64" s="5">
        <v>0</v>
      </c>
      <c r="I64" s="27">
        <v>2</v>
      </c>
      <c r="J64" s="5">
        <f t="shared" si="4"/>
        <v>2</v>
      </c>
      <c r="K64" s="5">
        <v>0</v>
      </c>
      <c r="L64" s="5">
        <v>0</v>
      </c>
      <c r="M64" s="5">
        <v>0</v>
      </c>
      <c r="N64" s="27">
        <v>3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0</v>
      </c>
      <c r="V64" s="5">
        <v>2</v>
      </c>
      <c r="W64" s="109">
        <f>SUM(I64:I$233,O64:O$233,S64:S$233)/SUM(F64:F$233)</f>
        <v>0.64324324324324322</v>
      </c>
      <c r="X64" s="109">
        <f>SUM(V64:V$233)/SUM(G64:G$233)</f>
        <v>0.97081712062256809</v>
      </c>
      <c r="Y64" s="112">
        <f t="shared" si="3"/>
        <v>1.6140603638658113</v>
      </c>
    </row>
    <row r="65" spans="1:25" ht="15.95" customHeight="1" x14ac:dyDescent="0.25">
      <c r="A65" s="184"/>
      <c r="B65" s="4">
        <v>42921</v>
      </c>
      <c r="C65" s="5" t="s">
        <v>31</v>
      </c>
      <c r="D65" s="109">
        <f>SUM(I65:I$233)/SUM(G65:G$233)</f>
        <v>0.59491193737769077</v>
      </c>
      <c r="E65" s="5">
        <v>1</v>
      </c>
      <c r="F65" s="5">
        <v>4</v>
      </c>
      <c r="G65" s="5">
        <v>3</v>
      </c>
      <c r="H65" s="5">
        <v>1</v>
      </c>
      <c r="I65" s="27">
        <v>2</v>
      </c>
      <c r="J65" s="5">
        <f t="shared" si="4"/>
        <v>1</v>
      </c>
      <c r="K65" s="5">
        <v>1</v>
      </c>
      <c r="L65" s="5">
        <v>0</v>
      </c>
      <c r="M65" s="5">
        <v>0</v>
      </c>
      <c r="N65" s="27">
        <v>1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3</v>
      </c>
      <c r="W65" s="109">
        <f>SUM(I65:I$233,O65:O$233,S65:S$233)/SUM(F65:F$233)</f>
        <v>0.64428312159709622</v>
      </c>
      <c r="X65" s="109">
        <f>SUM(V65:V$233)/SUM(G65:G$233)</f>
        <v>0.9726027397260274</v>
      </c>
      <c r="Y65" s="112">
        <f t="shared" si="3"/>
        <v>1.6168858613231236</v>
      </c>
    </row>
    <row r="66" spans="1:25" ht="15.95" customHeight="1" x14ac:dyDescent="0.25">
      <c r="A66" s="184"/>
      <c r="B66" s="4">
        <v>42914</v>
      </c>
      <c r="C66" s="5" t="s">
        <v>23</v>
      </c>
      <c r="D66" s="109">
        <f>SUM(I66:I$233)/SUM(G66:G$233)</f>
        <v>0.59448818897637801</v>
      </c>
      <c r="E66" s="5">
        <v>1</v>
      </c>
      <c r="F66" s="5">
        <v>3</v>
      </c>
      <c r="G66" s="5">
        <v>3</v>
      </c>
      <c r="H66" s="5">
        <v>1</v>
      </c>
      <c r="I66" s="27">
        <v>1</v>
      </c>
      <c r="J66" s="5">
        <f t="shared" si="4"/>
        <v>0</v>
      </c>
      <c r="K66" s="5">
        <v>0</v>
      </c>
      <c r="L66" s="5">
        <v>0</v>
      </c>
      <c r="M66" s="5">
        <v>1</v>
      </c>
      <c r="N66" s="27">
        <v>2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4</v>
      </c>
      <c r="W66" s="109">
        <f>SUM(I66:I$233,O66:O$233,S66:S$233)/SUM(F66:F$233)</f>
        <v>0.64351005484460699</v>
      </c>
      <c r="X66" s="109">
        <f>SUM(V66:V$233)/SUM(G66:G$233)</f>
        <v>0.97244094488188981</v>
      </c>
      <c r="Y66" s="112">
        <f t="shared" si="3"/>
        <v>1.6159509997264969</v>
      </c>
    </row>
    <row r="67" spans="1:25" ht="15.95" customHeight="1" x14ac:dyDescent="0.25">
      <c r="A67" s="184"/>
      <c r="B67" s="4">
        <v>42914</v>
      </c>
      <c r="C67" s="5" t="s">
        <v>23</v>
      </c>
      <c r="D67" s="109">
        <f>SUM(I67:I$233)/SUM(G67:G$233)</f>
        <v>0.59603960396039601</v>
      </c>
      <c r="E67" s="5">
        <v>1</v>
      </c>
      <c r="F67" s="5">
        <v>4</v>
      </c>
      <c r="G67" s="5">
        <v>3</v>
      </c>
      <c r="H67" s="5">
        <v>2</v>
      </c>
      <c r="I67" s="27">
        <v>2</v>
      </c>
      <c r="J67" s="5">
        <f t="shared" si="4"/>
        <v>0</v>
      </c>
      <c r="K67" s="5">
        <v>0</v>
      </c>
      <c r="L67" s="5">
        <v>1</v>
      </c>
      <c r="M67" s="5">
        <v>1</v>
      </c>
      <c r="N67" s="27">
        <v>4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7</v>
      </c>
      <c r="W67" s="109">
        <f>SUM(I67:I$233,O67:O$233,S67:S$233)/SUM(F67:F$233)</f>
        <v>0.64522058823529416</v>
      </c>
      <c r="X67" s="109">
        <f>SUM(V67:V$233)/SUM(G67:G$233)</f>
        <v>0.97029702970297027</v>
      </c>
      <c r="Y67" s="112">
        <f t="shared" si="3"/>
        <v>1.6155176179382644</v>
      </c>
    </row>
    <row r="68" spans="1:25" ht="15.95" customHeight="1" x14ac:dyDescent="0.25">
      <c r="A68" s="184"/>
      <c r="B68" s="4">
        <v>42907</v>
      </c>
      <c r="C68" s="5" t="s">
        <v>29</v>
      </c>
      <c r="D68" s="109">
        <f>SUM(I68:I$233)/SUM(G68:G$233)</f>
        <v>0.59561752988047811</v>
      </c>
      <c r="E68" s="5">
        <v>1</v>
      </c>
      <c r="F68" s="5">
        <v>4</v>
      </c>
      <c r="G68" s="5">
        <v>4</v>
      </c>
      <c r="H68" s="5">
        <v>1</v>
      </c>
      <c r="I68" s="27">
        <v>3</v>
      </c>
      <c r="J68" s="5">
        <f t="shared" si="4"/>
        <v>0</v>
      </c>
      <c r="K68" s="5">
        <v>3</v>
      </c>
      <c r="L68" s="5">
        <v>0</v>
      </c>
      <c r="M68" s="5">
        <v>0</v>
      </c>
      <c r="N68" s="27">
        <v>3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6</v>
      </c>
      <c r="W68" s="109">
        <f>SUM(I68:I$233,O68:O$233,S68:S$233)/SUM(F68:F$233)</f>
        <v>0.64444444444444449</v>
      </c>
      <c r="X68" s="109">
        <f>SUM(V68:V$233)/SUM(G68:G$233)</f>
        <v>0.96215139442231079</v>
      </c>
      <c r="Y68" s="112">
        <f t="shared" si="3"/>
        <v>1.6065958388667552</v>
      </c>
    </row>
    <row r="69" spans="1:25" ht="15.95" customHeight="1" x14ac:dyDescent="0.25">
      <c r="A69" s="184"/>
      <c r="B69" s="4">
        <v>42907</v>
      </c>
      <c r="C69" s="5" t="s">
        <v>29</v>
      </c>
      <c r="D69" s="109">
        <f>SUM(I69:I$233)/SUM(G69:G$233)</f>
        <v>0.59437751004016059</v>
      </c>
      <c r="E69" s="5">
        <v>1</v>
      </c>
      <c r="F69" s="5">
        <v>3</v>
      </c>
      <c r="G69" s="5">
        <v>3</v>
      </c>
      <c r="H69" s="5">
        <v>1</v>
      </c>
      <c r="I69" s="27">
        <v>3</v>
      </c>
      <c r="J69" s="5">
        <f t="shared" si="4"/>
        <v>2</v>
      </c>
      <c r="K69" s="5">
        <v>0</v>
      </c>
      <c r="L69" s="5">
        <v>1</v>
      </c>
      <c r="M69" s="5">
        <v>0</v>
      </c>
      <c r="N69" s="27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5</v>
      </c>
      <c r="W69" s="109">
        <f>SUM(I69:I$233,O69:O$233,S69:S$233)/SUM(F69:F$233)</f>
        <v>0.64365671641791045</v>
      </c>
      <c r="X69" s="109">
        <f>SUM(V69:V$233)/SUM(G69:G$233)</f>
        <v>0.95783132530120485</v>
      </c>
      <c r="Y69" s="112">
        <f t="shared" ref="Y69:Y132" si="5">SUM(X69+W69)</f>
        <v>1.6014880417191153</v>
      </c>
    </row>
    <row r="70" spans="1:25" ht="15.95" customHeight="1" x14ac:dyDescent="0.25">
      <c r="A70" s="184"/>
      <c r="B70" s="4">
        <v>42900</v>
      </c>
      <c r="C70" s="5" t="s">
        <v>25</v>
      </c>
      <c r="D70" s="109">
        <f>SUM(I70:I$233)/SUM(G70:G$233)</f>
        <v>0.59191919191919196</v>
      </c>
      <c r="E70" s="5">
        <v>1</v>
      </c>
      <c r="F70" s="5">
        <v>4</v>
      </c>
      <c r="G70" s="5">
        <v>2</v>
      </c>
      <c r="H70" s="5">
        <v>1</v>
      </c>
      <c r="I70" s="27">
        <v>1</v>
      </c>
      <c r="J70" s="5">
        <f t="shared" ref="J70:J133" si="6">SUM(I70)-SUM(K70:M70)</f>
        <v>1</v>
      </c>
      <c r="K70" s="5">
        <v>0</v>
      </c>
      <c r="L70" s="5">
        <v>0</v>
      </c>
      <c r="M70" s="5">
        <v>0</v>
      </c>
      <c r="N70" s="27">
        <v>3</v>
      </c>
      <c r="O70" s="5">
        <v>0</v>
      </c>
      <c r="P70" s="5">
        <v>0</v>
      </c>
      <c r="Q70" s="5">
        <v>2</v>
      </c>
      <c r="R70" s="5">
        <v>0</v>
      </c>
      <c r="S70" s="5">
        <v>0</v>
      </c>
      <c r="T70" s="5">
        <v>0</v>
      </c>
      <c r="U70" s="5">
        <v>0</v>
      </c>
      <c r="V70" s="5">
        <v>1</v>
      </c>
      <c r="W70" s="109">
        <f>SUM(I70:I$233,O70:O$233,S70:S$233)/SUM(F70:F$233)</f>
        <v>0.64165103189493433</v>
      </c>
      <c r="X70" s="109">
        <f>SUM(V70:V$233)/SUM(G70:G$233)</f>
        <v>0.95353535353535357</v>
      </c>
      <c r="Y70" s="112">
        <f t="shared" si="5"/>
        <v>1.5951863854302879</v>
      </c>
    </row>
    <row r="71" spans="1:25" ht="15.95" customHeight="1" x14ac:dyDescent="0.25">
      <c r="A71" s="184"/>
      <c r="B71" s="4">
        <v>42900</v>
      </c>
      <c r="C71" s="5" t="s">
        <v>25</v>
      </c>
      <c r="D71" s="109">
        <f>SUM(I71:I$233)/SUM(G71:G$233)</f>
        <v>0.59229208924949295</v>
      </c>
      <c r="E71" s="5">
        <v>1</v>
      </c>
      <c r="F71" s="5">
        <v>3</v>
      </c>
      <c r="G71" s="5">
        <v>2</v>
      </c>
      <c r="H71" s="5">
        <v>2</v>
      </c>
      <c r="I71" s="27">
        <v>2</v>
      </c>
      <c r="J71" s="5">
        <f t="shared" si="6"/>
        <v>0</v>
      </c>
      <c r="K71" s="5">
        <v>1</v>
      </c>
      <c r="L71" s="5">
        <v>0</v>
      </c>
      <c r="M71" s="5">
        <v>1</v>
      </c>
      <c r="N71" s="27">
        <v>5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0</v>
      </c>
      <c r="V71" s="5">
        <v>6</v>
      </c>
      <c r="W71" s="109">
        <f>SUM(I71:I$233,O71:O$233,S71:S$233)/SUM(F71:F$233)</f>
        <v>0.64461247637051045</v>
      </c>
      <c r="X71" s="109">
        <f>SUM(V71:V$233)/SUM(G71:G$233)</f>
        <v>0.95537525354969577</v>
      </c>
      <c r="Y71" s="112">
        <f t="shared" si="5"/>
        <v>1.5999877299202061</v>
      </c>
    </row>
    <row r="72" spans="1:25" ht="15.95" customHeight="1" x14ac:dyDescent="0.25">
      <c r="A72" s="184"/>
      <c r="B72" s="4">
        <v>42893</v>
      </c>
      <c r="C72" s="5" t="s">
        <v>32</v>
      </c>
      <c r="D72" s="109">
        <f>SUM(I72:I$233)/SUM(G72:G$233)</f>
        <v>0.59063136456211818</v>
      </c>
      <c r="E72" s="5">
        <v>1</v>
      </c>
      <c r="F72" s="5">
        <v>3</v>
      </c>
      <c r="G72" s="5">
        <v>3</v>
      </c>
      <c r="H72" s="5">
        <v>1</v>
      </c>
      <c r="I72" s="27">
        <v>2</v>
      </c>
      <c r="J72" s="5">
        <f t="shared" si="6"/>
        <v>0</v>
      </c>
      <c r="K72" s="5">
        <v>1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5</v>
      </c>
      <c r="W72" s="109">
        <f>SUM(I72:I$233,O72:O$233,S72:S$233)/SUM(F72:F$233)</f>
        <v>0.64448669201520914</v>
      </c>
      <c r="X72" s="109">
        <f>SUM(V72:V$233)/SUM(G72:G$233)</f>
        <v>0.94704684317718946</v>
      </c>
      <c r="Y72" s="112">
        <f t="shared" si="5"/>
        <v>1.5915335351923985</v>
      </c>
    </row>
    <row r="73" spans="1:25" ht="15.95" customHeight="1" x14ac:dyDescent="0.25">
      <c r="A73" s="184"/>
      <c r="B73" s="4">
        <v>42893</v>
      </c>
      <c r="C73" s="5" t="s">
        <v>32</v>
      </c>
      <c r="D73" s="109">
        <f>SUM(I73:I$233)/SUM(G73:G$233)</f>
        <v>0.5901639344262295</v>
      </c>
      <c r="E73" s="5">
        <v>1</v>
      </c>
      <c r="F73" s="5">
        <v>3</v>
      </c>
      <c r="G73" s="5">
        <v>3</v>
      </c>
      <c r="H73" s="5">
        <v>0</v>
      </c>
      <c r="I73" s="27">
        <v>2</v>
      </c>
      <c r="J73" s="5">
        <f t="shared" si="6"/>
        <v>2</v>
      </c>
      <c r="K73" s="5">
        <v>0</v>
      </c>
      <c r="L73" s="5">
        <v>0</v>
      </c>
      <c r="M73" s="5">
        <v>0</v>
      </c>
      <c r="N73" s="5">
        <v>1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2</v>
      </c>
      <c r="W73" s="109">
        <f>SUM(I73:I$233,O73:O$233,S73:S$233)/SUM(F73:F$233)</f>
        <v>0.6443594646271511</v>
      </c>
      <c r="X73" s="109">
        <f>SUM(V73:V$233)/SUM(G73:G$233)</f>
        <v>0.94262295081967218</v>
      </c>
      <c r="Y73" s="112">
        <f t="shared" si="5"/>
        <v>1.5869824154468233</v>
      </c>
    </row>
    <row r="74" spans="1:25" ht="15.95" customHeight="1" x14ac:dyDescent="0.25">
      <c r="A74" s="184"/>
      <c r="B74" s="4">
        <v>42886</v>
      </c>
      <c r="C74" s="5" t="s">
        <v>24</v>
      </c>
      <c r="D74" s="109">
        <f>SUM(I74:I$233)/SUM(G74:G$233)</f>
        <v>0.58969072164948455</v>
      </c>
      <c r="E74" s="5">
        <v>1</v>
      </c>
      <c r="F74" s="5">
        <v>4</v>
      </c>
      <c r="G74" s="5">
        <v>4</v>
      </c>
      <c r="H74" s="5">
        <v>2</v>
      </c>
      <c r="I74" s="27">
        <v>1</v>
      </c>
      <c r="J74" s="5">
        <f t="shared" si="6"/>
        <v>0</v>
      </c>
      <c r="K74" s="5">
        <v>1</v>
      </c>
      <c r="L74" s="5">
        <v>0</v>
      </c>
      <c r="M74" s="5">
        <v>0</v>
      </c>
      <c r="N74" s="5">
        <v>2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2</v>
      </c>
      <c r="V74" s="5">
        <v>2</v>
      </c>
      <c r="W74" s="109">
        <f>SUM(I74:I$233,O74:O$233,S74:S$233)/SUM(F74:F$233)</f>
        <v>0.64423076923076927</v>
      </c>
      <c r="X74" s="109">
        <f>SUM(V74:V$233)/SUM(G74:G$233)</f>
        <v>0.94432989690721647</v>
      </c>
      <c r="Y74" s="112">
        <f t="shared" si="5"/>
        <v>1.5885606661379859</v>
      </c>
    </row>
    <row r="75" spans="1:25" ht="15.95" customHeight="1" x14ac:dyDescent="0.25">
      <c r="A75" s="184"/>
      <c r="B75" s="4">
        <v>42886</v>
      </c>
      <c r="C75" s="5" t="s">
        <v>24</v>
      </c>
      <c r="D75" s="109">
        <f>SUM(I75:I$233)/SUM(G75:G$233)</f>
        <v>0.59251559251559249</v>
      </c>
      <c r="E75" s="5">
        <v>1</v>
      </c>
      <c r="F75" s="5">
        <v>4</v>
      </c>
      <c r="G75" s="5">
        <v>4</v>
      </c>
      <c r="H75" s="5">
        <v>1</v>
      </c>
      <c r="I75" s="5">
        <v>0</v>
      </c>
      <c r="J75" s="5">
        <f t="shared" si="6"/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</v>
      </c>
      <c r="T75" s="5">
        <v>0</v>
      </c>
      <c r="U75" s="5">
        <v>2</v>
      </c>
      <c r="V75" s="5">
        <v>0</v>
      </c>
      <c r="W75" s="109">
        <f>SUM(I75:I$233,O75:O$233,S75:S$233)/SUM(F75:F$233)</f>
        <v>0.6472868217054264</v>
      </c>
      <c r="X75" s="109">
        <f>SUM(V75:V$233)/SUM(G75:G$233)</f>
        <v>0.94802494802494808</v>
      </c>
      <c r="Y75" s="112">
        <f t="shared" si="5"/>
        <v>1.5953117697303745</v>
      </c>
    </row>
    <row r="76" spans="1:25" ht="15.95" customHeight="1" x14ac:dyDescent="0.25">
      <c r="A76" s="184"/>
      <c r="B76" s="4">
        <v>42879</v>
      </c>
      <c r="C76" s="5" t="s">
        <v>30</v>
      </c>
      <c r="D76" s="109">
        <f>SUM(I76:I$233)/SUM(G76:G$233)</f>
        <v>0.59748427672955973</v>
      </c>
      <c r="E76" s="5">
        <v>1</v>
      </c>
      <c r="F76" s="5">
        <v>3</v>
      </c>
      <c r="G76" s="5">
        <v>3</v>
      </c>
      <c r="H76" s="5">
        <v>0</v>
      </c>
      <c r="I76" s="27">
        <v>1</v>
      </c>
      <c r="J76" s="5">
        <f t="shared" si="6"/>
        <v>0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2</v>
      </c>
      <c r="W76" s="109">
        <f>SUM(I76:I$233,O76:O$233,S76:S$233)/SUM(F76:F$233)</f>
        <v>0.650390625</v>
      </c>
      <c r="X76" s="109">
        <f>SUM(V76:V$233)/SUM(G76:G$233)</f>
        <v>0.95597484276729561</v>
      </c>
      <c r="Y76" s="112">
        <f t="shared" si="5"/>
        <v>1.6063654677672956</v>
      </c>
    </row>
    <row r="77" spans="1:25" ht="15.95" customHeight="1" x14ac:dyDescent="0.25">
      <c r="A77" s="184"/>
      <c r="B77" s="4">
        <v>42879</v>
      </c>
      <c r="C77" s="5" t="s">
        <v>30</v>
      </c>
      <c r="D77" s="109">
        <f>SUM(I77:I$233)/SUM(G77:G$233)</f>
        <v>0.59915611814345993</v>
      </c>
      <c r="E77" s="5">
        <v>1</v>
      </c>
      <c r="F77" s="5">
        <v>3</v>
      </c>
      <c r="G77" s="5">
        <v>3</v>
      </c>
      <c r="H77" s="5">
        <v>0</v>
      </c>
      <c r="I77" s="27">
        <v>1</v>
      </c>
      <c r="J77" s="5">
        <f t="shared" si="6"/>
        <v>1</v>
      </c>
      <c r="K77" s="5">
        <v>0</v>
      </c>
      <c r="L77" s="5">
        <v>0</v>
      </c>
      <c r="M77" s="5">
        <v>0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1</v>
      </c>
      <c r="W77" s="109">
        <f>SUM(I77:I$233,O77:O$233,S77:S$233)/SUM(F77:F$233)</f>
        <v>0.65225933202357567</v>
      </c>
      <c r="X77" s="109">
        <f>SUM(V77:V$233)/SUM(G77:G$233)</f>
        <v>0.95780590717299574</v>
      </c>
      <c r="Y77" s="112">
        <f t="shared" si="5"/>
        <v>1.6100652391965715</v>
      </c>
    </row>
    <row r="78" spans="1:25" ht="15.95" customHeight="1" x14ac:dyDescent="0.25">
      <c r="A78" s="184"/>
      <c r="B78" s="4">
        <v>42872</v>
      </c>
      <c r="C78" s="5" t="s">
        <v>31</v>
      </c>
      <c r="D78" s="109">
        <f>SUM(I78:I$233)/SUM(G78:G$233)</f>
        <v>0.60084925690021229</v>
      </c>
      <c r="E78" s="5">
        <v>1</v>
      </c>
      <c r="F78" s="5">
        <v>4</v>
      </c>
      <c r="G78" s="5">
        <v>4</v>
      </c>
      <c r="H78" s="5">
        <v>1</v>
      </c>
      <c r="I78" s="27">
        <v>2</v>
      </c>
      <c r="J78" s="5">
        <f t="shared" si="6"/>
        <v>0</v>
      </c>
      <c r="K78" s="5">
        <v>2</v>
      </c>
      <c r="L78" s="5">
        <v>0</v>
      </c>
      <c r="M78" s="5">
        <v>0</v>
      </c>
      <c r="N78" s="5">
        <v>4</v>
      </c>
      <c r="O78" s="5">
        <v>0</v>
      </c>
      <c r="P78" s="5">
        <v>0</v>
      </c>
      <c r="Q78" s="5">
        <v>0</v>
      </c>
      <c r="R78" s="5">
        <v>0</v>
      </c>
      <c r="S78" s="5">
        <v>1</v>
      </c>
      <c r="T78" s="5">
        <v>0</v>
      </c>
      <c r="U78" s="5">
        <v>0</v>
      </c>
      <c r="V78" s="5">
        <v>4</v>
      </c>
      <c r="W78" s="109">
        <f>SUM(I78:I$233,O78:O$233,S78:S$233)/SUM(F78:F$233)</f>
        <v>0.6541501976284585</v>
      </c>
      <c r="X78" s="109">
        <f>SUM(V78:V$233)/SUM(G78:G$233)</f>
        <v>0.96178343949044587</v>
      </c>
      <c r="Y78" s="112">
        <f t="shared" si="5"/>
        <v>1.6159336371189044</v>
      </c>
    </row>
    <row r="79" spans="1:25" ht="15.95" customHeight="1" x14ac:dyDescent="0.25">
      <c r="A79" s="184"/>
      <c r="B79" s="4">
        <v>42872</v>
      </c>
      <c r="C79" s="5" t="s">
        <v>31</v>
      </c>
      <c r="D79" s="109">
        <f>SUM(I79:I$233)/SUM(G79:G$233)</f>
        <v>0.60171306209850106</v>
      </c>
      <c r="E79" s="5">
        <v>1</v>
      </c>
      <c r="F79" s="5">
        <v>3</v>
      </c>
      <c r="G79" s="5">
        <v>3</v>
      </c>
      <c r="H79" s="5">
        <v>3</v>
      </c>
      <c r="I79" s="27">
        <v>1</v>
      </c>
      <c r="J79" s="5">
        <f t="shared" si="6"/>
        <v>0</v>
      </c>
      <c r="K79" s="5">
        <v>1</v>
      </c>
      <c r="L79" s="5">
        <v>0</v>
      </c>
      <c r="M79" s="5">
        <v>0</v>
      </c>
      <c r="N79" s="5">
        <v>1</v>
      </c>
      <c r="O79" s="5">
        <v>0</v>
      </c>
      <c r="P79" s="5">
        <v>0</v>
      </c>
      <c r="Q79" s="5">
        <v>0</v>
      </c>
      <c r="R79" s="5">
        <v>0</v>
      </c>
      <c r="S79" s="5">
        <v>2</v>
      </c>
      <c r="T79" s="5">
        <v>0</v>
      </c>
      <c r="U79" s="5">
        <v>0</v>
      </c>
      <c r="V79" s="5">
        <v>2</v>
      </c>
      <c r="W79" s="109">
        <f>SUM(I79:I$233,O79:O$233,S79:S$233)/SUM(F79:F$233)</f>
        <v>0.65338645418326691</v>
      </c>
      <c r="X79" s="109">
        <f>SUM(V79:V$233)/SUM(G79:G$233)</f>
        <v>0.96145610278372595</v>
      </c>
      <c r="Y79" s="112">
        <f t="shared" si="5"/>
        <v>1.6148425569669929</v>
      </c>
    </row>
    <row r="80" spans="1:25" ht="15.95" customHeight="1" x14ac:dyDescent="0.25">
      <c r="A80" s="184"/>
      <c r="B80" s="4">
        <v>42865</v>
      </c>
      <c r="C80" s="5" t="s">
        <v>23</v>
      </c>
      <c r="D80" s="109">
        <f>SUM(I80:I$233)/SUM(G80:G$233)</f>
        <v>0.60344827586206895</v>
      </c>
      <c r="E80" s="5">
        <v>1</v>
      </c>
      <c r="F80" s="5">
        <v>3</v>
      </c>
      <c r="G80" s="5">
        <v>3</v>
      </c>
      <c r="H80" s="5">
        <v>0</v>
      </c>
      <c r="I80" s="27">
        <v>1</v>
      </c>
      <c r="J80" s="5">
        <f t="shared" si="6"/>
        <v>1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1</v>
      </c>
      <c r="W80" s="109">
        <f>SUM(I80:I$233,O80:O$233,S80:S$233)/SUM(F80:F$233)</f>
        <v>0.65130260521042083</v>
      </c>
      <c r="X80" s="109">
        <f>SUM(V80:V$233)/SUM(G80:G$233)</f>
        <v>0.96336206896551724</v>
      </c>
      <c r="Y80" s="112">
        <f t="shared" si="5"/>
        <v>1.6146646741759381</v>
      </c>
    </row>
    <row r="81" spans="1:25" ht="15.95" customHeight="1" thickBot="1" x14ac:dyDescent="0.3">
      <c r="A81" s="188"/>
      <c r="B81" s="11">
        <v>42865</v>
      </c>
      <c r="C81" s="12" t="s">
        <v>23</v>
      </c>
      <c r="D81" s="113">
        <f>SUM(I81:I$233)/SUM(G81:G$233)</f>
        <v>0.60520607375271152</v>
      </c>
      <c r="E81" s="12">
        <v>1</v>
      </c>
      <c r="F81" s="12">
        <v>3</v>
      </c>
      <c r="G81" s="12">
        <v>3</v>
      </c>
      <c r="H81" s="12">
        <v>2</v>
      </c>
      <c r="I81" s="28">
        <v>2</v>
      </c>
      <c r="J81" s="12">
        <f t="shared" si="6"/>
        <v>0</v>
      </c>
      <c r="K81" s="12">
        <v>2</v>
      </c>
      <c r="L81" s="12">
        <v>0</v>
      </c>
      <c r="M81" s="12">
        <v>0</v>
      </c>
      <c r="N81" s="12">
        <v>0</v>
      </c>
      <c r="O81" s="12">
        <v>0</v>
      </c>
      <c r="P81" s="12">
        <v>1</v>
      </c>
      <c r="Q81" s="12">
        <v>0</v>
      </c>
      <c r="R81" s="12">
        <v>0</v>
      </c>
      <c r="S81" s="12">
        <v>0</v>
      </c>
      <c r="T81" s="12">
        <v>0</v>
      </c>
      <c r="U81" s="12">
        <v>2</v>
      </c>
      <c r="V81" s="12">
        <v>4</v>
      </c>
      <c r="W81" s="113">
        <f>SUM(I81:I$233,O81:O$233,S81:S$233)/SUM(F81:F$233)</f>
        <v>0.65322580645161288</v>
      </c>
      <c r="X81" s="113">
        <f>SUM(V81:V$233)/SUM(G81:G$233)</f>
        <v>0.96746203904555317</v>
      </c>
      <c r="Y81" s="114">
        <f t="shared" si="5"/>
        <v>1.620687845497166</v>
      </c>
    </row>
    <row r="82" spans="1:25" ht="15.95" customHeight="1" x14ac:dyDescent="0.25">
      <c r="A82" s="178" t="s">
        <v>35</v>
      </c>
      <c r="B82" s="18">
        <v>42634</v>
      </c>
      <c r="C82" s="19" t="s">
        <v>34</v>
      </c>
      <c r="D82" s="135">
        <f>SUM(I82:I$233)/SUM(G82:G$233)</f>
        <v>0.60480349344978168</v>
      </c>
      <c r="E82" s="19">
        <v>1</v>
      </c>
      <c r="F82" s="19">
        <v>3</v>
      </c>
      <c r="G82" s="19">
        <v>3</v>
      </c>
      <c r="H82" s="19">
        <v>0</v>
      </c>
      <c r="I82" s="30">
        <v>1</v>
      </c>
      <c r="J82" s="19">
        <f t="shared" si="6"/>
        <v>1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1</v>
      </c>
      <c r="S82" s="19">
        <v>0</v>
      </c>
      <c r="T82" s="19">
        <v>0</v>
      </c>
      <c r="U82" s="19">
        <v>0</v>
      </c>
      <c r="V82" s="19">
        <v>1</v>
      </c>
      <c r="W82" s="135">
        <f>SUM(I82:I$233,O82:O$233,S82:S$233)/SUM(F82:F$233)</f>
        <v>0.65314401622718055</v>
      </c>
      <c r="X82" s="135">
        <f>SUM(V82:V$233)/SUM(G82:G$233)</f>
        <v>0.96506550218340614</v>
      </c>
      <c r="Y82" s="136">
        <f t="shared" si="5"/>
        <v>1.6182095184105867</v>
      </c>
    </row>
    <row r="83" spans="1:25" ht="15.95" customHeight="1" x14ac:dyDescent="0.25">
      <c r="A83" s="179"/>
      <c r="B83" s="14">
        <v>42634</v>
      </c>
      <c r="C83" s="15" t="s">
        <v>34</v>
      </c>
      <c r="D83" s="133">
        <f>SUM(I83:I$233)/SUM(G83:G$233)</f>
        <v>0.60659340659340655</v>
      </c>
      <c r="E83" s="15">
        <v>1</v>
      </c>
      <c r="F83" s="15">
        <v>4</v>
      </c>
      <c r="G83" s="15">
        <v>3</v>
      </c>
      <c r="H83" s="27">
        <v>2</v>
      </c>
      <c r="I83" s="27">
        <v>1</v>
      </c>
      <c r="J83" s="15">
        <f t="shared" si="6"/>
        <v>1</v>
      </c>
      <c r="K83" s="15">
        <v>0</v>
      </c>
      <c r="L83" s="15">
        <v>0</v>
      </c>
      <c r="M83" s="15">
        <v>0</v>
      </c>
      <c r="N83" s="15">
        <v>0</v>
      </c>
      <c r="O83" s="15">
        <v>1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1</v>
      </c>
      <c r="V83" s="15">
        <v>1</v>
      </c>
      <c r="W83" s="133">
        <f>SUM(I83:I$233,O83:O$233,S83:S$233)/SUM(F83:F$233)</f>
        <v>0.6551020408163265</v>
      </c>
      <c r="X83" s="133">
        <f>SUM(V83:V$233)/SUM(G83:G$233)</f>
        <v>0.96923076923076923</v>
      </c>
      <c r="Y83" s="134">
        <f t="shared" si="5"/>
        <v>1.6243328100470957</v>
      </c>
    </row>
    <row r="84" spans="1:25" ht="15.95" customHeight="1" x14ac:dyDescent="0.25">
      <c r="A84" s="179"/>
      <c r="B84" s="14">
        <v>42627</v>
      </c>
      <c r="C84" s="15" t="s">
        <v>34</v>
      </c>
      <c r="D84" s="133">
        <f>SUM(I84:I$233)/SUM(G84:G$233)</f>
        <v>0.6084070796460177</v>
      </c>
      <c r="E84" s="15">
        <v>1</v>
      </c>
      <c r="F84" s="15">
        <v>3</v>
      </c>
      <c r="G84" s="15">
        <v>2</v>
      </c>
      <c r="H84" s="27">
        <v>2</v>
      </c>
      <c r="I84" s="27">
        <v>2</v>
      </c>
      <c r="J84" s="15">
        <f t="shared" si="6"/>
        <v>1</v>
      </c>
      <c r="K84" s="15">
        <v>0</v>
      </c>
      <c r="L84" s="15">
        <v>1</v>
      </c>
      <c r="M84" s="15">
        <v>0</v>
      </c>
      <c r="N84" s="15">
        <v>1</v>
      </c>
      <c r="O84" s="15">
        <v>0</v>
      </c>
      <c r="P84" s="15">
        <v>0</v>
      </c>
      <c r="Q84" s="15">
        <v>1</v>
      </c>
      <c r="R84" s="15">
        <v>0</v>
      </c>
      <c r="S84" s="15">
        <v>0</v>
      </c>
      <c r="T84" s="15">
        <v>0</v>
      </c>
      <c r="U84" s="15">
        <v>0</v>
      </c>
      <c r="V84" s="15">
        <v>4</v>
      </c>
      <c r="W84" s="133">
        <f>SUM(I84:I$233,O84:O$233,S84:S$233)/SUM(F84:F$233)</f>
        <v>0.65637860082304522</v>
      </c>
      <c r="X84" s="133">
        <f>SUM(V84:V$233)/SUM(G84:G$233)</f>
        <v>0.97345132743362828</v>
      </c>
      <c r="Y84" s="134">
        <f t="shared" si="5"/>
        <v>1.6298299282566735</v>
      </c>
    </row>
    <row r="85" spans="1:25" ht="15.95" customHeight="1" x14ac:dyDescent="0.25">
      <c r="A85" s="179"/>
      <c r="B85" s="14">
        <v>42627</v>
      </c>
      <c r="C85" s="15" t="s">
        <v>34</v>
      </c>
      <c r="D85" s="133">
        <f>SUM(I85:I$233)/SUM(G85:G$233)</f>
        <v>0.60666666666666669</v>
      </c>
      <c r="E85" s="15">
        <v>1</v>
      </c>
      <c r="F85" s="15">
        <v>5</v>
      </c>
      <c r="G85" s="15">
        <v>5</v>
      </c>
      <c r="H85" s="27">
        <v>3</v>
      </c>
      <c r="I85" s="27">
        <v>3</v>
      </c>
      <c r="J85" s="15">
        <f t="shared" si="6"/>
        <v>3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1</v>
      </c>
      <c r="U85" s="15">
        <v>0</v>
      </c>
      <c r="V85" s="15">
        <v>3</v>
      </c>
      <c r="W85" s="133">
        <f>SUM(I85:I$233,O85:O$233,S85:S$233)/SUM(F85:F$233)</f>
        <v>0.65631469979296064</v>
      </c>
      <c r="X85" s="133">
        <f>SUM(V85:V$233)/SUM(G85:G$233)</f>
        <v>0.96888888888888891</v>
      </c>
      <c r="Y85" s="134">
        <f t="shared" si="5"/>
        <v>1.6252035886818494</v>
      </c>
    </row>
    <row r="86" spans="1:25" ht="15.95" customHeight="1" x14ac:dyDescent="0.25">
      <c r="A86" s="179"/>
      <c r="B86" s="14">
        <v>42620</v>
      </c>
      <c r="C86" s="15" t="s">
        <v>25</v>
      </c>
      <c r="D86" s="133">
        <f>SUM(I86:I$233)/SUM(G86:G$233)</f>
        <v>0.6067415730337079</v>
      </c>
      <c r="E86" s="15">
        <v>1</v>
      </c>
      <c r="F86" s="15">
        <v>3</v>
      </c>
      <c r="G86" s="15">
        <v>3</v>
      </c>
      <c r="H86" s="27">
        <v>1</v>
      </c>
      <c r="I86" s="27">
        <v>1</v>
      </c>
      <c r="J86" s="15">
        <f t="shared" si="6"/>
        <v>0</v>
      </c>
      <c r="K86" s="15">
        <v>1</v>
      </c>
      <c r="L86" s="15">
        <v>0</v>
      </c>
      <c r="M86" s="15">
        <v>0</v>
      </c>
      <c r="N86" s="15">
        <v>1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3</v>
      </c>
      <c r="V86" s="15">
        <v>2</v>
      </c>
      <c r="W86" s="133">
        <f>SUM(I86:I$233,O86:O$233,S86:S$233)/SUM(F86:F$233)</f>
        <v>0.65690376569037656</v>
      </c>
      <c r="X86" s="133">
        <f>SUM(V86:V$233)/SUM(G86:G$233)</f>
        <v>0.97303370786516852</v>
      </c>
      <c r="Y86" s="134">
        <f t="shared" si="5"/>
        <v>1.629937473555545</v>
      </c>
    </row>
    <row r="87" spans="1:25" ht="15.95" customHeight="1" x14ac:dyDescent="0.25">
      <c r="A87" s="179"/>
      <c r="B87" s="14">
        <v>42620</v>
      </c>
      <c r="C87" s="15" t="s">
        <v>25</v>
      </c>
      <c r="D87" s="133">
        <f>SUM(I87:I$233)/SUM(G87:G$233)</f>
        <v>0.60859728506787325</v>
      </c>
      <c r="E87" s="15">
        <v>1</v>
      </c>
      <c r="F87" s="15">
        <v>4</v>
      </c>
      <c r="G87" s="15">
        <v>4</v>
      </c>
      <c r="H87" s="27">
        <v>2</v>
      </c>
      <c r="I87" s="27">
        <v>3</v>
      </c>
      <c r="J87" s="15">
        <f t="shared" si="6"/>
        <v>0</v>
      </c>
      <c r="K87" s="15">
        <v>3</v>
      </c>
      <c r="L87" s="15">
        <v>0</v>
      </c>
      <c r="M87" s="15">
        <v>0</v>
      </c>
      <c r="N87" s="15">
        <v>3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2</v>
      </c>
      <c r="V87" s="15">
        <v>6</v>
      </c>
      <c r="W87" s="133">
        <f>SUM(I87:I$233,O87:O$233,S87:S$233)/SUM(F87:F$233)</f>
        <v>0.65894736842105261</v>
      </c>
      <c r="X87" s="133">
        <f>SUM(V87:V$233)/SUM(G87:G$233)</f>
        <v>0.97511312217194568</v>
      </c>
      <c r="Y87" s="134">
        <f t="shared" si="5"/>
        <v>1.6340604905929983</v>
      </c>
    </row>
    <row r="88" spans="1:25" ht="15.95" customHeight="1" x14ac:dyDescent="0.25">
      <c r="A88" s="179"/>
      <c r="B88" s="14">
        <v>42620</v>
      </c>
      <c r="C88" s="15" t="s">
        <v>25</v>
      </c>
      <c r="D88" s="133">
        <f>SUM(I88:I$233)/SUM(G88:G$233)</f>
        <v>0.60730593607305938</v>
      </c>
      <c r="E88" s="15">
        <v>1</v>
      </c>
      <c r="F88" s="15">
        <v>3</v>
      </c>
      <c r="G88" s="15">
        <v>2</v>
      </c>
      <c r="H88" s="27">
        <v>1</v>
      </c>
      <c r="I88" s="27">
        <v>2</v>
      </c>
      <c r="J88" s="15">
        <f t="shared" si="6"/>
        <v>0</v>
      </c>
      <c r="K88" s="15">
        <v>2</v>
      </c>
      <c r="L88" s="15">
        <v>0</v>
      </c>
      <c r="M88" s="15">
        <v>0</v>
      </c>
      <c r="N88" s="15">
        <v>3</v>
      </c>
      <c r="O88" s="15">
        <v>0</v>
      </c>
      <c r="P88" s="15">
        <v>0</v>
      </c>
      <c r="Q88" s="15">
        <v>1</v>
      </c>
      <c r="R88" s="15">
        <v>0</v>
      </c>
      <c r="S88" s="15">
        <v>0</v>
      </c>
      <c r="T88" s="15">
        <v>0</v>
      </c>
      <c r="U88" s="15">
        <v>0</v>
      </c>
      <c r="V88" s="15">
        <v>4</v>
      </c>
      <c r="W88" s="133">
        <f>SUM(I88:I$233,O88:O$233,S88:S$233)/SUM(F88:F$233)</f>
        <v>0.65817409766454349</v>
      </c>
      <c r="X88" s="133">
        <f>SUM(V88:V$233)/SUM(G88:G$233)</f>
        <v>0.97031963470319638</v>
      </c>
      <c r="Y88" s="134">
        <f t="shared" si="5"/>
        <v>1.62849373236774</v>
      </c>
    </row>
    <row r="89" spans="1:25" ht="15.95" customHeight="1" x14ac:dyDescent="0.25">
      <c r="A89" s="179"/>
      <c r="B89" s="14">
        <v>42613</v>
      </c>
      <c r="C89" s="15" t="s">
        <v>25</v>
      </c>
      <c r="D89" s="133">
        <f>SUM(I89:I$233)/SUM(G89:G$233)</f>
        <v>0.60550458715596334</v>
      </c>
      <c r="E89" s="15">
        <v>1</v>
      </c>
      <c r="F89" s="15">
        <v>5</v>
      </c>
      <c r="G89" s="15">
        <v>5</v>
      </c>
      <c r="H89" s="27">
        <v>4</v>
      </c>
      <c r="I89" s="27">
        <v>4</v>
      </c>
      <c r="J89" s="15">
        <f t="shared" si="6"/>
        <v>4</v>
      </c>
      <c r="K89" s="15">
        <v>0</v>
      </c>
      <c r="L89" s="15">
        <v>0</v>
      </c>
      <c r="M89" s="15">
        <v>0</v>
      </c>
      <c r="N89" s="15">
        <v>2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4</v>
      </c>
      <c r="W89" s="133">
        <f>SUM(I89:I$233,O89:O$233,S89:S$233)/SUM(F89:F$233)</f>
        <v>0.65811965811965811</v>
      </c>
      <c r="X89" s="133">
        <f>SUM(V89:V$233)/SUM(G89:G$233)</f>
        <v>0.9655963302752294</v>
      </c>
      <c r="Y89" s="134">
        <f t="shared" si="5"/>
        <v>1.6237159883948875</v>
      </c>
    </row>
    <row r="90" spans="1:25" ht="15.95" customHeight="1" thickBot="1" x14ac:dyDescent="0.3">
      <c r="A90" s="180"/>
      <c r="B90" s="86">
        <v>42613</v>
      </c>
      <c r="C90" s="87" t="s">
        <v>25</v>
      </c>
      <c r="D90" s="137">
        <f>SUM(I90:I$233)/SUM(G90:G$233)</f>
        <v>0.60324825986078889</v>
      </c>
      <c r="E90" s="87">
        <v>1</v>
      </c>
      <c r="F90" s="87">
        <v>3</v>
      </c>
      <c r="G90" s="87">
        <v>3</v>
      </c>
      <c r="H90" s="28">
        <v>2</v>
      </c>
      <c r="I90" s="28">
        <v>2</v>
      </c>
      <c r="J90" s="87">
        <f t="shared" si="6"/>
        <v>2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87">
        <v>0</v>
      </c>
      <c r="T90" s="87">
        <v>0</v>
      </c>
      <c r="U90" s="87">
        <v>0</v>
      </c>
      <c r="V90" s="87">
        <v>2</v>
      </c>
      <c r="W90" s="137">
        <f>SUM(I90:I$233,O90:O$233,S90:S$233)/SUM(F90:F$233)</f>
        <v>0.6565874730021598</v>
      </c>
      <c r="X90" s="137">
        <f>SUM(V90:V$233)/SUM(G90:G$233)</f>
        <v>0.9675174013921114</v>
      </c>
      <c r="Y90" s="138">
        <f t="shared" si="5"/>
        <v>1.6241048743942712</v>
      </c>
    </row>
    <row r="91" spans="1:25" ht="15.95" customHeight="1" x14ac:dyDescent="0.25">
      <c r="A91" s="183" t="s">
        <v>40</v>
      </c>
      <c r="B91" s="9">
        <v>42599</v>
      </c>
      <c r="C91" s="10" t="s">
        <v>36</v>
      </c>
      <c r="D91" s="110">
        <f>SUM(I91:I$233)/SUM(G91:G$233)</f>
        <v>0.60280373831775702</v>
      </c>
      <c r="E91" s="10">
        <v>1</v>
      </c>
      <c r="F91" s="10">
        <v>3</v>
      </c>
      <c r="G91" s="10">
        <v>3</v>
      </c>
      <c r="H91" s="30">
        <v>2</v>
      </c>
      <c r="I91" s="30">
        <v>2</v>
      </c>
      <c r="J91" s="10">
        <f t="shared" si="6"/>
        <v>1</v>
      </c>
      <c r="K91" s="10">
        <v>1</v>
      </c>
      <c r="L91" s="10">
        <v>0</v>
      </c>
      <c r="M91" s="10">
        <v>0</v>
      </c>
      <c r="N91" s="10">
        <v>1</v>
      </c>
      <c r="O91" s="10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3</v>
      </c>
      <c r="W91" s="110">
        <f>SUM(I91:I$233,O91:O$233,S91:S$233)/SUM(F91:F$233)</f>
        <v>0.65652173913043477</v>
      </c>
      <c r="X91" s="110">
        <f>SUM(V91:V$233)/SUM(G91:G$233)</f>
        <v>0.96962616822429903</v>
      </c>
      <c r="Y91" s="111">
        <f t="shared" si="5"/>
        <v>1.6261479073547338</v>
      </c>
    </row>
    <row r="92" spans="1:25" ht="15.95" customHeight="1" x14ac:dyDescent="0.25">
      <c r="A92" s="184"/>
      <c r="B92" s="4">
        <v>42599</v>
      </c>
      <c r="C92" s="5" t="s">
        <v>36</v>
      </c>
      <c r="D92" s="109">
        <f>SUM(I92:I$233)/SUM(G92:G$233)</f>
        <v>0.60235294117647054</v>
      </c>
      <c r="E92" s="5">
        <v>1</v>
      </c>
      <c r="F92" s="5">
        <v>3</v>
      </c>
      <c r="G92" s="5">
        <v>2</v>
      </c>
      <c r="H92" s="27">
        <v>2</v>
      </c>
      <c r="I92" s="27">
        <v>1</v>
      </c>
      <c r="J92" s="5">
        <f t="shared" si="6"/>
        <v>1</v>
      </c>
      <c r="K92" s="5">
        <v>0</v>
      </c>
      <c r="L92" s="5">
        <v>0</v>
      </c>
      <c r="M92" s="5">
        <v>0</v>
      </c>
      <c r="N92" s="5">
        <v>0</v>
      </c>
      <c r="O92" s="5">
        <v>1</v>
      </c>
      <c r="P92" s="5">
        <v>0</v>
      </c>
      <c r="Q92" s="5">
        <v>0</v>
      </c>
      <c r="R92" s="5">
        <v>0</v>
      </c>
      <c r="S92" s="5">
        <v>1</v>
      </c>
      <c r="T92" s="5">
        <v>0</v>
      </c>
      <c r="U92" s="5">
        <v>0</v>
      </c>
      <c r="V92" s="5">
        <v>1</v>
      </c>
      <c r="W92" s="109">
        <f>SUM(I92:I$233,O92:O$233,S92:S$233)/SUM(F92:F$233)</f>
        <v>0.65426695842450766</v>
      </c>
      <c r="X92" s="109">
        <f>SUM(V92:V$233)/SUM(G92:G$233)</f>
        <v>0.96941176470588231</v>
      </c>
      <c r="Y92" s="112">
        <f t="shared" si="5"/>
        <v>1.62367872313039</v>
      </c>
    </row>
    <row r="93" spans="1:25" ht="15.95" customHeight="1" x14ac:dyDescent="0.25">
      <c r="A93" s="184"/>
      <c r="B93" s="4">
        <v>42585</v>
      </c>
      <c r="C93" s="5" t="s">
        <v>37</v>
      </c>
      <c r="D93" s="109">
        <f>SUM(I93:I$233)/SUM(G93:G$233)</f>
        <v>0.6028368794326241</v>
      </c>
      <c r="E93" s="5">
        <v>1</v>
      </c>
      <c r="F93" s="5">
        <v>3</v>
      </c>
      <c r="G93" s="5">
        <v>3</v>
      </c>
      <c r="H93" s="27">
        <v>2</v>
      </c>
      <c r="I93" s="27">
        <v>3</v>
      </c>
      <c r="J93" s="5">
        <f t="shared" si="6"/>
        <v>0</v>
      </c>
      <c r="K93" s="5">
        <v>2</v>
      </c>
      <c r="L93" s="5">
        <v>0</v>
      </c>
      <c r="M93" s="5">
        <v>1</v>
      </c>
      <c r="N93" s="5">
        <v>5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8</v>
      </c>
      <c r="W93" s="109">
        <f>SUM(I93:I$233,O93:O$233,S93:S$233)/SUM(F93:F$233)</f>
        <v>0.65198237885462551</v>
      </c>
      <c r="X93" s="109">
        <f>SUM(V93:V$233)/SUM(G93:G$233)</f>
        <v>0.97163120567375882</v>
      </c>
      <c r="Y93" s="112">
        <f t="shared" si="5"/>
        <v>1.6236135845283843</v>
      </c>
    </row>
    <row r="94" spans="1:25" ht="15.95" customHeight="1" x14ac:dyDescent="0.25">
      <c r="A94" s="184"/>
      <c r="B94" s="4">
        <v>42585</v>
      </c>
      <c r="C94" s="5" t="s">
        <v>37</v>
      </c>
      <c r="D94" s="109">
        <f>SUM(I94:I$233)/SUM(G94:G$233)</f>
        <v>0.6</v>
      </c>
      <c r="E94" s="5">
        <v>1</v>
      </c>
      <c r="F94" s="5">
        <v>3</v>
      </c>
      <c r="G94" s="5">
        <v>3</v>
      </c>
      <c r="H94" s="27">
        <v>2</v>
      </c>
      <c r="I94" s="27">
        <v>3</v>
      </c>
      <c r="J94" s="5">
        <f t="shared" si="6"/>
        <v>2</v>
      </c>
      <c r="K94" s="5">
        <v>1</v>
      </c>
      <c r="L94" s="5">
        <v>0</v>
      </c>
      <c r="M94" s="5">
        <v>0</v>
      </c>
      <c r="N94" s="5">
        <v>3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4</v>
      </c>
      <c r="W94" s="109">
        <f>SUM(I94:I$233,O94:O$233,S94:S$233)/SUM(F94:F$233)</f>
        <v>0.64966740576496673</v>
      </c>
      <c r="X94" s="109">
        <f>SUM(V94:V$233)/SUM(G94:G$233)</f>
        <v>0.95952380952380956</v>
      </c>
      <c r="Y94" s="112">
        <f t="shared" si="5"/>
        <v>1.6091912152887762</v>
      </c>
    </row>
    <row r="95" spans="1:25" ht="15.95" customHeight="1" x14ac:dyDescent="0.25">
      <c r="A95" s="184"/>
      <c r="B95" s="4">
        <v>42578</v>
      </c>
      <c r="C95" s="5" t="s">
        <v>25</v>
      </c>
      <c r="D95" s="109">
        <f>SUM(I95:I$233)/SUM(G95:G$233)</f>
        <v>0.59712230215827333</v>
      </c>
      <c r="E95" s="5">
        <v>1</v>
      </c>
      <c r="F95" s="5">
        <v>3</v>
      </c>
      <c r="G95" s="5">
        <v>3</v>
      </c>
      <c r="H95" s="5">
        <v>0</v>
      </c>
      <c r="I95" s="27">
        <v>1</v>
      </c>
      <c r="J95" s="5">
        <f t="shared" si="6"/>
        <v>1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1</v>
      </c>
      <c r="W95" s="109">
        <f>SUM(I95:I$233,O95:O$233,S95:S$233)/SUM(F95:F$233)</f>
        <v>0.6473214285714286</v>
      </c>
      <c r="X95" s="109">
        <f>SUM(V95:V$233)/SUM(G95:G$233)</f>
        <v>0.95683453237410077</v>
      </c>
      <c r="Y95" s="112">
        <f t="shared" si="5"/>
        <v>1.6041559609455294</v>
      </c>
    </row>
    <row r="96" spans="1:25" ht="15.95" customHeight="1" x14ac:dyDescent="0.25">
      <c r="A96" s="184"/>
      <c r="B96" s="4">
        <v>42578</v>
      </c>
      <c r="C96" s="5" t="s">
        <v>25</v>
      </c>
      <c r="D96" s="109">
        <f>SUM(I96:I$233)/SUM(G96:G$233)</f>
        <v>0.59903381642512077</v>
      </c>
      <c r="E96" s="5">
        <v>1</v>
      </c>
      <c r="F96" s="5">
        <v>3</v>
      </c>
      <c r="G96" s="5">
        <v>3</v>
      </c>
      <c r="H96" s="5">
        <v>1</v>
      </c>
      <c r="I96" s="27">
        <v>1</v>
      </c>
      <c r="J96" s="5">
        <f t="shared" si="6"/>
        <v>1</v>
      </c>
      <c r="K96" s="5">
        <v>0</v>
      </c>
      <c r="L96" s="5">
        <v>0</v>
      </c>
      <c r="M96" s="5">
        <v>0</v>
      </c>
      <c r="N96" s="5">
        <v>1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1</v>
      </c>
      <c r="W96" s="109">
        <f>SUM(I96:I$233,O96:O$233,S96:S$233)/SUM(F96:F$233)</f>
        <v>0.64943820224719107</v>
      </c>
      <c r="X96" s="109">
        <f>SUM(V96:V$233)/SUM(G96:G$233)</f>
        <v>0.96135265700483097</v>
      </c>
      <c r="Y96" s="112">
        <f t="shared" si="5"/>
        <v>1.6107908592520221</v>
      </c>
    </row>
    <row r="97" spans="1:25" ht="15.95" customHeight="1" x14ac:dyDescent="0.25">
      <c r="A97" s="184"/>
      <c r="B97" s="4">
        <v>42571</v>
      </c>
      <c r="C97" s="5" t="s">
        <v>23</v>
      </c>
      <c r="D97" s="109">
        <f>SUM(I97:I$233)/SUM(G97:G$233)</f>
        <v>0.6009732360097324</v>
      </c>
      <c r="E97" s="5">
        <v>1</v>
      </c>
      <c r="F97" s="5">
        <v>4</v>
      </c>
      <c r="G97" s="5">
        <v>3</v>
      </c>
      <c r="H97" s="5">
        <v>1</v>
      </c>
      <c r="I97" s="27">
        <v>1</v>
      </c>
      <c r="J97" s="5">
        <f t="shared" si="6"/>
        <v>1</v>
      </c>
      <c r="K97" s="5">
        <v>0</v>
      </c>
      <c r="L97" s="5">
        <v>0</v>
      </c>
      <c r="M97" s="5">
        <v>0</v>
      </c>
      <c r="N97" s="5">
        <v>1</v>
      </c>
      <c r="O97" s="5">
        <v>0</v>
      </c>
      <c r="P97" s="5">
        <v>1</v>
      </c>
      <c r="Q97" s="5">
        <v>1</v>
      </c>
      <c r="R97" s="5">
        <v>0</v>
      </c>
      <c r="S97" s="5">
        <v>1</v>
      </c>
      <c r="T97" s="5">
        <v>0</v>
      </c>
      <c r="U97" s="5">
        <v>0</v>
      </c>
      <c r="V97" s="5">
        <v>1</v>
      </c>
      <c r="W97" s="109">
        <f>SUM(I97:I$233,O97:O$233,S97:S$233)/SUM(F97:F$233)</f>
        <v>0.65158371040723984</v>
      </c>
      <c r="X97" s="109">
        <f>SUM(V97:V$233)/SUM(G97:G$233)</f>
        <v>0.96593673965936744</v>
      </c>
      <c r="Y97" s="112">
        <f t="shared" si="5"/>
        <v>1.6175204500666074</v>
      </c>
    </row>
    <row r="98" spans="1:25" ht="15.95" customHeight="1" x14ac:dyDescent="0.25">
      <c r="A98" s="184"/>
      <c r="B98" s="4">
        <v>42571</v>
      </c>
      <c r="C98" s="5" t="s">
        <v>23</v>
      </c>
      <c r="D98" s="109">
        <f>SUM(I98:I$233)/SUM(G98:G$233)</f>
        <v>0.6029411764705882</v>
      </c>
      <c r="E98" s="5">
        <v>1</v>
      </c>
      <c r="F98" s="5">
        <v>3</v>
      </c>
      <c r="G98" s="5">
        <v>3</v>
      </c>
      <c r="H98" s="5">
        <v>1</v>
      </c>
      <c r="I98" s="27">
        <v>1</v>
      </c>
      <c r="J98" s="5">
        <f t="shared" si="6"/>
        <v>0</v>
      </c>
      <c r="K98" s="5">
        <v>1</v>
      </c>
      <c r="L98" s="5">
        <v>0</v>
      </c>
      <c r="M98" s="5">
        <v>0</v>
      </c>
      <c r="N98" s="5">
        <v>2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1</v>
      </c>
      <c r="U98" s="5">
        <v>2</v>
      </c>
      <c r="V98" s="5">
        <v>2</v>
      </c>
      <c r="W98" s="109">
        <f>SUM(I98:I$233,O98:O$233,S98:S$233)/SUM(F98:F$233)</f>
        <v>0.65296803652968038</v>
      </c>
      <c r="X98" s="109">
        <f>SUM(V98:V$233)/SUM(G98:G$233)</f>
        <v>0.97058823529411764</v>
      </c>
      <c r="Y98" s="112">
        <f t="shared" si="5"/>
        <v>1.6235562718237979</v>
      </c>
    </row>
    <row r="99" spans="1:25" ht="15.95" customHeight="1" x14ac:dyDescent="0.25">
      <c r="A99" s="184"/>
      <c r="B99" s="4">
        <v>42564</v>
      </c>
      <c r="C99" s="5" t="s">
        <v>29</v>
      </c>
      <c r="D99" s="109">
        <f>SUM(I99:I$233)/SUM(G99:G$233)</f>
        <v>0.60493827160493829</v>
      </c>
      <c r="E99" s="5">
        <v>1</v>
      </c>
      <c r="F99" s="5">
        <v>3</v>
      </c>
      <c r="G99" s="5">
        <v>3</v>
      </c>
      <c r="H99" s="5">
        <v>2</v>
      </c>
      <c r="I99" s="27">
        <v>3</v>
      </c>
      <c r="J99" s="5">
        <f t="shared" si="6"/>
        <v>1</v>
      </c>
      <c r="K99" s="5">
        <v>1</v>
      </c>
      <c r="L99" s="5">
        <v>1</v>
      </c>
      <c r="M99" s="5">
        <v>0</v>
      </c>
      <c r="N99" s="5">
        <v>5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6</v>
      </c>
      <c r="W99" s="109">
        <f>SUM(I99:I$233,O99:O$233,S99:S$233)/SUM(F99:F$233)</f>
        <v>0.65517241379310343</v>
      </c>
      <c r="X99" s="109">
        <f>SUM(V99:V$233)/SUM(G99:G$233)</f>
        <v>0.97283950617283954</v>
      </c>
      <c r="Y99" s="112">
        <f t="shared" si="5"/>
        <v>1.6280119199659429</v>
      </c>
    </row>
    <row r="100" spans="1:25" ht="15.95" customHeight="1" x14ac:dyDescent="0.25">
      <c r="A100" s="184"/>
      <c r="B100" s="4">
        <v>42564</v>
      </c>
      <c r="C100" s="5" t="s">
        <v>29</v>
      </c>
      <c r="D100" s="109">
        <f>SUM(I100:I$233)/SUM(G100:G$233)</f>
        <v>0.60199004975124382</v>
      </c>
      <c r="E100" s="5">
        <v>1</v>
      </c>
      <c r="F100" s="5">
        <v>4</v>
      </c>
      <c r="G100" s="5">
        <v>4</v>
      </c>
      <c r="H100" s="5">
        <v>2</v>
      </c>
      <c r="I100" s="27">
        <v>3</v>
      </c>
      <c r="J100" s="5">
        <f t="shared" si="6"/>
        <v>1</v>
      </c>
      <c r="K100" s="5">
        <v>2</v>
      </c>
      <c r="L100" s="5">
        <v>0</v>
      </c>
      <c r="M100" s="5">
        <v>0</v>
      </c>
      <c r="N100" s="5">
        <v>1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5</v>
      </c>
      <c r="W100" s="109">
        <f>SUM(I100:I$233,O100:O$233,S100:S$233)/SUM(F100:F$233)</f>
        <v>0.65277777777777779</v>
      </c>
      <c r="X100" s="109">
        <f>SUM(V100:V$233)/SUM(G100:G$233)</f>
        <v>0.96517412935323388</v>
      </c>
      <c r="Y100" s="112">
        <f t="shared" si="5"/>
        <v>1.6179519071310118</v>
      </c>
    </row>
    <row r="101" spans="1:25" ht="15.95" customHeight="1" x14ac:dyDescent="0.25">
      <c r="A101" s="184"/>
      <c r="B101" s="4">
        <v>42557</v>
      </c>
      <c r="C101" s="5" t="s">
        <v>38</v>
      </c>
      <c r="D101" s="109">
        <f>SUM(I101:I$233)/SUM(G101:G$233)</f>
        <v>0.60050251256281406</v>
      </c>
      <c r="E101" s="5">
        <v>1</v>
      </c>
      <c r="F101" s="5">
        <v>3</v>
      </c>
      <c r="G101" s="5">
        <v>2</v>
      </c>
      <c r="H101" s="5">
        <v>0</v>
      </c>
      <c r="I101" s="5">
        <v>0</v>
      </c>
      <c r="J101" s="5">
        <f t="shared" si="6"/>
        <v>0</v>
      </c>
      <c r="K101" s="5">
        <v>0</v>
      </c>
      <c r="L101" s="5">
        <v>0</v>
      </c>
      <c r="M101" s="5">
        <v>0</v>
      </c>
      <c r="N101" s="5">
        <v>1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1</v>
      </c>
      <c r="U101" s="5">
        <v>0</v>
      </c>
      <c r="V101" s="5">
        <v>0</v>
      </c>
      <c r="W101" s="109">
        <f>SUM(I101:I$233,O101:O$233,S101:S$233)/SUM(F101:F$233)</f>
        <v>0.65186915887850472</v>
      </c>
      <c r="X101" s="109">
        <f>SUM(V101:V$233)/SUM(G101:G$233)</f>
        <v>0.96231155778894473</v>
      </c>
      <c r="Y101" s="112">
        <f t="shared" si="5"/>
        <v>1.6141807166674496</v>
      </c>
    </row>
    <row r="102" spans="1:25" ht="15.95" customHeight="1" x14ac:dyDescent="0.25">
      <c r="A102" s="184"/>
      <c r="B102" s="4">
        <v>42557</v>
      </c>
      <c r="C102" s="5" t="s">
        <v>38</v>
      </c>
      <c r="D102" s="109">
        <f>SUM(I102:I$233)/SUM(G102:G$233)</f>
        <v>0.60353535353535348</v>
      </c>
      <c r="E102" s="5">
        <v>1</v>
      </c>
      <c r="F102" s="5">
        <v>4</v>
      </c>
      <c r="G102" s="5">
        <v>4</v>
      </c>
      <c r="H102" s="5">
        <v>0</v>
      </c>
      <c r="I102" s="5">
        <v>1</v>
      </c>
      <c r="J102" s="5">
        <f t="shared" si="6"/>
        <v>1</v>
      </c>
      <c r="K102" s="5">
        <v>0</v>
      </c>
      <c r="L102" s="5">
        <v>0</v>
      </c>
      <c r="M102" s="5">
        <v>0</v>
      </c>
      <c r="N102" s="5">
        <v>1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1</v>
      </c>
      <c r="W102" s="109">
        <f>SUM(I102:I$233,O102:O$233,S102:S$233)/SUM(F102:F$233)</f>
        <v>0.65647058823529414</v>
      </c>
      <c r="X102" s="109">
        <f>SUM(V102:V$233)/SUM(G102:G$233)</f>
        <v>0.96717171717171713</v>
      </c>
      <c r="Y102" s="112">
        <f t="shared" si="5"/>
        <v>1.6236423054070113</v>
      </c>
    </row>
    <row r="103" spans="1:25" ht="15.95" customHeight="1" x14ac:dyDescent="0.25">
      <c r="A103" s="184"/>
      <c r="B103" s="4">
        <v>42543</v>
      </c>
      <c r="C103" s="5" t="s">
        <v>34</v>
      </c>
      <c r="D103" s="109">
        <f>SUM(I103:I$233)/SUM(G103:G$233)</f>
        <v>0.6071428571428571</v>
      </c>
      <c r="E103" s="5">
        <v>1</v>
      </c>
      <c r="F103" s="5">
        <v>3</v>
      </c>
      <c r="G103" s="5">
        <v>3</v>
      </c>
      <c r="H103" s="5">
        <v>1</v>
      </c>
      <c r="I103" s="5">
        <v>2</v>
      </c>
      <c r="J103" s="5">
        <f t="shared" si="6"/>
        <v>2</v>
      </c>
      <c r="K103" s="5">
        <v>0</v>
      </c>
      <c r="L103" s="5">
        <v>0</v>
      </c>
      <c r="M103" s="5">
        <v>0</v>
      </c>
      <c r="N103" s="5">
        <v>2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</v>
      </c>
      <c r="U103" s="5">
        <v>0</v>
      </c>
      <c r="V103" s="5">
        <v>2</v>
      </c>
      <c r="W103" s="109">
        <f>SUM(I103:I$233,O103:O$233,S103:S$233)/SUM(F103:F$233)</f>
        <v>0.66033254156769594</v>
      </c>
      <c r="X103" s="109">
        <f>SUM(V103:V$233)/SUM(G103:G$233)</f>
        <v>0.97448979591836737</v>
      </c>
      <c r="Y103" s="112">
        <f t="shared" si="5"/>
        <v>1.6348223374860633</v>
      </c>
    </row>
    <row r="104" spans="1:25" ht="15.95" customHeight="1" x14ac:dyDescent="0.25">
      <c r="A104" s="184"/>
      <c r="B104" s="4">
        <v>42543</v>
      </c>
      <c r="C104" s="5" t="s">
        <v>34</v>
      </c>
      <c r="D104" s="109">
        <f>SUM(I104:I$233)/SUM(G104:G$233)</f>
        <v>0.60668380462724936</v>
      </c>
      <c r="E104" s="5">
        <v>1</v>
      </c>
      <c r="F104" s="5">
        <v>3</v>
      </c>
      <c r="G104" s="5">
        <v>3</v>
      </c>
      <c r="H104" s="5">
        <v>0</v>
      </c>
      <c r="I104" s="5">
        <v>1</v>
      </c>
      <c r="J104" s="5">
        <f t="shared" si="6"/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109">
        <f>SUM(I104:I$233,O104:O$233,S104:S$233)/SUM(F104:F$233)</f>
        <v>0.66028708133971292</v>
      </c>
      <c r="X104" s="109">
        <f>SUM(V104:V$233)/SUM(G104:G$233)</f>
        <v>0.9768637532133676</v>
      </c>
      <c r="Y104" s="112">
        <f t="shared" si="5"/>
        <v>1.6371508345530805</v>
      </c>
    </row>
    <row r="105" spans="1:25" ht="15.95" customHeight="1" x14ac:dyDescent="0.25">
      <c r="A105" s="184"/>
      <c r="B105" s="4">
        <v>42536</v>
      </c>
      <c r="C105" s="5" t="s">
        <v>39</v>
      </c>
      <c r="D105" s="109">
        <f>SUM(I105:I$233)/SUM(G105:G$233)</f>
        <v>0.60880829015544047</v>
      </c>
      <c r="E105" s="5">
        <v>1</v>
      </c>
      <c r="F105" s="5">
        <v>4</v>
      </c>
      <c r="G105" s="5">
        <v>3</v>
      </c>
      <c r="H105" s="5">
        <v>1</v>
      </c>
      <c r="I105" s="5">
        <v>3</v>
      </c>
      <c r="J105" s="5">
        <f t="shared" si="6"/>
        <v>3</v>
      </c>
      <c r="K105" s="5">
        <v>0</v>
      </c>
      <c r="L105" s="5">
        <v>0</v>
      </c>
      <c r="M105" s="5">
        <v>0</v>
      </c>
      <c r="N105" s="5">
        <v>2</v>
      </c>
      <c r="O105" s="5">
        <v>1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3</v>
      </c>
      <c r="W105" s="109">
        <f>SUM(I105:I$233,O105:O$233,S105:S$233)/SUM(F105:F$233)</f>
        <v>0.66265060240963858</v>
      </c>
      <c r="X105" s="109">
        <f>SUM(V105:V$233)/SUM(G105:G$233)</f>
        <v>0.98186528497409331</v>
      </c>
      <c r="Y105" s="112">
        <f t="shared" si="5"/>
        <v>1.644515887383732</v>
      </c>
    </row>
    <row r="106" spans="1:25" ht="15.95" customHeight="1" x14ac:dyDescent="0.25">
      <c r="A106" s="184"/>
      <c r="B106" s="4">
        <v>42536</v>
      </c>
      <c r="C106" s="5" t="s">
        <v>39</v>
      </c>
      <c r="D106" s="109">
        <f>SUM(I106:I$233)/SUM(G106:G$233)</f>
        <v>0.60574412532637079</v>
      </c>
      <c r="E106" s="5">
        <v>1</v>
      </c>
      <c r="F106" s="5">
        <v>4</v>
      </c>
      <c r="G106" s="5">
        <v>3</v>
      </c>
      <c r="H106" s="5">
        <v>3</v>
      </c>
      <c r="I106" s="5">
        <v>2</v>
      </c>
      <c r="J106" s="5">
        <f t="shared" si="6"/>
        <v>1</v>
      </c>
      <c r="K106" s="5">
        <v>1</v>
      </c>
      <c r="L106" s="5">
        <v>0</v>
      </c>
      <c r="M106" s="5">
        <v>0</v>
      </c>
      <c r="N106" s="5">
        <v>2</v>
      </c>
      <c r="O106" s="5">
        <v>1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3</v>
      </c>
      <c r="W106" s="109">
        <f>SUM(I106:I$233,O106:O$233,S106:S$233)/SUM(F106:F$233)</f>
        <v>0.65936739659367394</v>
      </c>
      <c r="X106" s="109">
        <f>SUM(V106:V$233)/SUM(G106:G$233)</f>
        <v>0.98172323759791125</v>
      </c>
      <c r="Y106" s="112">
        <f t="shared" si="5"/>
        <v>1.6410906341915852</v>
      </c>
    </row>
    <row r="107" spans="1:25" ht="15.95" customHeight="1" x14ac:dyDescent="0.25">
      <c r="A107" s="184"/>
      <c r="B107" s="4">
        <v>42529</v>
      </c>
      <c r="C107" s="5" t="s">
        <v>36</v>
      </c>
      <c r="D107" s="109">
        <f>SUM(I107:I$233)/SUM(G107:G$233)</f>
        <v>0.60526315789473684</v>
      </c>
      <c r="E107" s="5">
        <v>1</v>
      </c>
      <c r="F107" s="5">
        <v>4</v>
      </c>
      <c r="G107" s="5">
        <v>3</v>
      </c>
      <c r="H107" s="5">
        <v>3</v>
      </c>
      <c r="I107" s="5">
        <v>2</v>
      </c>
      <c r="J107" s="5">
        <f t="shared" si="6"/>
        <v>0</v>
      </c>
      <c r="K107" s="5">
        <v>2</v>
      </c>
      <c r="L107" s="5">
        <v>0</v>
      </c>
      <c r="M107" s="5">
        <v>0</v>
      </c>
      <c r="N107" s="5">
        <v>0</v>
      </c>
      <c r="O107" s="5">
        <v>1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4</v>
      </c>
      <c r="W107" s="109">
        <f>SUM(I107:I$233,O107:O$233,S107:S$233)/SUM(F107:F$233)</f>
        <v>0.65847665847665848</v>
      </c>
      <c r="X107" s="109">
        <f>SUM(V107:V$233)/SUM(G107:G$233)</f>
        <v>0.98157894736842111</v>
      </c>
      <c r="Y107" s="112">
        <f t="shared" si="5"/>
        <v>1.6400556058450797</v>
      </c>
    </row>
    <row r="108" spans="1:25" ht="15.95" customHeight="1" x14ac:dyDescent="0.25">
      <c r="A108" s="184"/>
      <c r="B108" s="4">
        <v>42529</v>
      </c>
      <c r="C108" s="5" t="s">
        <v>36</v>
      </c>
      <c r="D108" s="109">
        <f>SUM(I108:I$233)/SUM(G108:G$233)</f>
        <v>0.60477453580901852</v>
      </c>
      <c r="E108" s="5">
        <v>1</v>
      </c>
      <c r="F108" s="5">
        <v>5</v>
      </c>
      <c r="G108" s="5">
        <v>4</v>
      </c>
      <c r="H108" s="5">
        <v>3</v>
      </c>
      <c r="I108" s="5">
        <v>3</v>
      </c>
      <c r="J108" s="5">
        <f t="shared" si="6"/>
        <v>3</v>
      </c>
      <c r="K108" s="5">
        <v>0</v>
      </c>
      <c r="L108" s="5">
        <v>0</v>
      </c>
      <c r="M108" s="5">
        <v>0</v>
      </c>
      <c r="N108" s="5">
        <v>3</v>
      </c>
      <c r="O108" s="5">
        <v>1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3</v>
      </c>
      <c r="W108" s="109">
        <f>SUM(I108:I$233,O108:O$233,S108:S$233)/SUM(F108:F$233)</f>
        <v>0.65756823821339949</v>
      </c>
      <c r="X108" s="109">
        <f>SUM(V108:V$233)/SUM(G108:G$233)</f>
        <v>0.97877984084880632</v>
      </c>
      <c r="Y108" s="112">
        <f t="shared" si="5"/>
        <v>1.6363480790622058</v>
      </c>
    </row>
    <row r="109" spans="1:25" ht="15.95" customHeight="1" x14ac:dyDescent="0.25">
      <c r="A109" s="184"/>
      <c r="B109" s="4">
        <v>42522</v>
      </c>
      <c r="C109" s="5" t="s">
        <v>37</v>
      </c>
      <c r="D109" s="109">
        <f>SUM(I109:I$233)/SUM(G109:G$233)</f>
        <v>0.60321715817694366</v>
      </c>
      <c r="E109" s="5">
        <v>1</v>
      </c>
      <c r="F109" s="5">
        <v>3</v>
      </c>
      <c r="G109" s="5">
        <v>3</v>
      </c>
      <c r="H109" s="5">
        <v>0</v>
      </c>
      <c r="I109" s="5">
        <v>0</v>
      </c>
      <c r="J109" s="5">
        <f t="shared" si="6"/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1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109">
        <f>SUM(I109:I$233,O109:O$233,S109:S$233)/SUM(F109:F$233)</f>
        <v>0.65577889447236182</v>
      </c>
      <c r="X109" s="109">
        <f>SUM(V109:V$233)/SUM(G109:G$233)</f>
        <v>0.98123324396782841</v>
      </c>
      <c r="Y109" s="112">
        <f t="shared" si="5"/>
        <v>1.6370121384401903</v>
      </c>
    </row>
    <row r="110" spans="1:25" ht="15.95" customHeight="1" x14ac:dyDescent="0.25">
      <c r="A110" s="184"/>
      <c r="B110" s="4">
        <v>42522</v>
      </c>
      <c r="C110" s="5" t="s">
        <v>37</v>
      </c>
      <c r="D110" s="109">
        <f>SUM(I110:I$233)/SUM(G110:G$233)</f>
        <v>0.60810810810810811</v>
      </c>
      <c r="E110" s="5">
        <v>1</v>
      </c>
      <c r="F110" s="5">
        <v>4</v>
      </c>
      <c r="G110" s="5">
        <v>3</v>
      </c>
      <c r="H110" s="5">
        <v>2</v>
      </c>
      <c r="I110" s="5">
        <v>1</v>
      </c>
      <c r="J110" s="5">
        <f t="shared" si="6"/>
        <v>1</v>
      </c>
      <c r="K110" s="5">
        <v>0</v>
      </c>
      <c r="L110" s="5">
        <v>0</v>
      </c>
      <c r="M110" s="5">
        <v>0</v>
      </c>
      <c r="N110" s="5">
        <v>0</v>
      </c>
      <c r="O110" s="5">
        <v>1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1</v>
      </c>
      <c r="W110" s="109">
        <f>SUM(I110:I$233,O110:O$233,S110:S$233)/SUM(F110:F$233)</f>
        <v>0.66075949367088604</v>
      </c>
      <c r="X110" s="109">
        <f>SUM(V110:V$233)/SUM(G110:G$233)</f>
        <v>0.98918918918918919</v>
      </c>
      <c r="Y110" s="112">
        <f t="shared" si="5"/>
        <v>1.6499486828600753</v>
      </c>
    </row>
    <row r="111" spans="1:25" ht="15.95" customHeight="1" x14ac:dyDescent="0.25">
      <c r="A111" s="184"/>
      <c r="B111" s="4">
        <v>42515</v>
      </c>
      <c r="C111" s="5" t="s">
        <v>25</v>
      </c>
      <c r="D111" s="109">
        <f>SUM(I111:I$233)/SUM(G111:G$233)</f>
        <v>0.61035422343324253</v>
      </c>
      <c r="E111" s="5">
        <v>1</v>
      </c>
      <c r="F111" s="5">
        <v>3</v>
      </c>
      <c r="G111" s="5">
        <v>3</v>
      </c>
      <c r="H111" s="5">
        <v>3</v>
      </c>
      <c r="I111" s="5">
        <v>3</v>
      </c>
      <c r="J111" s="5">
        <f t="shared" si="6"/>
        <v>0</v>
      </c>
      <c r="K111" s="5">
        <v>2</v>
      </c>
      <c r="L111" s="5">
        <v>1</v>
      </c>
      <c r="M111" s="5">
        <v>0</v>
      </c>
      <c r="N111" s="5">
        <v>1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7</v>
      </c>
      <c r="W111" s="109">
        <f>SUM(I111:I$233,O111:O$233,S111:S$233)/SUM(F111:F$233)</f>
        <v>0.66240409207161122</v>
      </c>
      <c r="X111" s="109">
        <f>SUM(V111:V$233)/SUM(G111:G$233)</f>
        <v>0.99455040871934608</v>
      </c>
      <c r="Y111" s="112">
        <f t="shared" si="5"/>
        <v>1.6569545007909574</v>
      </c>
    </row>
    <row r="112" spans="1:25" ht="15.95" customHeight="1" x14ac:dyDescent="0.25">
      <c r="A112" s="184"/>
      <c r="B112" s="4">
        <v>42515</v>
      </c>
      <c r="C112" s="5" t="s">
        <v>25</v>
      </c>
      <c r="D112" s="109">
        <f>SUM(I112:I$233)/SUM(G112:G$233)</f>
        <v>0.6071428571428571</v>
      </c>
      <c r="E112" s="5">
        <v>1</v>
      </c>
      <c r="F112" s="5">
        <v>3</v>
      </c>
      <c r="G112" s="5">
        <v>3</v>
      </c>
      <c r="H112" s="5">
        <v>1</v>
      </c>
      <c r="I112" s="5">
        <v>2</v>
      </c>
      <c r="J112" s="5">
        <f t="shared" si="6"/>
        <v>2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2</v>
      </c>
      <c r="W112" s="109">
        <f>SUM(I112:I$233,O112:O$233,S112:S$233)/SUM(F112:F$233)</f>
        <v>0.65979381443298968</v>
      </c>
      <c r="X112" s="109">
        <f>SUM(V112:V$233)/SUM(G112:G$233)</f>
        <v>0.98351648351648346</v>
      </c>
      <c r="Y112" s="112">
        <f t="shared" si="5"/>
        <v>1.6433102979494731</v>
      </c>
    </row>
    <row r="113" spans="1:25" ht="15.95" customHeight="1" x14ac:dyDescent="0.25">
      <c r="A113" s="184"/>
      <c r="B113" s="4">
        <v>42508</v>
      </c>
      <c r="C113" s="5" t="s">
        <v>23</v>
      </c>
      <c r="D113" s="109">
        <f>SUM(I113:I$233)/SUM(G113:G$233)</f>
        <v>0.60664819944598336</v>
      </c>
      <c r="E113" s="5">
        <v>1</v>
      </c>
      <c r="F113" s="5">
        <v>3</v>
      </c>
      <c r="G113" s="5">
        <v>2</v>
      </c>
      <c r="H113" s="5">
        <v>2</v>
      </c>
      <c r="I113" s="5">
        <v>0</v>
      </c>
      <c r="J113" s="5">
        <f t="shared" si="6"/>
        <v>0</v>
      </c>
      <c r="K113" s="5">
        <v>0</v>
      </c>
      <c r="L113" s="5">
        <v>0</v>
      </c>
      <c r="M113" s="5">
        <v>0</v>
      </c>
      <c r="N113" s="5">
        <v>0</v>
      </c>
      <c r="O113" s="5">
        <v>1</v>
      </c>
      <c r="P113" s="5">
        <v>0</v>
      </c>
      <c r="Q113" s="5">
        <v>0</v>
      </c>
      <c r="R113" s="5">
        <v>0</v>
      </c>
      <c r="S113" s="5">
        <v>1</v>
      </c>
      <c r="T113" s="5">
        <v>0</v>
      </c>
      <c r="U113" s="5">
        <v>0</v>
      </c>
      <c r="V113" s="5">
        <v>0</v>
      </c>
      <c r="W113" s="109">
        <f>SUM(I113:I$233,O113:O$233,S113:S$233)/SUM(F113:F$233)</f>
        <v>0.65974025974025974</v>
      </c>
      <c r="X113" s="109">
        <f>SUM(V113:V$233)/SUM(G113:G$233)</f>
        <v>0.98614958448753465</v>
      </c>
      <c r="Y113" s="112">
        <f t="shared" si="5"/>
        <v>1.6458898442277943</v>
      </c>
    </row>
    <row r="114" spans="1:25" ht="15.95" customHeight="1" x14ac:dyDescent="0.25">
      <c r="A114" s="184"/>
      <c r="B114" s="4">
        <v>42508</v>
      </c>
      <c r="C114" s="5" t="s">
        <v>23</v>
      </c>
      <c r="D114" s="109">
        <f>SUM(I114:I$233)/SUM(G114:G$233)</f>
        <v>0.61002785515320335</v>
      </c>
      <c r="E114" s="5">
        <v>1</v>
      </c>
      <c r="F114" s="5">
        <v>4</v>
      </c>
      <c r="G114" s="5">
        <v>3</v>
      </c>
      <c r="H114" s="5">
        <v>2</v>
      </c>
      <c r="I114" s="5">
        <v>2</v>
      </c>
      <c r="J114" s="5">
        <f t="shared" si="6"/>
        <v>1</v>
      </c>
      <c r="K114" s="5">
        <v>1</v>
      </c>
      <c r="L114" s="5">
        <v>0</v>
      </c>
      <c r="M114" s="5">
        <v>0</v>
      </c>
      <c r="N114" s="5">
        <v>3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0</v>
      </c>
      <c r="V114" s="5">
        <v>3</v>
      </c>
      <c r="W114" s="109">
        <f>SUM(I114:I$233,O114:O$233,S114:S$233)/SUM(F114:F$233)</f>
        <v>0.65968586387434558</v>
      </c>
      <c r="X114" s="109">
        <f>SUM(V114:V$233)/SUM(G114:G$233)</f>
        <v>0.99164345403899723</v>
      </c>
      <c r="Y114" s="112">
        <f t="shared" si="5"/>
        <v>1.6513293179133428</v>
      </c>
    </row>
    <row r="115" spans="1:25" ht="15.95" customHeight="1" x14ac:dyDescent="0.25">
      <c r="A115" s="184"/>
      <c r="B115" s="4">
        <v>42501</v>
      </c>
      <c r="C115" s="5" t="s">
        <v>29</v>
      </c>
      <c r="D115" s="109">
        <f>SUM(I115:I$233)/SUM(G115:G$233)</f>
        <v>0.6095505617977528</v>
      </c>
      <c r="E115" s="5">
        <v>1</v>
      </c>
      <c r="F115" s="5">
        <v>3</v>
      </c>
      <c r="G115" s="5">
        <v>3</v>
      </c>
      <c r="H115" s="5">
        <v>2</v>
      </c>
      <c r="I115" s="5">
        <v>3</v>
      </c>
      <c r="J115" s="5">
        <f t="shared" si="6"/>
        <v>2</v>
      </c>
      <c r="K115" s="5">
        <v>1</v>
      </c>
      <c r="L115" s="5">
        <v>0</v>
      </c>
      <c r="M115" s="5">
        <v>0</v>
      </c>
      <c r="N115" s="5">
        <v>1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4</v>
      </c>
      <c r="W115" s="109">
        <f>SUM(I115:I$233,O115:O$233,S115:S$233)/SUM(F115:F$233)</f>
        <v>0.66137566137566139</v>
      </c>
      <c r="X115" s="109">
        <f>SUM(V115:V$233)/SUM(G115:G$233)</f>
        <v>0.9915730337078652</v>
      </c>
      <c r="Y115" s="112">
        <f t="shared" si="5"/>
        <v>1.6529486950835266</v>
      </c>
    </row>
    <row r="116" spans="1:25" ht="15.95" customHeight="1" thickBot="1" x14ac:dyDescent="0.3">
      <c r="A116" s="188"/>
      <c r="B116" s="11">
        <v>42501</v>
      </c>
      <c r="C116" s="12" t="s">
        <v>29</v>
      </c>
      <c r="D116" s="113">
        <f>SUM(I116:I$233)/SUM(G116:G$233)</f>
        <v>0.60623229461756378</v>
      </c>
      <c r="E116" s="12">
        <v>1</v>
      </c>
      <c r="F116" s="12">
        <v>3</v>
      </c>
      <c r="G116" s="12">
        <v>3</v>
      </c>
      <c r="H116" s="12">
        <v>2</v>
      </c>
      <c r="I116" s="12">
        <v>3</v>
      </c>
      <c r="J116" s="12">
        <f t="shared" si="6"/>
        <v>1</v>
      </c>
      <c r="K116" s="12">
        <v>1</v>
      </c>
      <c r="L116" s="12">
        <v>0</v>
      </c>
      <c r="M116" s="12">
        <v>1</v>
      </c>
      <c r="N116" s="12">
        <v>4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7</v>
      </c>
      <c r="W116" s="113">
        <f>SUM(I116:I$233,O116:O$233,S116:S$233)/SUM(F116:F$233)</f>
        <v>0.65866666666666662</v>
      </c>
      <c r="X116" s="113">
        <f>SUM(V116:V$233)/SUM(G116:G$233)</f>
        <v>0.98866855524079322</v>
      </c>
      <c r="Y116" s="114">
        <f t="shared" si="5"/>
        <v>1.64733522190746</v>
      </c>
    </row>
    <row r="117" spans="1:25" ht="15.95" customHeight="1" x14ac:dyDescent="0.25">
      <c r="A117" s="178" t="s">
        <v>42</v>
      </c>
      <c r="B117" s="18">
        <v>42248</v>
      </c>
      <c r="C117" s="19" t="s">
        <v>41</v>
      </c>
      <c r="D117" s="135">
        <f>SUM(I117:I$233)/SUM(G117:G$233)</f>
        <v>0.60285714285714287</v>
      </c>
      <c r="E117" s="19">
        <v>1</v>
      </c>
      <c r="F117" s="19">
        <v>3</v>
      </c>
      <c r="G117" s="19">
        <v>3</v>
      </c>
      <c r="H117" s="19">
        <v>0</v>
      </c>
      <c r="I117" s="19">
        <v>2</v>
      </c>
      <c r="J117" s="19">
        <f t="shared" si="6"/>
        <v>2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2</v>
      </c>
      <c r="W117" s="135">
        <f>SUM(I117:I$233,O117:O$233,S117:S$233)/SUM(F117:F$233)</f>
        <v>0.65591397849462363</v>
      </c>
      <c r="X117" s="135">
        <f>SUM(V117:V$233)/SUM(G117:G$233)</f>
        <v>0.97714285714285709</v>
      </c>
      <c r="Y117" s="136">
        <f t="shared" si="5"/>
        <v>1.6330568356374808</v>
      </c>
    </row>
    <row r="118" spans="1:25" ht="15.95" customHeight="1" x14ac:dyDescent="0.25">
      <c r="A118" s="179"/>
      <c r="B118" s="14">
        <v>42241</v>
      </c>
      <c r="C118" s="15" t="s">
        <v>41</v>
      </c>
      <c r="D118" s="133">
        <f>SUM(I118:I$233)/SUM(G118:G$233)</f>
        <v>0.60230547550432278</v>
      </c>
      <c r="E118" s="15">
        <v>1</v>
      </c>
      <c r="F118" s="15">
        <v>3</v>
      </c>
      <c r="G118" s="15">
        <v>3</v>
      </c>
      <c r="H118" s="15">
        <v>1</v>
      </c>
      <c r="I118" s="15">
        <v>1</v>
      </c>
      <c r="J118" s="15">
        <f t="shared" si="6"/>
        <v>0</v>
      </c>
      <c r="K118" s="15">
        <v>1</v>
      </c>
      <c r="L118" s="15">
        <v>0</v>
      </c>
      <c r="M118" s="15">
        <v>0</v>
      </c>
      <c r="N118" s="15">
        <v>1</v>
      </c>
      <c r="O118" s="15">
        <v>0</v>
      </c>
      <c r="P118" s="15">
        <v>0</v>
      </c>
      <c r="Q118" s="15">
        <v>0</v>
      </c>
      <c r="R118" s="15">
        <v>0</v>
      </c>
      <c r="S118" s="15">
        <v>1</v>
      </c>
      <c r="T118" s="15">
        <v>0</v>
      </c>
      <c r="U118" s="15">
        <v>1</v>
      </c>
      <c r="V118" s="15">
        <v>2</v>
      </c>
      <c r="W118" s="133">
        <f>SUM(I118:I$233,O118:O$233,S118:S$233)/SUM(F118:F$233)</f>
        <v>0.65582655826558267</v>
      </c>
      <c r="X118" s="133">
        <f>SUM(V118:V$233)/SUM(G118:G$233)</f>
        <v>0.97982708933717577</v>
      </c>
      <c r="Y118" s="134">
        <f t="shared" si="5"/>
        <v>1.6356536476027586</v>
      </c>
    </row>
    <row r="119" spans="1:25" ht="15.95" customHeight="1" x14ac:dyDescent="0.25">
      <c r="A119" s="179"/>
      <c r="B119" s="14">
        <v>42241</v>
      </c>
      <c r="C119" s="15" t="s">
        <v>41</v>
      </c>
      <c r="D119" s="133">
        <f>SUM(I119:I$233)/SUM(G119:G$233)</f>
        <v>0.60465116279069764</v>
      </c>
      <c r="E119" s="15">
        <v>1</v>
      </c>
      <c r="F119" s="15">
        <v>3</v>
      </c>
      <c r="G119" s="15">
        <v>3</v>
      </c>
      <c r="H119" s="15">
        <v>1</v>
      </c>
      <c r="I119" s="15">
        <v>1</v>
      </c>
      <c r="J119" s="15">
        <f t="shared" si="6"/>
        <v>1</v>
      </c>
      <c r="K119" s="15">
        <v>0</v>
      </c>
      <c r="L119" s="15">
        <v>0</v>
      </c>
      <c r="M119" s="15">
        <v>0</v>
      </c>
      <c r="N119" s="15">
        <v>1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2</v>
      </c>
      <c r="V119" s="15">
        <v>1</v>
      </c>
      <c r="W119" s="133">
        <f>SUM(I119:I$233,O119:O$233,S119:S$233)/SUM(F119:F$233)</f>
        <v>0.65573770491803274</v>
      </c>
      <c r="X119" s="133">
        <f>SUM(V119:V$233)/SUM(G119:G$233)</f>
        <v>0.98255813953488369</v>
      </c>
      <c r="Y119" s="134">
        <f t="shared" si="5"/>
        <v>1.6382958444529163</v>
      </c>
    </row>
    <row r="120" spans="1:25" ht="15.95" customHeight="1" x14ac:dyDescent="0.25">
      <c r="A120" s="179"/>
      <c r="B120" s="14">
        <v>42234</v>
      </c>
      <c r="C120" s="15" t="s">
        <v>41</v>
      </c>
      <c r="D120" s="133">
        <f>SUM(I120:I$233)/SUM(G120:G$233)</f>
        <v>0.60703812316715544</v>
      </c>
      <c r="E120" s="15">
        <v>1</v>
      </c>
      <c r="F120" s="15">
        <v>2</v>
      </c>
      <c r="G120" s="15">
        <v>2</v>
      </c>
      <c r="H120" s="15">
        <v>0</v>
      </c>
      <c r="I120" s="15">
        <v>0</v>
      </c>
      <c r="J120" s="15">
        <f t="shared" si="6"/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1</v>
      </c>
      <c r="U120" s="15">
        <v>2</v>
      </c>
      <c r="V120" s="15">
        <v>0</v>
      </c>
      <c r="W120" s="133">
        <f>SUM(I120:I$233,O120:O$233,S120:S$233)/SUM(F120:F$233)</f>
        <v>0.6584022038567493</v>
      </c>
      <c r="X120" s="133">
        <f>SUM(V120:V$233)/SUM(G120:G$233)</f>
        <v>0.98826979472140764</v>
      </c>
      <c r="Y120" s="134">
        <f t="shared" si="5"/>
        <v>1.646671998578157</v>
      </c>
    </row>
    <row r="121" spans="1:25" ht="15.95" customHeight="1" thickBot="1" x14ac:dyDescent="0.3">
      <c r="A121" s="180"/>
      <c r="B121" s="86">
        <v>42234</v>
      </c>
      <c r="C121" s="87" t="s">
        <v>41</v>
      </c>
      <c r="D121" s="137">
        <f>SUM(I121:I$233)/SUM(G121:G$233)</f>
        <v>0.61061946902654862</v>
      </c>
      <c r="E121" s="87">
        <v>1</v>
      </c>
      <c r="F121" s="87">
        <v>3</v>
      </c>
      <c r="G121" s="87">
        <v>3</v>
      </c>
      <c r="H121" s="87">
        <v>1</v>
      </c>
      <c r="I121" s="87">
        <v>1</v>
      </c>
      <c r="J121" s="87">
        <f t="shared" si="6"/>
        <v>0</v>
      </c>
      <c r="K121" s="87">
        <v>1</v>
      </c>
      <c r="L121" s="87">
        <v>0</v>
      </c>
      <c r="M121" s="87">
        <v>0</v>
      </c>
      <c r="N121" s="87">
        <v>0</v>
      </c>
      <c r="O121" s="87">
        <v>0</v>
      </c>
      <c r="P121" s="87">
        <v>0</v>
      </c>
      <c r="Q121" s="87">
        <v>0</v>
      </c>
      <c r="R121" s="87">
        <v>0</v>
      </c>
      <c r="S121" s="87">
        <v>0</v>
      </c>
      <c r="T121" s="87">
        <v>0</v>
      </c>
      <c r="U121" s="87">
        <v>0</v>
      </c>
      <c r="V121" s="87">
        <v>2</v>
      </c>
      <c r="W121" s="137">
        <f>SUM(I121:I$233,O121:O$233,S121:S$233)/SUM(F121:F$233)</f>
        <v>0.66204986149584488</v>
      </c>
      <c r="X121" s="137">
        <f>SUM(V121:V$233)/SUM(G121:G$233)</f>
        <v>0.99410029498525077</v>
      </c>
      <c r="Y121" s="138">
        <f t="shared" si="5"/>
        <v>1.6561501564810956</v>
      </c>
    </row>
    <row r="122" spans="1:25" ht="15.95" customHeight="1" x14ac:dyDescent="0.25">
      <c r="A122" s="183" t="s">
        <v>49</v>
      </c>
      <c r="B122" s="9">
        <v>42227</v>
      </c>
      <c r="C122" s="10" t="s">
        <v>43</v>
      </c>
      <c r="D122" s="110">
        <f>SUM(I122:I$233)/SUM(G122:G$233)</f>
        <v>0.61309523809523814</v>
      </c>
      <c r="E122" s="10">
        <v>1</v>
      </c>
      <c r="F122" s="10">
        <v>3</v>
      </c>
      <c r="G122" s="10">
        <v>3</v>
      </c>
      <c r="H122" s="10">
        <v>1</v>
      </c>
      <c r="I122" s="10">
        <v>1</v>
      </c>
      <c r="J122" s="10">
        <f t="shared" si="6"/>
        <v>1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1</v>
      </c>
      <c r="W122" s="110">
        <f>SUM(I122:I$233,O122:O$233,S122:S$233)/SUM(F122:F$233)</f>
        <v>0.66480446927374304</v>
      </c>
      <c r="X122" s="110">
        <f>SUM(V122:V$233)/SUM(G122:G$233)</f>
        <v>0.99702380952380953</v>
      </c>
      <c r="Y122" s="111">
        <f t="shared" si="5"/>
        <v>1.6618282787975525</v>
      </c>
    </row>
    <row r="123" spans="1:25" ht="15.95" customHeight="1" x14ac:dyDescent="0.25">
      <c r="A123" s="184"/>
      <c r="B123" s="4">
        <v>42227</v>
      </c>
      <c r="C123" s="5" t="s">
        <v>43</v>
      </c>
      <c r="D123" s="109">
        <f>SUM(I123:I$233)/SUM(G123:G$233)</f>
        <v>0.61561561561561562</v>
      </c>
      <c r="E123" s="5">
        <v>1</v>
      </c>
      <c r="F123" s="5">
        <v>2</v>
      </c>
      <c r="G123" s="5">
        <v>2</v>
      </c>
      <c r="H123" s="5">
        <v>0</v>
      </c>
      <c r="I123" s="5">
        <v>1</v>
      </c>
      <c r="J123" s="5">
        <f t="shared" si="6"/>
        <v>1</v>
      </c>
      <c r="K123" s="5">
        <v>0</v>
      </c>
      <c r="L123" s="5">
        <v>0</v>
      </c>
      <c r="M123" s="5">
        <v>0</v>
      </c>
      <c r="N123" s="5">
        <v>1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1</v>
      </c>
      <c r="W123" s="109">
        <f>SUM(I123:I$233,O123:O$233,S123:S$233)/SUM(F123:F$233)</f>
        <v>0.6647887323943662</v>
      </c>
      <c r="X123" s="109">
        <f>SUM(V123:V$233)/SUM(G123:G$233)</f>
        <v>1.003003003003003</v>
      </c>
      <c r="Y123" s="112">
        <f t="shared" si="5"/>
        <v>1.6677917353973692</v>
      </c>
    </row>
    <row r="124" spans="1:25" ht="15.95" customHeight="1" x14ac:dyDescent="0.25">
      <c r="A124" s="184"/>
      <c r="B124" s="4">
        <v>42220</v>
      </c>
      <c r="C124" s="5" t="s">
        <v>44</v>
      </c>
      <c r="D124" s="109">
        <f>SUM(I124:I$233)/SUM(G124:G$233)</f>
        <v>0.61631419939577037</v>
      </c>
      <c r="E124" s="5">
        <v>1</v>
      </c>
      <c r="F124" s="5">
        <v>3</v>
      </c>
      <c r="G124" s="5">
        <v>3</v>
      </c>
      <c r="H124" s="5">
        <v>0</v>
      </c>
      <c r="I124" s="5">
        <v>1</v>
      </c>
      <c r="J124" s="5">
        <f t="shared" si="6"/>
        <v>1</v>
      </c>
      <c r="K124" s="5">
        <v>0</v>
      </c>
      <c r="L124" s="5">
        <v>0</v>
      </c>
      <c r="M124" s="5">
        <v>0</v>
      </c>
      <c r="N124" s="5">
        <v>1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1</v>
      </c>
      <c r="W124" s="109">
        <f>SUM(I124:I$233,O124:O$233,S124:S$233)/SUM(F124:F$233)</f>
        <v>0.66572237960339942</v>
      </c>
      <c r="X124" s="109">
        <f>SUM(V124:V$233)/SUM(G124:G$233)</f>
        <v>1.0060422960725075</v>
      </c>
      <c r="Y124" s="112">
        <f t="shared" si="5"/>
        <v>1.6717646756759068</v>
      </c>
    </row>
    <row r="125" spans="1:25" ht="15.95" customHeight="1" x14ac:dyDescent="0.25">
      <c r="A125" s="184"/>
      <c r="B125" s="4">
        <v>42220</v>
      </c>
      <c r="C125" s="5" t="s">
        <v>44</v>
      </c>
      <c r="D125" s="109">
        <f>SUM(I125:I$233)/SUM(G125:G$233)</f>
        <v>0.61890243902439024</v>
      </c>
      <c r="E125" s="5">
        <v>1</v>
      </c>
      <c r="F125" s="5">
        <v>2</v>
      </c>
      <c r="G125" s="5">
        <v>2</v>
      </c>
      <c r="H125" s="5">
        <v>0</v>
      </c>
      <c r="I125" s="5">
        <v>0</v>
      </c>
      <c r="J125" s="5">
        <f t="shared" si="6"/>
        <v>0</v>
      </c>
      <c r="K125" s="5">
        <v>0</v>
      </c>
      <c r="L125" s="5">
        <v>0</v>
      </c>
      <c r="M125" s="5">
        <v>0</v>
      </c>
      <c r="N125" s="5">
        <v>1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1</v>
      </c>
      <c r="U125" s="5">
        <v>1</v>
      </c>
      <c r="V125" s="5">
        <v>0</v>
      </c>
      <c r="W125" s="109">
        <f>SUM(I125:I$233,O125:O$233,S125:S$233)/SUM(F125:F$233)</f>
        <v>0.66857142857142859</v>
      </c>
      <c r="X125" s="109">
        <f>SUM(V125:V$233)/SUM(G125:G$233)</f>
        <v>1.0121951219512195</v>
      </c>
      <c r="Y125" s="112">
        <f t="shared" si="5"/>
        <v>1.6807665505226481</v>
      </c>
    </row>
    <row r="126" spans="1:25" ht="15.95" customHeight="1" x14ac:dyDescent="0.25">
      <c r="A126" s="184"/>
      <c r="B126" s="4">
        <v>42213</v>
      </c>
      <c r="C126" s="5" t="s">
        <v>41</v>
      </c>
      <c r="D126" s="109">
        <f>SUM(I126:I$233)/SUM(G126:G$233)</f>
        <v>0.62269938650306744</v>
      </c>
      <c r="E126" s="5">
        <v>1</v>
      </c>
      <c r="F126" s="5">
        <v>3</v>
      </c>
      <c r="G126" s="5">
        <v>3</v>
      </c>
      <c r="H126" s="5">
        <v>1</v>
      </c>
      <c r="I126" s="5">
        <v>1</v>
      </c>
      <c r="J126" s="5">
        <f t="shared" si="6"/>
        <v>1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1</v>
      </c>
      <c r="W126" s="109">
        <f>SUM(I126:I$233,O126:O$233,S126:S$233)/SUM(F126:F$233)</f>
        <v>0.67241379310344829</v>
      </c>
      <c r="X126" s="109">
        <f>SUM(V126:V$233)/SUM(G126:G$233)</f>
        <v>1.01840490797546</v>
      </c>
      <c r="Y126" s="112">
        <f t="shared" si="5"/>
        <v>1.6908187010789084</v>
      </c>
    </row>
    <row r="127" spans="1:25" ht="15.95" customHeight="1" x14ac:dyDescent="0.25">
      <c r="A127" s="184"/>
      <c r="B127" s="4">
        <v>42213</v>
      </c>
      <c r="C127" s="5" t="s">
        <v>41</v>
      </c>
      <c r="D127" s="109">
        <f>SUM(I127:I$233)/SUM(G127:G$233)</f>
        <v>0.62538699690402477</v>
      </c>
      <c r="E127" s="5">
        <v>1</v>
      </c>
      <c r="F127" s="5">
        <v>2</v>
      </c>
      <c r="G127" s="5">
        <v>1</v>
      </c>
      <c r="H127" s="5">
        <v>0</v>
      </c>
      <c r="I127" s="5">
        <v>0</v>
      </c>
      <c r="J127" s="5">
        <f t="shared" si="6"/>
        <v>0</v>
      </c>
      <c r="K127" s="5">
        <v>0</v>
      </c>
      <c r="L127" s="5">
        <v>0</v>
      </c>
      <c r="M127" s="5">
        <v>0</v>
      </c>
      <c r="N127" s="5">
        <v>1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109">
        <f>SUM(I127:I$233,O127:O$233,S127:S$233)/SUM(F127:F$233)</f>
        <v>0.67536231884057973</v>
      </c>
      <c r="X127" s="109">
        <f>SUM(V127:V$233)/SUM(G127:G$233)</f>
        <v>1.0247678018575852</v>
      </c>
      <c r="Y127" s="112">
        <f t="shared" si="5"/>
        <v>1.7001301206981649</v>
      </c>
    </row>
    <row r="128" spans="1:25" ht="15.95" customHeight="1" x14ac:dyDescent="0.25">
      <c r="A128" s="184"/>
      <c r="B128" s="4">
        <v>42206</v>
      </c>
      <c r="C128" s="5" t="s">
        <v>45</v>
      </c>
      <c r="D128" s="109">
        <f>SUM(I128:I$233)/SUM(G128:G$233)</f>
        <v>0.62732919254658381</v>
      </c>
      <c r="E128" s="5">
        <v>1</v>
      </c>
      <c r="F128" s="5">
        <v>3</v>
      </c>
      <c r="G128" s="5">
        <v>3</v>
      </c>
      <c r="H128" s="5">
        <v>1</v>
      </c>
      <c r="I128" s="5">
        <v>1</v>
      </c>
      <c r="J128" s="5">
        <f t="shared" si="6"/>
        <v>0</v>
      </c>
      <c r="K128" s="5">
        <v>1</v>
      </c>
      <c r="L128" s="5">
        <v>0</v>
      </c>
      <c r="M128" s="5">
        <v>0</v>
      </c>
      <c r="N128" s="5">
        <v>2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2</v>
      </c>
      <c r="W128" s="109">
        <f>SUM(I128:I$233,O128:O$233,S128:S$233)/SUM(F128:F$233)</f>
        <v>0.67930029154518945</v>
      </c>
      <c r="X128" s="109">
        <f>SUM(V128:V$233)/SUM(G128:G$233)</f>
        <v>1.0279503105590062</v>
      </c>
      <c r="Y128" s="112">
        <f t="shared" si="5"/>
        <v>1.7072506021041955</v>
      </c>
    </row>
    <row r="129" spans="1:25" ht="15.95" customHeight="1" x14ac:dyDescent="0.25">
      <c r="A129" s="184"/>
      <c r="B129" s="4">
        <v>42206</v>
      </c>
      <c r="C129" s="5" t="s">
        <v>45</v>
      </c>
      <c r="D129" s="109">
        <f>SUM(I129:I$233)/SUM(G129:G$233)</f>
        <v>0.63009404388714729</v>
      </c>
      <c r="E129" s="5">
        <v>1</v>
      </c>
      <c r="F129" s="5">
        <v>3</v>
      </c>
      <c r="G129" s="5">
        <v>3</v>
      </c>
      <c r="H129" s="5">
        <v>1</v>
      </c>
      <c r="I129" s="5">
        <v>1</v>
      </c>
      <c r="J129" s="5">
        <f t="shared" si="6"/>
        <v>1</v>
      </c>
      <c r="K129" s="5">
        <v>0</v>
      </c>
      <c r="L129" s="5">
        <v>0</v>
      </c>
      <c r="M129" s="5">
        <v>0</v>
      </c>
      <c r="N129" s="5">
        <v>1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1</v>
      </c>
      <c r="W129" s="109">
        <f>SUM(I129:I$233,O129:O$233,S129:S$233)/SUM(F129:F$233)</f>
        <v>0.68235294117647061</v>
      </c>
      <c r="X129" s="109">
        <f>SUM(V129:V$233)/SUM(G129:G$233)</f>
        <v>1.0313479623824451</v>
      </c>
      <c r="Y129" s="112">
        <f t="shared" si="5"/>
        <v>1.7137009035589157</v>
      </c>
    </row>
    <row r="130" spans="1:25" ht="15.95" customHeight="1" x14ac:dyDescent="0.25">
      <c r="A130" s="184"/>
      <c r="B130" s="4">
        <v>42199</v>
      </c>
      <c r="C130" s="5" t="s">
        <v>46</v>
      </c>
      <c r="D130" s="109">
        <f>SUM(I130:I$233)/SUM(G130:G$233)</f>
        <v>0.63291139240506333</v>
      </c>
      <c r="E130" s="5">
        <v>1</v>
      </c>
      <c r="F130" s="5">
        <v>3</v>
      </c>
      <c r="G130" s="5">
        <v>1</v>
      </c>
      <c r="H130" s="5">
        <v>1</v>
      </c>
      <c r="I130" s="5">
        <v>1</v>
      </c>
      <c r="J130" s="5">
        <f t="shared" si="6"/>
        <v>1</v>
      </c>
      <c r="K130" s="5">
        <v>0</v>
      </c>
      <c r="L130" s="5">
        <v>0</v>
      </c>
      <c r="M130" s="5">
        <v>0</v>
      </c>
      <c r="N130" s="5">
        <v>2</v>
      </c>
      <c r="O130" s="5">
        <v>1</v>
      </c>
      <c r="P130" s="5">
        <v>0</v>
      </c>
      <c r="Q130" s="5">
        <v>1</v>
      </c>
      <c r="R130" s="5">
        <v>0</v>
      </c>
      <c r="S130" s="5">
        <v>0</v>
      </c>
      <c r="T130" s="5">
        <v>0</v>
      </c>
      <c r="U130" s="5">
        <v>0</v>
      </c>
      <c r="V130" s="5">
        <v>1</v>
      </c>
      <c r="W130" s="109">
        <f>SUM(I130:I$233,O130:O$233,S130:S$233)/SUM(F130:F$233)</f>
        <v>0.68545994065281901</v>
      </c>
      <c r="X130" s="109">
        <f>SUM(V130:V$233)/SUM(G130:G$233)</f>
        <v>1.0379746835443038</v>
      </c>
      <c r="Y130" s="112">
        <f t="shared" si="5"/>
        <v>1.7234346241971228</v>
      </c>
    </row>
    <row r="131" spans="1:25" ht="15.95" customHeight="1" x14ac:dyDescent="0.25">
      <c r="A131" s="184"/>
      <c r="B131" s="4">
        <v>42199</v>
      </c>
      <c r="C131" s="5" t="s">
        <v>46</v>
      </c>
      <c r="D131" s="109">
        <f>SUM(I131:I$233)/SUM(G131:G$233)</f>
        <v>0.63174603174603172</v>
      </c>
      <c r="E131" s="5">
        <v>1</v>
      </c>
      <c r="F131" s="5">
        <v>3</v>
      </c>
      <c r="G131" s="5">
        <v>3</v>
      </c>
      <c r="H131" s="5">
        <v>3</v>
      </c>
      <c r="I131" s="5">
        <v>3</v>
      </c>
      <c r="J131" s="5">
        <f t="shared" si="6"/>
        <v>3</v>
      </c>
      <c r="K131" s="5">
        <v>0</v>
      </c>
      <c r="L131" s="5">
        <v>0</v>
      </c>
      <c r="M131" s="5">
        <v>0</v>
      </c>
      <c r="N131" s="5">
        <v>1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3</v>
      </c>
      <c r="W131" s="109">
        <f>SUM(I131:I$233,O131:O$233,S131:S$233)/SUM(F131:F$233)</f>
        <v>0.68562874251497008</v>
      </c>
      <c r="X131" s="109">
        <f>SUM(V131:V$233)/SUM(G131:G$233)</f>
        <v>1.0380952380952382</v>
      </c>
      <c r="Y131" s="112">
        <f t="shared" si="5"/>
        <v>1.7237239806102083</v>
      </c>
    </row>
    <row r="132" spans="1:25" ht="15.95" customHeight="1" x14ac:dyDescent="0.25">
      <c r="A132" s="184"/>
      <c r="B132" s="4">
        <v>42192</v>
      </c>
      <c r="C132" s="5" t="s">
        <v>47</v>
      </c>
      <c r="D132" s="109">
        <f>SUM(I132:I$233)/SUM(G132:G$233)</f>
        <v>0.62820512820512819</v>
      </c>
      <c r="E132" s="5">
        <v>1</v>
      </c>
      <c r="F132" s="5">
        <v>3</v>
      </c>
      <c r="G132" s="5">
        <v>3</v>
      </c>
      <c r="H132" s="5">
        <v>0</v>
      </c>
      <c r="I132" s="5">
        <v>0</v>
      </c>
      <c r="J132" s="5">
        <f t="shared" si="6"/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109">
        <f>SUM(I132:I$233,O132:O$233,S132:S$233)/SUM(F132:F$233)</f>
        <v>0.68277945619335345</v>
      </c>
      <c r="X132" s="109">
        <f>SUM(V132:V$233)/SUM(G132:G$233)</f>
        <v>1.0384615384615385</v>
      </c>
      <c r="Y132" s="112">
        <f t="shared" si="5"/>
        <v>1.7212409946548921</v>
      </c>
    </row>
    <row r="133" spans="1:25" ht="15.95" customHeight="1" x14ac:dyDescent="0.25">
      <c r="A133" s="184"/>
      <c r="B133" s="4">
        <v>42192</v>
      </c>
      <c r="C133" s="5" t="s">
        <v>47</v>
      </c>
      <c r="D133" s="109">
        <f>SUM(I133:I$233)/SUM(G133:G$233)</f>
        <v>0.63430420711974111</v>
      </c>
      <c r="E133" s="5">
        <v>1</v>
      </c>
      <c r="F133" s="5">
        <v>2</v>
      </c>
      <c r="G133" s="5">
        <v>2</v>
      </c>
      <c r="H133" s="5">
        <v>1</v>
      </c>
      <c r="I133" s="5">
        <v>1</v>
      </c>
      <c r="J133" s="5">
        <f t="shared" si="6"/>
        <v>0</v>
      </c>
      <c r="K133" s="5">
        <v>1</v>
      </c>
      <c r="L133" s="5">
        <v>0</v>
      </c>
      <c r="M133" s="5">
        <v>0</v>
      </c>
      <c r="N133" s="5">
        <v>2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2</v>
      </c>
      <c r="W133" s="109">
        <f>SUM(I133:I$233,O133:O$233,S133:S$233)/SUM(F133:F$233)</f>
        <v>0.68902439024390238</v>
      </c>
      <c r="X133" s="109">
        <f>SUM(V133:V$233)/SUM(G133:G$233)</f>
        <v>1.0485436893203883</v>
      </c>
      <c r="Y133" s="112">
        <f t="shared" ref="Y133:Y196" si="7">SUM(X133+W133)</f>
        <v>1.7375680795642907</v>
      </c>
    </row>
    <row r="134" spans="1:25" ht="15.95" customHeight="1" x14ac:dyDescent="0.25">
      <c r="A134" s="184"/>
      <c r="B134" s="4">
        <v>42178</v>
      </c>
      <c r="C134" s="5" t="s">
        <v>41</v>
      </c>
      <c r="D134" s="109">
        <f>SUM(I134:I$233)/SUM(G134:G$233)</f>
        <v>0.63517915309446249</v>
      </c>
      <c r="E134" s="5">
        <v>1</v>
      </c>
      <c r="F134" s="5">
        <v>3</v>
      </c>
      <c r="G134" s="5">
        <v>3</v>
      </c>
      <c r="H134" s="5">
        <v>3</v>
      </c>
      <c r="I134" s="5">
        <v>2</v>
      </c>
      <c r="J134" s="5">
        <f t="shared" ref="J134:J197" si="8">SUM(I134)-SUM(K134:M134)</f>
        <v>1</v>
      </c>
      <c r="K134" s="5">
        <v>1</v>
      </c>
      <c r="L134" s="5">
        <v>0</v>
      </c>
      <c r="M134" s="5">
        <v>0</v>
      </c>
      <c r="N134" s="5">
        <v>1</v>
      </c>
      <c r="O134" s="5">
        <v>0</v>
      </c>
      <c r="P134" s="5">
        <v>0</v>
      </c>
      <c r="Q134" s="5">
        <v>0</v>
      </c>
      <c r="R134" s="5">
        <v>0</v>
      </c>
      <c r="S134" s="5">
        <v>1</v>
      </c>
      <c r="T134" s="5">
        <v>0</v>
      </c>
      <c r="U134" s="5">
        <v>0</v>
      </c>
      <c r="V134" s="5">
        <v>3</v>
      </c>
      <c r="W134" s="109">
        <f>SUM(I134:I$233,O134:O$233,S134:S$233)/SUM(F134:F$233)</f>
        <v>0.69018404907975461</v>
      </c>
      <c r="X134" s="109">
        <f>SUM(V134:V$233)/SUM(G134:G$233)</f>
        <v>1.0488599348534202</v>
      </c>
      <c r="Y134" s="112">
        <f t="shared" si="7"/>
        <v>1.7390439839331748</v>
      </c>
    </row>
    <row r="135" spans="1:25" ht="15.95" customHeight="1" x14ac:dyDescent="0.25">
      <c r="A135" s="184"/>
      <c r="B135" s="4">
        <v>42178</v>
      </c>
      <c r="C135" s="5" t="s">
        <v>41</v>
      </c>
      <c r="D135" s="109">
        <f>SUM(I135:I$233)/SUM(G135:G$233)</f>
        <v>0.63486842105263153</v>
      </c>
      <c r="E135" s="5">
        <v>1</v>
      </c>
      <c r="F135" s="5">
        <v>3</v>
      </c>
      <c r="G135" s="5">
        <v>3</v>
      </c>
      <c r="H135" s="5">
        <v>1</v>
      </c>
      <c r="I135" s="5">
        <v>2</v>
      </c>
      <c r="J135" s="5">
        <f t="shared" si="8"/>
        <v>1</v>
      </c>
      <c r="K135" s="5">
        <v>1</v>
      </c>
      <c r="L135" s="5">
        <v>0</v>
      </c>
      <c r="M135" s="5">
        <v>0</v>
      </c>
      <c r="N135" s="5">
        <v>2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3</v>
      </c>
      <c r="W135" s="109">
        <f>SUM(I135:I$233,O135:O$233,S135:S$233)/SUM(F135:F$233)</f>
        <v>0.68730650154798767</v>
      </c>
      <c r="X135" s="109">
        <f>SUM(V135:V$233)/SUM(G135:G$233)</f>
        <v>1.049342105263158</v>
      </c>
      <c r="Y135" s="112">
        <f t="shared" si="7"/>
        <v>1.7366486068111455</v>
      </c>
    </row>
    <row r="136" spans="1:25" ht="15.95" customHeight="1" x14ac:dyDescent="0.25">
      <c r="A136" s="184"/>
      <c r="B136" s="4">
        <v>42171</v>
      </c>
      <c r="C136" s="5" t="s">
        <v>45</v>
      </c>
      <c r="D136" s="109">
        <f>SUM(I136:I$233)/SUM(G136:G$233)</f>
        <v>0.63455149501661134</v>
      </c>
      <c r="E136" s="5">
        <v>1</v>
      </c>
      <c r="F136" s="5">
        <v>3</v>
      </c>
      <c r="G136" s="5">
        <v>2</v>
      </c>
      <c r="H136" s="5">
        <v>1</v>
      </c>
      <c r="I136" s="5">
        <v>0</v>
      </c>
      <c r="J136" s="5">
        <f t="shared" si="8"/>
        <v>0</v>
      </c>
      <c r="K136" s="5">
        <v>0</v>
      </c>
      <c r="L136" s="5">
        <v>0</v>
      </c>
      <c r="M136" s="5">
        <v>0</v>
      </c>
      <c r="N136" s="5">
        <v>1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1</v>
      </c>
      <c r="U136" s="5">
        <v>0</v>
      </c>
      <c r="V136" s="5">
        <v>0</v>
      </c>
      <c r="W136" s="109">
        <f>SUM(I136:I$233,O136:O$233,S136:S$233)/SUM(F136:F$233)</f>
        <v>0.6875</v>
      </c>
      <c r="X136" s="109">
        <f>SUM(V136:V$233)/SUM(G136:G$233)</f>
        <v>1.0498338870431894</v>
      </c>
      <c r="Y136" s="112">
        <f t="shared" si="7"/>
        <v>1.7373338870431894</v>
      </c>
    </row>
    <row r="137" spans="1:25" ht="15.95" customHeight="1" x14ac:dyDescent="0.25">
      <c r="A137" s="184"/>
      <c r="B137" s="4">
        <v>42171</v>
      </c>
      <c r="C137" s="5" t="s">
        <v>45</v>
      </c>
      <c r="D137" s="109">
        <f>SUM(I137:I$233)/SUM(G137:G$233)</f>
        <v>0.6387959866220736</v>
      </c>
      <c r="E137" s="5">
        <v>1</v>
      </c>
      <c r="F137" s="5">
        <v>3</v>
      </c>
      <c r="G137" s="5">
        <v>3</v>
      </c>
      <c r="H137" s="5">
        <v>0</v>
      </c>
      <c r="I137" s="5">
        <v>0</v>
      </c>
      <c r="J137" s="5">
        <f t="shared" si="8"/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109">
        <f>SUM(I137:I$233,O137:O$233,S137:S$233)/SUM(F137:F$233)</f>
        <v>0.694006309148265</v>
      </c>
      <c r="X137" s="109">
        <f>SUM(V137:V$233)/SUM(G137:G$233)</f>
        <v>1.0568561872909699</v>
      </c>
      <c r="Y137" s="112">
        <f t="shared" si="7"/>
        <v>1.7508624964392348</v>
      </c>
    </row>
    <row r="138" spans="1:25" ht="15.95" customHeight="1" x14ac:dyDescent="0.25">
      <c r="A138" s="184"/>
      <c r="B138" s="4">
        <v>42164</v>
      </c>
      <c r="C138" s="5" t="s">
        <v>43</v>
      </c>
      <c r="D138" s="109">
        <f>SUM(I138:I$233)/SUM(G138:G$233)</f>
        <v>0.64527027027027029</v>
      </c>
      <c r="E138" s="5">
        <v>1</v>
      </c>
      <c r="F138" s="5">
        <v>4</v>
      </c>
      <c r="G138" s="5">
        <v>4</v>
      </c>
      <c r="H138" s="5">
        <v>4</v>
      </c>
      <c r="I138" s="5">
        <v>3</v>
      </c>
      <c r="J138" s="5">
        <f t="shared" si="8"/>
        <v>0</v>
      </c>
      <c r="K138" s="5">
        <v>3</v>
      </c>
      <c r="L138" s="5">
        <v>0</v>
      </c>
      <c r="M138" s="5">
        <v>0</v>
      </c>
      <c r="N138" s="5">
        <v>2</v>
      </c>
      <c r="O138" s="5">
        <v>0</v>
      </c>
      <c r="P138" s="5">
        <v>0</v>
      </c>
      <c r="Q138" s="5">
        <v>0</v>
      </c>
      <c r="R138" s="5">
        <v>0</v>
      </c>
      <c r="S138" s="5">
        <v>1</v>
      </c>
      <c r="T138" s="5">
        <v>0</v>
      </c>
      <c r="U138" s="5">
        <v>0</v>
      </c>
      <c r="V138" s="5">
        <v>6</v>
      </c>
      <c r="W138" s="109">
        <f>SUM(I138:I$233,O138:O$233,S138:S$233)/SUM(F138:F$233)</f>
        <v>0.70063694267515919</v>
      </c>
      <c r="X138" s="109">
        <f>SUM(V138:V$233)/SUM(G138:G$233)</f>
        <v>1.0675675675675675</v>
      </c>
      <c r="Y138" s="112">
        <f t="shared" si="7"/>
        <v>1.7682045102427266</v>
      </c>
    </row>
    <row r="139" spans="1:25" ht="15.95" customHeight="1" x14ac:dyDescent="0.25">
      <c r="A139" s="184"/>
      <c r="B139" s="4">
        <v>42164</v>
      </c>
      <c r="C139" s="5" t="s">
        <v>43</v>
      </c>
      <c r="D139" s="109">
        <f>SUM(I139:I$233)/SUM(G139:G$233)</f>
        <v>0.64383561643835618</v>
      </c>
      <c r="E139" s="5">
        <v>1</v>
      </c>
      <c r="F139" s="5">
        <v>3</v>
      </c>
      <c r="G139" s="5">
        <v>3</v>
      </c>
      <c r="H139" s="5">
        <v>2</v>
      </c>
      <c r="I139" s="5">
        <v>2</v>
      </c>
      <c r="J139" s="5">
        <f t="shared" si="8"/>
        <v>0</v>
      </c>
      <c r="K139" s="5">
        <v>1</v>
      </c>
      <c r="L139" s="5">
        <v>1</v>
      </c>
      <c r="M139" s="5">
        <v>0</v>
      </c>
      <c r="N139" s="5">
        <v>4</v>
      </c>
      <c r="O139" s="5">
        <v>0</v>
      </c>
      <c r="P139" s="5">
        <v>0</v>
      </c>
      <c r="Q139" s="5">
        <v>0</v>
      </c>
      <c r="R139" s="5">
        <v>0</v>
      </c>
      <c r="S139" s="5">
        <v>1</v>
      </c>
      <c r="T139" s="5">
        <v>0</v>
      </c>
      <c r="U139" s="5">
        <v>0</v>
      </c>
      <c r="V139" s="5">
        <v>5</v>
      </c>
      <c r="W139" s="109">
        <f>SUM(I139:I$233,O139:O$233,S139:S$233)/SUM(F139:F$233)</f>
        <v>0.6967741935483871</v>
      </c>
      <c r="X139" s="109">
        <f>SUM(V139:V$233)/SUM(G139:G$233)</f>
        <v>1.0616438356164384</v>
      </c>
      <c r="Y139" s="112">
        <f t="shared" si="7"/>
        <v>1.7584180291648255</v>
      </c>
    </row>
    <row r="140" spans="1:25" ht="15.95" customHeight="1" x14ac:dyDescent="0.25">
      <c r="A140" s="184"/>
      <c r="B140" s="4">
        <v>42157</v>
      </c>
      <c r="C140" s="5" t="s">
        <v>44</v>
      </c>
      <c r="D140" s="109">
        <f>SUM(I140:I$233)/SUM(G140:G$233)</f>
        <v>0.643598615916955</v>
      </c>
      <c r="E140" s="5">
        <v>1</v>
      </c>
      <c r="F140" s="5">
        <v>3</v>
      </c>
      <c r="G140" s="5">
        <v>3</v>
      </c>
      <c r="H140" s="5">
        <v>2</v>
      </c>
      <c r="I140" s="5">
        <v>3</v>
      </c>
      <c r="J140" s="5">
        <f t="shared" si="8"/>
        <v>2</v>
      </c>
      <c r="K140" s="5">
        <v>1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4</v>
      </c>
      <c r="W140" s="109">
        <f>SUM(I140:I$233,O140:O$233,S140:S$233)/SUM(F140:F$233)</f>
        <v>0.69381107491856675</v>
      </c>
      <c r="X140" s="109">
        <f>SUM(V140:V$233)/SUM(G140:G$233)</f>
        <v>1.0553633217993079</v>
      </c>
      <c r="Y140" s="112">
        <f t="shared" si="7"/>
        <v>1.7491743967178746</v>
      </c>
    </row>
    <row r="141" spans="1:25" ht="15.95" customHeight="1" x14ac:dyDescent="0.25">
      <c r="A141" s="184"/>
      <c r="B141" s="4">
        <v>42157</v>
      </c>
      <c r="C141" s="5" t="s">
        <v>44</v>
      </c>
      <c r="D141" s="109">
        <f>SUM(I141:I$233)/SUM(G141:G$233)</f>
        <v>0.6398601398601399</v>
      </c>
      <c r="E141" s="5">
        <v>1</v>
      </c>
      <c r="F141" s="5">
        <v>3</v>
      </c>
      <c r="G141" s="5">
        <v>3</v>
      </c>
      <c r="H141" s="5">
        <v>3</v>
      </c>
      <c r="I141" s="5">
        <v>2</v>
      </c>
      <c r="J141" s="5">
        <f t="shared" si="8"/>
        <v>1</v>
      </c>
      <c r="K141" s="5">
        <v>1</v>
      </c>
      <c r="L141" s="5">
        <v>0</v>
      </c>
      <c r="M141" s="5">
        <v>0</v>
      </c>
      <c r="N141" s="5">
        <v>1</v>
      </c>
      <c r="O141" s="5">
        <v>0</v>
      </c>
      <c r="P141" s="5">
        <v>0</v>
      </c>
      <c r="Q141" s="5">
        <v>0</v>
      </c>
      <c r="R141" s="5">
        <v>0</v>
      </c>
      <c r="S141" s="5">
        <v>1</v>
      </c>
      <c r="T141" s="5">
        <v>0</v>
      </c>
      <c r="U141" s="5">
        <v>0</v>
      </c>
      <c r="V141" s="5">
        <v>3</v>
      </c>
      <c r="W141" s="109">
        <f>SUM(I141:I$233,O141:O$233,S141:S$233)/SUM(F141:F$233)</f>
        <v>0.69078947368421051</v>
      </c>
      <c r="X141" s="109">
        <f>SUM(V141:V$233)/SUM(G141:G$233)</f>
        <v>1.0524475524475525</v>
      </c>
      <c r="Y141" s="112">
        <f t="shared" si="7"/>
        <v>1.7432370261317631</v>
      </c>
    </row>
    <row r="142" spans="1:25" ht="15.95" customHeight="1" x14ac:dyDescent="0.25">
      <c r="A142" s="184"/>
      <c r="B142" s="4">
        <v>42150</v>
      </c>
      <c r="C142" s="5" t="s">
        <v>46</v>
      </c>
      <c r="D142" s="109">
        <f>SUM(I142:I$233)/SUM(G142:G$233)</f>
        <v>0.63957597173144876</v>
      </c>
      <c r="E142" s="5">
        <v>1</v>
      </c>
      <c r="F142" s="5">
        <v>4</v>
      </c>
      <c r="G142" s="5">
        <v>3</v>
      </c>
      <c r="H142" s="5">
        <v>1</v>
      </c>
      <c r="I142" s="5">
        <v>2</v>
      </c>
      <c r="J142" s="5">
        <f t="shared" si="8"/>
        <v>1</v>
      </c>
      <c r="K142" s="5">
        <v>1</v>
      </c>
      <c r="L142" s="5">
        <v>0</v>
      </c>
      <c r="M142" s="5">
        <v>0</v>
      </c>
      <c r="N142" s="5">
        <v>3</v>
      </c>
      <c r="O142" s="5">
        <v>0</v>
      </c>
      <c r="P142" s="5">
        <v>0</v>
      </c>
      <c r="Q142" s="5">
        <v>1</v>
      </c>
      <c r="R142" s="5">
        <v>0</v>
      </c>
      <c r="S142" s="5">
        <v>1</v>
      </c>
      <c r="T142" s="5">
        <v>0</v>
      </c>
      <c r="U142" s="5">
        <v>0</v>
      </c>
      <c r="V142" s="5">
        <v>3</v>
      </c>
      <c r="W142" s="109">
        <f>SUM(I142:I$233,O142:O$233,S142:S$233)/SUM(F142:F$233)</f>
        <v>0.68770764119601324</v>
      </c>
      <c r="X142" s="109">
        <f>SUM(V142:V$233)/SUM(G142:G$233)</f>
        <v>1.0530035335689045</v>
      </c>
      <c r="Y142" s="112">
        <f t="shared" si="7"/>
        <v>1.7407111747649178</v>
      </c>
    </row>
    <row r="143" spans="1:25" ht="15.95" customHeight="1" x14ac:dyDescent="0.25">
      <c r="A143" s="184"/>
      <c r="B143" s="4">
        <v>42150</v>
      </c>
      <c r="C143" s="5" t="s">
        <v>46</v>
      </c>
      <c r="D143" s="109">
        <f>SUM(I143:I$233)/SUM(G143:G$233)</f>
        <v>0.63928571428571423</v>
      </c>
      <c r="E143" s="5">
        <v>1</v>
      </c>
      <c r="F143" s="5">
        <v>3</v>
      </c>
      <c r="G143" s="5">
        <v>2</v>
      </c>
      <c r="H143" s="5">
        <v>0</v>
      </c>
      <c r="I143" s="5">
        <v>0</v>
      </c>
      <c r="J143" s="5">
        <f t="shared" si="8"/>
        <v>0</v>
      </c>
      <c r="K143" s="5">
        <v>0</v>
      </c>
      <c r="L143" s="5">
        <v>0</v>
      </c>
      <c r="M143" s="5">
        <v>0</v>
      </c>
      <c r="N143" s="5">
        <v>0</v>
      </c>
      <c r="O143" s="5">
        <v>1</v>
      </c>
      <c r="P143" s="5">
        <v>0</v>
      </c>
      <c r="Q143" s="5">
        <v>0</v>
      </c>
      <c r="R143" s="5">
        <v>1</v>
      </c>
      <c r="S143" s="5">
        <v>0</v>
      </c>
      <c r="T143" s="5">
        <v>1</v>
      </c>
      <c r="U143" s="5">
        <v>1</v>
      </c>
      <c r="V143" s="5">
        <v>0</v>
      </c>
      <c r="W143" s="109">
        <f>SUM(I143:I$233,O143:O$233,S143:S$233)/SUM(F143:F$233)</f>
        <v>0.68686868686868685</v>
      </c>
      <c r="X143" s="109">
        <f>SUM(V143:V$233)/SUM(G143:G$233)</f>
        <v>1.0535714285714286</v>
      </c>
      <c r="Y143" s="112">
        <f t="shared" si="7"/>
        <v>1.7404401154401155</v>
      </c>
    </row>
    <row r="144" spans="1:25" ht="15.95" customHeight="1" x14ac:dyDescent="0.25">
      <c r="A144" s="184"/>
      <c r="B144" s="4">
        <v>42143</v>
      </c>
      <c r="C144" s="5" t="s">
        <v>47</v>
      </c>
      <c r="D144" s="109">
        <f>SUM(I144:I$233)/SUM(G144:G$233)</f>
        <v>0.64388489208633093</v>
      </c>
      <c r="E144" s="5">
        <v>1</v>
      </c>
      <c r="F144" s="5">
        <v>3</v>
      </c>
      <c r="G144" s="5">
        <v>2</v>
      </c>
      <c r="H144" s="5">
        <v>1</v>
      </c>
      <c r="I144" s="5">
        <v>2</v>
      </c>
      <c r="J144" s="5">
        <f t="shared" si="8"/>
        <v>1</v>
      </c>
      <c r="K144" s="5">
        <v>1</v>
      </c>
      <c r="L144" s="5">
        <v>0</v>
      </c>
      <c r="M144" s="5">
        <v>0</v>
      </c>
      <c r="N144" s="5">
        <v>1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0</v>
      </c>
      <c r="V144" s="5">
        <v>3</v>
      </c>
      <c r="W144" s="109">
        <f>SUM(I144:I$233,O144:O$233,S144:S$233)/SUM(F144:F$233)</f>
        <v>0.69047619047619047</v>
      </c>
      <c r="X144" s="109">
        <f>SUM(V144:V$233)/SUM(G144:G$233)</f>
        <v>1.0611510791366907</v>
      </c>
      <c r="Y144" s="112">
        <f t="shared" si="7"/>
        <v>1.7516272696128812</v>
      </c>
    </row>
    <row r="145" spans="1:25" ht="15.95" customHeight="1" thickBot="1" x14ac:dyDescent="0.3">
      <c r="A145" s="188"/>
      <c r="B145" s="11">
        <v>42143</v>
      </c>
      <c r="C145" s="12" t="s">
        <v>47</v>
      </c>
      <c r="D145" s="113">
        <f>SUM(I145:I$233)/SUM(G145:G$233)</f>
        <v>0.64130434782608692</v>
      </c>
      <c r="E145" s="12">
        <v>1</v>
      </c>
      <c r="F145" s="12">
        <v>4</v>
      </c>
      <c r="G145" s="12">
        <v>4</v>
      </c>
      <c r="H145" s="12">
        <v>3</v>
      </c>
      <c r="I145" s="12">
        <v>3</v>
      </c>
      <c r="J145" s="12">
        <f t="shared" si="8"/>
        <v>2</v>
      </c>
      <c r="K145" s="12">
        <v>1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4</v>
      </c>
      <c r="W145" s="113">
        <f>SUM(I145:I$233,O145:O$233,S145:S$233)/SUM(F145:F$233)</f>
        <v>0.69072164948453607</v>
      </c>
      <c r="X145" s="113">
        <f>SUM(V145:V$233)/SUM(G145:G$233)</f>
        <v>1.0579710144927537</v>
      </c>
      <c r="Y145" s="114">
        <f t="shared" si="7"/>
        <v>1.7486926639772897</v>
      </c>
    </row>
    <row r="146" spans="1:25" ht="15.95" customHeight="1" x14ac:dyDescent="0.25">
      <c r="A146" s="183" t="s">
        <v>48</v>
      </c>
      <c r="B146" s="9">
        <v>41863</v>
      </c>
      <c r="C146" s="10" t="s">
        <v>43</v>
      </c>
      <c r="D146" s="110">
        <f>SUM(I146:I$233)/SUM(G146:G$233)</f>
        <v>0.63970588235294112</v>
      </c>
      <c r="E146" s="10">
        <v>1</v>
      </c>
      <c r="F146" s="10">
        <v>3</v>
      </c>
      <c r="G146" s="10">
        <v>3</v>
      </c>
      <c r="H146" s="10">
        <v>2</v>
      </c>
      <c r="I146" s="10">
        <v>2</v>
      </c>
      <c r="J146" s="10">
        <f t="shared" si="8"/>
        <v>2</v>
      </c>
      <c r="K146" s="10"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0</v>
      </c>
      <c r="Q146" s="10">
        <v>0</v>
      </c>
      <c r="R146" s="10">
        <v>1</v>
      </c>
      <c r="S146" s="10">
        <v>0</v>
      </c>
      <c r="T146" s="10">
        <v>1</v>
      </c>
      <c r="U146" s="10">
        <v>0</v>
      </c>
      <c r="V146" s="10">
        <v>2</v>
      </c>
      <c r="W146" s="110">
        <f>SUM(I146:I$233,O146:O$233,S146:S$233)/SUM(F146:F$233)</f>
        <v>0.68989547038327526</v>
      </c>
      <c r="X146" s="110">
        <f>SUM(V146:V$233)/SUM(G146:G$233)</f>
        <v>1.0588235294117647</v>
      </c>
      <c r="Y146" s="111">
        <f t="shared" si="7"/>
        <v>1.7487189997950399</v>
      </c>
    </row>
    <row r="147" spans="1:25" ht="15.95" customHeight="1" x14ac:dyDescent="0.25">
      <c r="A147" s="184"/>
      <c r="B147" s="4">
        <v>41863</v>
      </c>
      <c r="C147" s="5" t="s">
        <v>43</v>
      </c>
      <c r="D147" s="109">
        <f>SUM(I147:I$233)/SUM(G147:G$233)</f>
        <v>0.63940520446096649</v>
      </c>
      <c r="E147" s="5">
        <v>1</v>
      </c>
      <c r="F147" s="5">
        <v>2</v>
      </c>
      <c r="G147" s="5">
        <v>2</v>
      </c>
      <c r="H147" s="5">
        <v>2</v>
      </c>
      <c r="I147" s="5">
        <v>1</v>
      </c>
      <c r="J147" s="5">
        <f t="shared" si="8"/>
        <v>0</v>
      </c>
      <c r="K147" s="5">
        <v>1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1</v>
      </c>
      <c r="T147" s="5">
        <v>0</v>
      </c>
      <c r="U147" s="5">
        <v>0</v>
      </c>
      <c r="V147" s="5">
        <v>2</v>
      </c>
      <c r="W147" s="109">
        <f>SUM(I147:I$233,O147:O$233,S147:S$233)/SUM(F147:F$233)</f>
        <v>0.6901408450704225</v>
      </c>
      <c r="X147" s="109">
        <f>SUM(V147:V$233)/SUM(G147:G$233)</f>
        <v>1.0631970260223049</v>
      </c>
      <c r="Y147" s="112">
        <f t="shared" si="7"/>
        <v>1.7533378710927274</v>
      </c>
    </row>
    <row r="148" spans="1:25" ht="15.95" customHeight="1" x14ac:dyDescent="0.25">
      <c r="A148" s="184"/>
      <c r="B148" s="4">
        <v>41856</v>
      </c>
      <c r="C148" s="5" t="s">
        <v>44</v>
      </c>
      <c r="D148" s="109">
        <f>SUM(I148:I$233)/SUM(G148:G$233)</f>
        <v>0.6404494382022472</v>
      </c>
      <c r="E148" s="5">
        <v>1</v>
      </c>
      <c r="F148" s="5">
        <v>3</v>
      </c>
      <c r="G148" s="5">
        <v>3</v>
      </c>
      <c r="H148" s="5">
        <v>0</v>
      </c>
      <c r="I148" s="5">
        <v>0</v>
      </c>
      <c r="J148" s="5">
        <f t="shared" si="8"/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1</v>
      </c>
      <c r="T148" s="5">
        <v>0</v>
      </c>
      <c r="U148" s="5">
        <v>0</v>
      </c>
      <c r="V148" s="5">
        <v>0</v>
      </c>
      <c r="W148" s="109">
        <f>SUM(I148:I$233,O148:O$233,S148:S$233)/SUM(F148:F$233)</f>
        <v>0.68794326241134751</v>
      </c>
      <c r="X148" s="109">
        <f>SUM(V148:V$233)/SUM(G148:G$233)</f>
        <v>1.0636704119850187</v>
      </c>
      <c r="Y148" s="112">
        <f t="shared" si="7"/>
        <v>1.7516136743963662</v>
      </c>
    </row>
    <row r="149" spans="1:25" ht="15.95" customHeight="1" x14ac:dyDescent="0.25">
      <c r="A149" s="184"/>
      <c r="B149" s="4">
        <v>41856</v>
      </c>
      <c r="C149" s="5" t="s">
        <v>44</v>
      </c>
      <c r="D149" s="109">
        <f>SUM(I149:I$233)/SUM(G149:G$233)</f>
        <v>0.64772727272727271</v>
      </c>
      <c r="E149" s="5">
        <v>1</v>
      </c>
      <c r="F149" s="5">
        <v>3</v>
      </c>
      <c r="G149" s="5">
        <v>2</v>
      </c>
      <c r="H149" s="5">
        <v>2</v>
      </c>
      <c r="I149" s="5">
        <v>2</v>
      </c>
      <c r="J149" s="5">
        <f t="shared" si="8"/>
        <v>1</v>
      </c>
      <c r="K149" s="5">
        <v>1</v>
      </c>
      <c r="L149" s="5">
        <v>0</v>
      </c>
      <c r="M149" s="5">
        <v>0</v>
      </c>
      <c r="N149" s="5">
        <v>2</v>
      </c>
      <c r="O149" s="5">
        <v>0</v>
      </c>
      <c r="P149" s="5">
        <v>0</v>
      </c>
      <c r="Q149" s="5">
        <v>1</v>
      </c>
      <c r="R149" s="5">
        <v>0</v>
      </c>
      <c r="S149" s="5">
        <v>0</v>
      </c>
      <c r="T149" s="5">
        <v>0</v>
      </c>
      <c r="U149" s="5">
        <v>0</v>
      </c>
      <c r="V149" s="5">
        <v>3</v>
      </c>
      <c r="W149" s="109">
        <f>SUM(I149:I$233,O149:O$233,S149:S$233)/SUM(F149:F$233)</f>
        <v>0.69175627240143367</v>
      </c>
      <c r="X149" s="109">
        <f>SUM(V149:V$233)/SUM(G149:G$233)</f>
        <v>1.0757575757575757</v>
      </c>
      <c r="Y149" s="112">
        <f t="shared" si="7"/>
        <v>1.7675138481590094</v>
      </c>
    </row>
    <row r="150" spans="1:25" ht="15.95" customHeight="1" x14ac:dyDescent="0.25">
      <c r="A150" s="184"/>
      <c r="B150" s="4">
        <v>41849</v>
      </c>
      <c r="C150" s="5" t="s">
        <v>50</v>
      </c>
      <c r="D150" s="109">
        <f>SUM(I150:I$233)/SUM(G150:G$233)</f>
        <v>0.64503816793893132</v>
      </c>
      <c r="E150" s="5">
        <v>1</v>
      </c>
      <c r="F150" s="5">
        <v>2</v>
      </c>
      <c r="G150" s="5">
        <v>2</v>
      </c>
      <c r="H150" s="5">
        <v>0</v>
      </c>
      <c r="I150" s="5">
        <v>1</v>
      </c>
      <c r="J150" s="5">
        <f t="shared" si="8"/>
        <v>1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1</v>
      </c>
      <c r="W150" s="109">
        <f>SUM(I150:I$233,O150:O$233,S150:S$233)/SUM(F150:F$233)</f>
        <v>0.69202898550724634</v>
      </c>
      <c r="X150" s="109">
        <f>SUM(V150:V$233)/SUM(G150:G$233)</f>
        <v>1.0725190839694656</v>
      </c>
      <c r="Y150" s="112">
        <f t="shared" si="7"/>
        <v>1.7645480694767119</v>
      </c>
    </row>
    <row r="151" spans="1:25" ht="15.95" customHeight="1" x14ac:dyDescent="0.25">
      <c r="A151" s="184"/>
      <c r="B151" s="4">
        <v>41849</v>
      </c>
      <c r="C151" s="5" t="s">
        <v>50</v>
      </c>
      <c r="D151" s="109">
        <f>SUM(I151:I$233)/SUM(G151:G$233)</f>
        <v>0.64615384615384619</v>
      </c>
      <c r="E151" s="5">
        <v>1</v>
      </c>
      <c r="F151" s="5">
        <v>4</v>
      </c>
      <c r="G151" s="5">
        <v>4</v>
      </c>
      <c r="H151" s="5">
        <v>2</v>
      </c>
      <c r="I151" s="5">
        <v>3</v>
      </c>
      <c r="J151" s="5">
        <f t="shared" si="8"/>
        <v>3</v>
      </c>
      <c r="K151" s="5">
        <v>0</v>
      </c>
      <c r="L151" s="5">
        <v>0</v>
      </c>
      <c r="M151" s="5">
        <v>0</v>
      </c>
      <c r="N151" s="5">
        <v>3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3</v>
      </c>
      <c r="W151" s="109">
        <f>SUM(I151:I$233,O151:O$233,S151:S$233)/SUM(F151:F$233)</f>
        <v>0.69343065693430661</v>
      </c>
      <c r="X151" s="109">
        <f>SUM(V151:V$233)/SUM(G151:G$233)</f>
        <v>1.0769230769230769</v>
      </c>
      <c r="Y151" s="112">
        <f t="shared" si="7"/>
        <v>1.7703537338573834</v>
      </c>
    </row>
    <row r="152" spans="1:25" ht="15.95" customHeight="1" x14ac:dyDescent="0.25">
      <c r="A152" s="184"/>
      <c r="B152" s="4">
        <v>41842</v>
      </c>
      <c r="C152" s="5" t="s">
        <v>51</v>
      </c>
      <c r="D152" s="109">
        <f>SUM(I152:I$233)/SUM(G152:G$233)</f>
        <v>0.64453125</v>
      </c>
      <c r="E152" s="5">
        <v>1</v>
      </c>
      <c r="F152" s="5">
        <v>4</v>
      </c>
      <c r="G152" s="5">
        <v>4</v>
      </c>
      <c r="H152" s="5">
        <v>1</v>
      </c>
      <c r="I152" s="5">
        <v>3</v>
      </c>
      <c r="J152" s="5">
        <f t="shared" si="8"/>
        <v>1</v>
      </c>
      <c r="K152" s="5">
        <v>2</v>
      </c>
      <c r="L152" s="5">
        <v>0</v>
      </c>
      <c r="M152" s="5">
        <v>0</v>
      </c>
      <c r="N152" s="5">
        <v>1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1</v>
      </c>
      <c r="U152" s="5">
        <v>0</v>
      </c>
      <c r="V152" s="5">
        <v>5</v>
      </c>
      <c r="W152" s="109">
        <f>SUM(I152:I$233,O152:O$233,S152:S$233)/SUM(F152:F$233)</f>
        <v>0.69259259259259254</v>
      </c>
      <c r="X152" s="109">
        <f>SUM(V152:V$233)/SUM(G152:G$233)</f>
        <v>1.08203125</v>
      </c>
      <c r="Y152" s="112">
        <f t="shared" si="7"/>
        <v>1.7746238425925926</v>
      </c>
    </row>
    <row r="153" spans="1:25" ht="15.95" customHeight="1" x14ac:dyDescent="0.25">
      <c r="A153" s="184"/>
      <c r="B153" s="4">
        <v>41842</v>
      </c>
      <c r="C153" s="5" t="s">
        <v>51</v>
      </c>
      <c r="D153" s="109">
        <f>SUM(I153:I$233)/SUM(G153:G$233)</f>
        <v>0.6428571428571429</v>
      </c>
      <c r="E153" s="5">
        <v>1</v>
      </c>
      <c r="F153" s="5">
        <v>3</v>
      </c>
      <c r="G153" s="5">
        <v>2</v>
      </c>
      <c r="H153" s="5">
        <v>1</v>
      </c>
      <c r="I153" s="5">
        <v>0</v>
      </c>
      <c r="J153" s="5">
        <f t="shared" si="8"/>
        <v>0</v>
      </c>
      <c r="K153" s="5">
        <v>0</v>
      </c>
      <c r="L153" s="5">
        <v>0</v>
      </c>
      <c r="M153" s="5">
        <v>0</v>
      </c>
      <c r="N153" s="5">
        <v>1</v>
      </c>
      <c r="O153" s="5">
        <v>0</v>
      </c>
      <c r="P153" s="5">
        <v>0</v>
      </c>
      <c r="Q153" s="5">
        <v>1</v>
      </c>
      <c r="R153" s="5">
        <v>0</v>
      </c>
      <c r="S153" s="5">
        <v>1</v>
      </c>
      <c r="T153" s="5">
        <v>0</v>
      </c>
      <c r="U153" s="5">
        <v>0</v>
      </c>
      <c r="V153" s="5">
        <v>0</v>
      </c>
      <c r="W153" s="109">
        <f>SUM(I153:I$233,O153:O$233,S153:S$233)/SUM(F153:F$233)</f>
        <v>0.69172932330827064</v>
      </c>
      <c r="X153" s="109">
        <f>SUM(V153:V$233)/SUM(G153:G$233)</f>
        <v>1.0793650793650793</v>
      </c>
      <c r="Y153" s="112">
        <f t="shared" si="7"/>
        <v>1.7710944026733499</v>
      </c>
    </row>
    <row r="154" spans="1:25" ht="15.95" customHeight="1" x14ac:dyDescent="0.25">
      <c r="A154" s="184"/>
      <c r="B154" s="4">
        <v>41835</v>
      </c>
      <c r="C154" s="5" t="s">
        <v>41</v>
      </c>
      <c r="D154" s="109">
        <f>SUM(I154:I$233)/SUM(G154:G$233)</f>
        <v>0.64800000000000002</v>
      </c>
      <c r="E154" s="5">
        <v>1</v>
      </c>
      <c r="F154" s="5">
        <v>4</v>
      </c>
      <c r="G154" s="5">
        <v>4</v>
      </c>
      <c r="H154" s="5">
        <v>1</v>
      </c>
      <c r="I154" s="5">
        <v>1</v>
      </c>
      <c r="J154" s="5">
        <f t="shared" si="8"/>
        <v>1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</v>
      </c>
      <c r="V154" s="5">
        <v>1</v>
      </c>
      <c r="W154" s="109">
        <f>SUM(I154:I$233,O154:O$233,S154:S$233)/SUM(F154:F$233)</f>
        <v>0.69581749049429653</v>
      </c>
      <c r="X154" s="109">
        <f>SUM(V154:V$233)/SUM(G154:G$233)</f>
        <v>1.0880000000000001</v>
      </c>
      <c r="Y154" s="112">
        <f t="shared" si="7"/>
        <v>1.7838174904942967</v>
      </c>
    </row>
    <row r="155" spans="1:25" ht="15.95" customHeight="1" x14ac:dyDescent="0.25">
      <c r="A155" s="184"/>
      <c r="B155" s="4">
        <v>41835</v>
      </c>
      <c r="C155" s="5" t="s">
        <v>41</v>
      </c>
      <c r="D155" s="109">
        <f>SUM(I155:I$233)/SUM(G155:G$233)</f>
        <v>0.65447154471544711</v>
      </c>
      <c r="E155" s="5">
        <v>1</v>
      </c>
      <c r="F155" s="5">
        <v>3</v>
      </c>
      <c r="G155" s="5">
        <v>3</v>
      </c>
      <c r="H155" s="5">
        <v>3</v>
      </c>
      <c r="I155" s="5">
        <v>3</v>
      </c>
      <c r="J155" s="5">
        <f t="shared" si="8"/>
        <v>3</v>
      </c>
      <c r="K155" s="5">
        <v>0</v>
      </c>
      <c r="L155" s="5">
        <v>0</v>
      </c>
      <c r="M155" s="5">
        <v>0</v>
      </c>
      <c r="N155" s="5">
        <v>1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3</v>
      </c>
      <c r="W155" s="109">
        <f>SUM(I155:I$233,O155:O$233,S155:S$233)/SUM(F155:F$233)</f>
        <v>0.70270270270270274</v>
      </c>
      <c r="X155" s="109">
        <f>SUM(V155:V$233)/SUM(G155:G$233)</f>
        <v>1.1016260162601625</v>
      </c>
      <c r="Y155" s="112">
        <f t="shared" si="7"/>
        <v>1.8043287189628652</v>
      </c>
    </row>
    <row r="156" spans="1:25" ht="15.95" customHeight="1" x14ac:dyDescent="0.25">
      <c r="A156" s="184"/>
      <c r="B156" s="4">
        <v>41828</v>
      </c>
      <c r="C156" s="5" t="s">
        <v>45</v>
      </c>
      <c r="D156" s="109">
        <f>SUM(I156:I$233)/SUM(G156:G$233)</f>
        <v>0.65020576131687247</v>
      </c>
      <c r="E156" s="5">
        <v>1</v>
      </c>
      <c r="F156" s="5">
        <v>2</v>
      </c>
      <c r="G156" s="5">
        <v>2</v>
      </c>
      <c r="H156" s="5">
        <v>1</v>
      </c>
      <c r="I156" s="5">
        <v>1</v>
      </c>
      <c r="J156" s="5">
        <f t="shared" si="8"/>
        <v>0</v>
      </c>
      <c r="K156" s="5">
        <v>1</v>
      </c>
      <c r="L156" s="5">
        <v>0</v>
      </c>
      <c r="M156" s="5">
        <v>0</v>
      </c>
      <c r="N156" s="5">
        <v>2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</v>
      </c>
      <c r="W156" s="109">
        <f>SUM(I156:I$233,O156:O$233,S156:S$233)/SUM(F156:F$233)</f>
        <v>0.69921875</v>
      </c>
      <c r="X156" s="109">
        <f>SUM(V156:V$233)/SUM(G156:G$233)</f>
        <v>1.1028806584362141</v>
      </c>
      <c r="Y156" s="112">
        <f t="shared" si="7"/>
        <v>1.8020994084362141</v>
      </c>
    </row>
    <row r="157" spans="1:25" ht="15.95" customHeight="1" x14ac:dyDescent="0.25">
      <c r="A157" s="184"/>
      <c r="B157" s="4">
        <v>41828</v>
      </c>
      <c r="C157" s="5" t="s">
        <v>45</v>
      </c>
      <c r="D157" s="109">
        <f>SUM(I157:I$233)/SUM(G157:G$233)</f>
        <v>0.65145228215767637</v>
      </c>
      <c r="E157" s="5">
        <v>1</v>
      </c>
      <c r="F157" s="5">
        <v>3</v>
      </c>
      <c r="G157" s="5">
        <v>3</v>
      </c>
      <c r="H157" s="5">
        <v>1</v>
      </c>
      <c r="I157" s="5">
        <v>2</v>
      </c>
      <c r="J157" s="5">
        <f t="shared" si="8"/>
        <v>0</v>
      </c>
      <c r="K157" s="5">
        <v>2</v>
      </c>
      <c r="L157" s="5">
        <v>0</v>
      </c>
      <c r="M157" s="5">
        <v>0</v>
      </c>
      <c r="N157" s="5">
        <v>3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4</v>
      </c>
      <c r="W157" s="109">
        <f>SUM(I157:I$233,O157:O$233,S157:S$233)/SUM(F157:F$233)</f>
        <v>0.70078740157480313</v>
      </c>
      <c r="X157" s="109">
        <f>SUM(V157:V$233)/SUM(G157:G$233)</f>
        <v>1.103734439834025</v>
      </c>
      <c r="Y157" s="112">
        <f t="shared" si="7"/>
        <v>1.8045218414088282</v>
      </c>
    </row>
    <row r="158" spans="1:25" ht="15.95" customHeight="1" x14ac:dyDescent="0.25">
      <c r="A158" s="184"/>
      <c r="B158" s="4">
        <v>41821</v>
      </c>
      <c r="C158" s="5" t="s">
        <v>46</v>
      </c>
      <c r="D158" s="109">
        <f>SUM(I158:I$233)/SUM(G158:G$233)</f>
        <v>0.65126050420168069</v>
      </c>
      <c r="E158" s="5">
        <v>1</v>
      </c>
      <c r="F158" s="5">
        <v>3</v>
      </c>
      <c r="G158" s="5">
        <v>3</v>
      </c>
      <c r="H158" s="5">
        <v>2</v>
      </c>
      <c r="I158" s="5">
        <v>3</v>
      </c>
      <c r="J158" s="5">
        <f t="shared" si="8"/>
        <v>1</v>
      </c>
      <c r="K158" s="5">
        <v>0</v>
      </c>
      <c r="L158" s="5">
        <v>2</v>
      </c>
      <c r="M158" s="5">
        <v>0</v>
      </c>
      <c r="N158" s="5">
        <v>4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7</v>
      </c>
      <c r="W158" s="109">
        <f>SUM(I158:I$233,O158:O$233,S158:S$233)/SUM(F158:F$233)</f>
        <v>0.70119521912350602</v>
      </c>
      <c r="X158" s="109">
        <f>SUM(V158:V$233)/SUM(G158:G$233)</f>
        <v>1.1008403361344539</v>
      </c>
      <c r="Y158" s="112">
        <f t="shared" si="7"/>
        <v>1.8020355552579599</v>
      </c>
    </row>
    <row r="159" spans="1:25" ht="15.95" customHeight="1" x14ac:dyDescent="0.25">
      <c r="A159" s="184"/>
      <c r="B159" s="4">
        <v>41814</v>
      </c>
      <c r="C159" s="5" t="s">
        <v>50</v>
      </c>
      <c r="D159" s="109">
        <f>SUM(I159:I$233)/SUM(G159:G$233)</f>
        <v>0.64680851063829792</v>
      </c>
      <c r="E159" s="5">
        <v>1</v>
      </c>
      <c r="F159" s="5">
        <v>2</v>
      </c>
      <c r="G159" s="5">
        <v>2</v>
      </c>
      <c r="H159" s="5">
        <v>2</v>
      </c>
      <c r="I159" s="5">
        <v>2</v>
      </c>
      <c r="J159" s="5">
        <f t="shared" si="8"/>
        <v>0</v>
      </c>
      <c r="K159" s="5">
        <v>2</v>
      </c>
      <c r="L159" s="5">
        <v>0</v>
      </c>
      <c r="M159" s="5">
        <v>0</v>
      </c>
      <c r="N159" s="5">
        <v>2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4</v>
      </c>
      <c r="W159" s="109">
        <f>SUM(I159:I$233,O159:O$233,S159:S$233)/SUM(F159:F$233)</f>
        <v>0.69758064516129037</v>
      </c>
      <c r="X159" s="109">
        <f>SUM(V159:V$233)/SUM(G159:G$233)</f>
        <v>1.0851063829787233</v>
      </c>
      <c r="Y159" s="112">
        <f t="shared" si="7"/>
        <v>1.7826870281400136</v>
      </c>
    </row>
    <row r="160" spans="1:25" ht="15.95" customHeight="1" x14ac:dyDescent="0.25">
      <c r="A160" s="184"/>
      <c r="B160" s="4">
        <v>41814</v>
      </c>
      <c r="C160" s="5" t="s">
        <v>50</v>
      </c>
      <c r="D160" s="109">
        <f>SUM(I160:I$233)/SUM(G160:G$233)</f>
        <v>0.64377682403433478</v>
      </c>
      <c r="E160" s="5">
        <v>1</v>
      </c>
      <c r="F160" s="5">
        <v>4</v>
      </c>
      <c r="G160" s="5">
        <v>4</v>
      </c>
      <c r="H160" s="5">
        <v>0</v>
      </c>
      <c r="I160" s="5">
        <v>0</v>
      </c>
      <c r="J160" s="5">
        <f t="shared" si="8"/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</v>
      </c>
      <c r="T160" s="5">
        <v>0</v>
      </c>
      <c r="U160" s="5">
        <v>1</v>
      </c>
      <c r="V160" s="5">
        <v>0</v>
      </c>
      <c r="W160" s="109">
        <f>SUM(I160:I$233,O160:O$233,S160:S$233)/SUM(F160:F$233)</f>
        <v>0.69512195121951215</v>
      </c>
      <c r="X160" s="109">
        <f>SUM(V160:V$233)/SUM(G160:G$233)</f>
        <v>1.0772532188841202</v>
      </c>
      <c r="Y160" s="112">
        <f t="shared" si="7"/>
        <v>1.7723751701036323</v>
      </c>
    </row>
    <row r="161" spans="1:25" ht="15.95" customHeight="1" x14ac:dyDescent="0.25">
      <c r="A161" s="184"/>
      <c r="B161" s="4">
        <v>41807</v>
      </c>
      <c r="C161" s="5" t="s">
        <v>51</v>
      </c>
      <c r="D161" s="109">
        <f>SUM(I161:I$233)/SUM(G161:G$233)</f>
        <v>0.65502183406113534</v>
      </c>
      <c r="E161" s="5">
        <v>1</v>
      </c>
      <c r="F161" s="5">
        <v>4</v>
      </c>
      <c r="G161" s="5">
        <v>4</v>
      </c>
      <c r="H161" s="27">
        <v>2</v>
      </c>
      <c r="I161" s="27">
        <v>2</v>
      </c>
      <c r="J161" s="5">
        <f t="shared" si="8"/>
        <v>1</v>
      </c>
      <c r="K161" s="5">
        <v>1</v>
      </c>
      <c r="L161" s="5">
        <v>0</v>
      </c>
      <c r="M161" s="5">
        <v>0</v>
      </c>
      <c r="N161" s="5">
        <v>2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3</v>
      </c>
      <c r="W161" s="109">
        <f>SUM(I161:I$233,O161:O$233,S161:S$233)/SUM(F161:F$233)</f>
        <v>0.7024793388429752</v>
      </c>
      <c r="X161" s="109">
        <f>SUM(V161:V$233)/SUM(G161:G$233)</f>
        <v>1.0960698689956332</v>
      </c>
      <c r="Y161" s="112">
        <f t="shared" si="7"/>
        <v>1.7985492078386085</v>
      </c>
    </row>
    <row r="162" spans="1:25" ht="15.95" customHeight="1" x14ac:dyDescent="0.25">
      <c r="A162" s="184"/>
      <c r="B162" s="4">
        <v>41807</v>
      </c>
      <c r="C162" s="5" t="s">
        <v>51</v>
      </c>
      <c r="D162" s="109">
        <f>SUM(I162:I$233)/SUM(G162:G$233)</f>
        <v>0.65777777777777779</v>
      </c>
      <c r="E162" s="5">
        <v>1</v>
      </c>
      <c r="F162" s="5">
        <v>4</v>
      </c>
      <c r="G162" s="5">
        <v>4</v>
      </c>
      <c r="H162" s="27">
        <v>1</v>
      </c>
      <c r="I162" s="27">
        <v>1</v>
      </c>
      <c r="J162" s="5">
        <f t="shared" si="8"/>
        <v>1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1</v>
      </c>
      <c r="W162" s="109">
        <f>SUM(I162:I$233,O162:O$233,S162:S$233)/SUM(F162:F$233)</f>
        <v>0.70588235294117652</v>
      </c>
      <c r="X162" s="109">
        <f>SUM(V162:V$233)/SUM(G162:G$233)</f>
        <v>1.1022222222222222</v>
      </c>
      <c r="Y162" s="112">
        <f t="shared" si="7"/>
        <v>1.8081045751633988</v>
      </c>
    </row>
    <row r="163" spans="1:25" ht="15.95" customHeight="1" x14ac:dyDescent="0.25">
      <c r="A163" s="184"/>
      <c r="B163" s="4">
        <v>41800</v>
      </c>
      <c r="C163" s="5" t="s">
        <v>43</v>
      </c>
      <c r="D163" s="109">
        <f>SUM(I163:I$233)/SUM(G163:G$233)</f>
        <v>0.66515837104072395</v>
      </c>
      <c r="E163" s="5">
        <v>1</v>
      </c>
      <c r="F163" s="5">
        <v>4</v>
      </c>
      <c r="G163" s="5">
        <v>4</v>
      </c>
      <c r="H163" s="27">
        <v>4</v>
      </c>
      <c r="I163" s="27">
        <v>4</v>
      </c>
      <c r="J163" s="5">
        <f t="shared" si="8"/>
        <v>2</v>
      </c>
      <c r="K163" s="5">
        <v>1</v>
      </c>
      <c r="L163" s="5">
        <v>1</v>
      </c>
      <c r="M163" s="5">
        <v>0</v>
      </c>
      <c r="N163" s="5">
        <v>4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7</v>
      </c>
      <c r="W163" s="109">
        <f>SUM(I163:I$233,O163:O$233,S163:S$233)/SUM(F163:F$233)</f>
        <v>0.71367521367521369</v>
      </c>
      <c r="X163" s="109">
        <f>SUM(V163:V$233)/SUM(G163:G$233)</f>
        <v>1.1176470588235294</v>
      </c>
      <c r="Y163" s="112">
        <f t="shared" si="7"/>
        <v>1.8313222724987432</v>
      </c>
    </row>
    <row r="164" spans="1:25" ht="15.95" customHeight="1" x14ac:dyDescent="0.25">
      <c r="A164" s="184"/>
      <c r="B164" s="4">
        <v>41800</v>
      </c>
      <c r="C164" s="5" t="s">
        <v>43</v>
      </c>
      <c r="D164" s="109">
        <f>SUM(I164:I$233)/SUM(G164:G$233)</f>
        <v>0.65898617511520741</v>
      </c>
      <c r="E164" s="5">
        <v>1</v>
      </c>
      <c r="F164" s="5">
        <v>4</v>
      </c>
      <c r="G164" s="5">
        <v>4</v>
      </c>
      <c r="H164" s="27">
        <v>3</v>
      </c>
      <c r="I164" s="27">
        <v>3</v>
      </c>
      <c r="J164" s="5">
        <f t="shared" si="8"/>
        <v>0</v>
      </c>
      <c r="K164" s="5">
        <v>2</v>
      </c>
      <c r="L164" s="5">
        <v>1</v>
      </c>
      <c r="M164" s="5">
        <v>0</v>
      </c>
      <c r="N164" s="5">
        <v>3</v>
      </c>
      <c r="O164" s="5">
        <v>0</v>
      </c>
      <c r="P164" s="5">
        <v>0</v>
      </c>
      <c r="Q164" s="5">
        <v>0</v>
      </c>
      <c r="R164" s="5">
        <v>0</v>
      </c>
      <c r="S164" s="5">
        <v>1</v>
      </c>
      <c r="T164" s="5">
        <v>0</v>
      </c>
      <c r="U164" s="5">
        <v>0</v>
      </c>
      <c r="V164" s="5">
        <v>7</v>
      </c>
      <c r="W164" s="109">
        <f>SUM(I164:I$233,O164:O$233,S164:S$233)/SUM(F164:F$233)</f>
        <v>0.70869565217391306</v>
      </c>
      <c r="X164" s="109">
        <f>SUM(V164:V$233)/SUM(G164:G$233)</f>
        <v>1.1059907834101383</v>
      </c>
      <c r="Y164" s="112">
        <f t="shared" si="7"/>
        <v>1.8146864355840515</v>
      </c>
    </row>
    <row r="165" spans="1:25" ht="15.95" customHeight="1" x14ac:dyDescent="0.25">
      <c r="A165" s="184"/>
      <c r="B165" s="4">
        <v>41793</v>
      </c>
      <c r="C165" s="5" t="s">
        <v>44</v>
      </c>
      <c r="D165" s="109">
        <f>SUM(I165:I$233)/SUM(G165:G$233)</f>
        <v>0.65727699530516437</v>
      </c>
      <c r="E165" s="5">
        <v>1</v>
      </c>
      <c r="F165" s="5">
        <v>3</v>
      </c>
      <c r="G165" s="5">
        <v>3</v>
      </c>
      <c r="H165" s="27">
        <v>1</v>
      </c>
      <c r="I165" s="27">
        <v>1</v>
      </c>
      <c r="J165" s="5">
        <f t="shared" si="8"/>
        <v>1</v>
      </c>
      <c r="K165" s="5">
        <v>0</v>
      </c>
      <c r="L165" s="5">
        <v>0</v>
      </c>
      <c r="M165" s="5">
        <v>0</v>
      </c>
      <c r="N165" s="5">
        <v>1</v>
      </c>
      <c r="O165" s="5">
        <v>0</v>
      </c>
      <c r="P165" s="5">
        <v>0</v>
      </c>
      <c r="Q165" s="5">
        <v>0</v>
      </c>
      <c r="R165" s="5">
        <v>0</v>
      </c>
      <c r="S165" s="5">
        <v>1</v>
      </c>
      <c r="T165" s="5">
        <v>0</v>
      </c>
      <c r="U165" s="5">
        <v>0</v>
      </c>
      <c r="V165" s="5">
        <v>1</v>
      </c>
      <c r="W165" s="109">
        <f>SUM(I165:I$233,O165:O$233,S165:S$233)/SUM(F165:F$233)</f>
        <v>0.70353982300884954</v>
      </c>
      <c r="X165" s="109">
        <f>SUM(V165:V$233)/SUM(G165:G$233)</f>
        <v>1.0938967136150235</v>
      </c>
      <c r="Y165" s="112">
        <f t="shared" si="7"/>
        <v>1.7974365366238731</v>
      </c>
    </row>
    <row r="166" spans="1:25" ht="15.95" customHeight="1" x14ac:dyDescent="0.25">
      <c r="A166" s="184"/>
      <c r="B166" s="4">
        <v>41793</v>
      </c>
      <c r="C166" s="5" t="s">
        <v>44</v>
      </c>
      <c r="D166" s="109">
        <f>SUM(I166:I$233)/SUM(G166:G$233)</f>
        <v>0.66190476190476188</v>
      </c>
      <c r="E166" s="5">
        <v>1</v>
      </c>
      <c r="F166" s="5">
        <v>4</v>
      </c>
      <c r="G166" s="5">
        <v>4</v>
      </c>
      <c r="H166" s="27">
        <v>2</v>
      </c>
      <c r="I166" s="27">
        <v>3</v>
      </c>
      <c r="J166" s="5">
        <f t="shared" si="8"/>
        <v>3</v>
      </c>
      <c r="K166" s="5">
        <v>0</v>
      </c>
      <c r="L166" s="5">
        <v>0</v>
      </c>
      <c r="M166" s="5">
        <v>0</v>
      </c>
      <c r="N166" s="5">
        <v>1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</v>
      </c>
      <c r="V166" s="5">
        <v>3</v>
      </c>
      <c r="W166" s="109">
        <f>SUM(I166:I$233,O166:O$233,S166:S$233)/SUM(F166:F$233)</f>
        <v>0.70403587443946192</v>
      </c>
      <c r="X166" s="109">
        <f>SUM(V166:V$233)/SUM(G166:G$233)</f>
        <v>1.1047619047619048</v>
      </c>
      <c r="Y166" s="112">
        <f t="shared" si="7"/>
        <v>1.8087977792013668</v>
      </c>
    </row>
    <row r="167" spans="1:25" ht="15.95" customHeight="1" x14ac:dyDescent="0.25">
      <c r="A167" s="184"/>
      <c r="B167" s="4">
        <v>41786</v>
      </c>
      <c r="C167" s="5" t="s">
        <v>41</v>
      </c>
      <c r="D167" s="109">
        <f>SUM(I167:I$233)/SUM(G167:G$233)</f>
        <v>0.66019417475728159</v>
      </c>
      <c r="E167" s="5">
        <v>1</v>
      </c>
      <c r="F167" s="5">
        <v>4</v>
      </c>
      <c r="G167" s="5">
        <v>4</v>
      </c>
      <c r="H167" s="27">
        <v>1</v>
      </c>
      <c r="I167" s="27">
        <v>2</v>
      </c>
      <c r="J167" s="5">
        <f t="shared" si="8"/>
        <v>1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2</v>
      </c>
      <c r="V167" s="5">
        <v>4</v>
      </c>
      <c r="W167" s="109">
        <f>SUM(I167:I$233,O167:O$233,S167:S$233)/SUM(F167:F$233)</f>
        <v>0.70319634703196343</v>
      </c>
      <c r="X167" s="109">
        <f>SUM(V167:V$233)/SUM(G167:G$233)</f>
        <v>1.1116504854368932</v>
      </c>
      <c r="Y167" s="112">
        <f t="shared" si="7"/>
        <v>1.8148468324688567</v>
      </c>
    </row>
    <row r="168" spans="1:25" ht="15.95" customHeight="1" x14ac:dyDescent="0.25">
      <c r="A168" s="184"/>
      <c r="B168" s="4">
        <v>41786</v>
      </c>
      <c r="C168" s="5" t="s">
        <v>41</v>
      </c>
      <c r="D168" s="109">
        <f>SUM(I168:I$233)/SUM(G168:G$233)</f>
        <v>0.6633663366336634</v>
      </c>
      <c r="E168" s="5">
        <v>1</v>
      </c>
      <c r="F168" s="5">
        <v>3</v>
      </c>
      <c r="G168" s="5">
        <v>3</v>
      </c>
      <c r="H168" s="27">
        <v>3</v>
      </c>
      <c r="I168" s="27">
        <v>3</v>
      </c>
      <c r="J168" s="5">
        <f t="shared" si="8"/>
        <v>2</v>
      </c>
      <c r="K168" s="5">
        <v>0</v>
      </c>
      <c r="L168" s="5">
        <v>1</v>
      </c>
      <c r="M168" s="5">
        <v>0</v>
      </c>
      <c r="N168" s="5">
        <v>2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5</v>
      </c>
      <c r="W168" s="109">
        <f>SUM(I168:I$233,O168:O$233,S168:S$233)/SUM(F168:F$233)</f>
        <v>0.7069767441860465</v>
      </c>
      <c r="X168" s="109">
        <f>SUM(V168:V$233)/SUM(G168:G$233)</f>
        <v>1.113861386138614</v>
      </c>
      <c r="Y168" s="112">
        <f t="shared" si="7"/>
        <v>1.8208381303246606</v>
      </c>
    </row>
    <row r="169" spans="1:25" ht="15.95" customHeight="1" x14ac:dyDescent="0.25">
      <c r="A169" s="184"/>
      <c r="B169" s="4">
        <v>41779</v>
      </c>
      <c r="C169" s="5" t="s">
        <v>45</v>
      </c>
      <c r="D169" s="109">
        <f>SUM(I169:I$233)/SUM(G169:G$233)</f>
        <v>0.65829145728643212</v>
      </c>
      <c r="E169" s="5">
        <v>1</v>
      </c>
      <c r="F169" s="5">
        <v>3</v>
      </c>
      <c r="G169" s="5">
        <v>3</v>
      </c>
      <c r="H169" s="27">
        <v>1</v>
      </c>
      <c r="I169" s="27">
        <v>2</v>
      </c>
      <c r="J169" s="5">
        <f t="shared" si="8"/>
        <v>1</v>
      </c>
      <c r="K169" s="5">
        <v>0</v>
      </c>
      <c r="L169" s="5">
        <v>1</v>
      </c>
      <c r="M169" s="5">
        <v>0</v>
      </c>
      <c r="N169" s="5">
        <v>2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4</v>
      </c>
      <c r="W169" s="109">
        <f>SUM(I169:I$233,O169:O$233,S169:S$233)/SUM(F169:F$233)</f>
        <v>0.70283018867924529</v>
      </c>
      <c r="X169" s="109">
        <f>SUM(V169:V$233)/SUM(G169:G$233)</f>
        <v>1.1055276381909547</v>
      </c>
      <c r="Y169" s="112">
        <f t="shared" si="7"/>
        <v>1.8083578268701999</v>
      </c>
    </row>
    <row r="170" spans="1:25" ht="15.95" customHeight="1" x14ac:dyDescent="0.25">
      <c r="A170" s="184"/>
      <c r="B170" s="4">
        <v>41779</v>
      </c>
      <c r="C170" s="5" t="s">
        <v>45</v>
      </c>
      <c r="D170" s="109">
        <f>SUM(I170:I$233)/SUM(G170:G$233)</f>
        <v>0.65816326530612246</v>
      </c>
      <c r="E170" s="5">
        <v>1</v>
      </c>
      <c r="F170" s="5">
        <v>2</v>
      </c>
      <c r="G170" s="5">
        <v>1</v>
      </c>
      <c r="H170" s="27">
        <v>2</v>
      </c>
      <c r="I170" s="27">
        <v>1</v>
      </c>
      <c r="J170" s="5">
        <f t="shared" si="8"/>
        <v>1</v>
      </c>
      <c r="K170" s="5">
        <v>0</v>
      </c>
      <c r="L170" s="5">
        <v>0</v>
      </c>
      <c r="M170" s="5">
        <v>0</v>
      </c>
      <c r="N170" s="5">
        <v>0</v>
      </c>
      <c r="O170" s="5">
        <v>1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1</v>
      </c>
      <c r="W170" s="109">
        <f>SUM(I170:I$233,O170:O$233,S170:S$233)/SUM(F170:F$233)</f>
        <v>0.70334928229665072</v>
      </c>
      <c r="X170" s="109">
        <f>SUM(V170:V$233)/SUM(G170:G$233)</f>
        <v>1.1020408163265305</v>
      </c>
      <c r="Y170" s="112">
        <f t="shared" si="7"/>
        <v>1.8053900986231812</v>
      </c>
    </row>
    <row r="171" spans="1:25" ht="15.95" customHeight="1" x14ac:dyDescent="0.25">
      <c r="A171" s="184"/>
      <c r="B171" s="4">
        <v>41772</v>
      </c>
      <c r="C171" s="5" t="s">
        <v>46</v>
      </c>
      <c r="D171" s="109">
        <f>SUM(I171:I$233)/SUM(G171:G$233)</f>
        <v>0.65641025641025641</v>
      </c>
      <c r="E171" s="5">
        <v>1</v>
      </c>
      <c r="F171" s="5">
        <v>2</v>
      </c>
      <c r="G171" s="5">
        <v>2</v>
      </c>
      <c r="H171" s="5">
        <v>0</v>
      </c>
      <c r="I171" s="27">
        <v>1</v>
      </c>
      <c r="J171" s="5">
        <f t="shared" si="8"/>
        <v>1</v>
      </c>
      <c r="K171" s="5">
        <v>0</v>
      </c>
      <c r="L171" s="5">
        <v>0</v>
      </c>
      <c r="M171" s="5">
        <v>0</v>
      </c>
      <c r="N171" s="5">
        <v>1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1</v>
      </c>
      <c r="W171" s="109">
        <f>SUM(I171:I$233,O171:O$233,S171:S$233)/SUM(F171:F$233)</f>
        <v>0.70048309178743962</v>
      </c>
      <c r="X171" s="109">
        <f>SUM(V171:V$233)/SUM(G171:G$233)</f>
        <v>1.1025641025641026</v>
      </c>
      <c r="Y171" s="112">
        <f t="shared" si="7"/>
        <v>1.8030471943515423</v>
      </c>
    </row>
    <row r="172" spans="1:25" ht="15.95" customHeight="1" thickBot="1" x14ac:dyDescent="0.3">
      <c r="A172" s="188"/>
      <c r="B172" s="11">
        <v>41772</v>
      </c>
      <c r="C172" s="12" t="s">
        <v>46</v>
      </c>
      <c r="D172" s="113">
        <f>SUM(I172:I$233)/SUM(G172:G$233)</f>
        <v>0.65803108808290156</v>
      </c>
      <c r="E172" s="12">
        <v>1</v>
      </c>
      <c r="F172" s="12">
        <v>4</v>
      </c>
      <c r="G172" s="12">
        <v>4</v>
      </c>
      <c r="H172" s="12">
        <v>3</v>
      </c>
      <c r="I172" s="28">
        <v>3</v>
      </c>
      <c r="J172" s="12">
        <f t="shared" si="8"/>
        <v>2</v>
      </c>
      <c r="K172" s="12">
        <v>1</v>
      </c>
      <c r="L172" s="12">
        <v>0</v>
      </c>
      <c r="M172" s="12">
        <v>0</v>
      </c>
      <c r="N172" s="12">
        <v>2</v>
      </c>
      <c r="O172" s="12">
        <v>0</v>
      </c>
      <c r="P172" s="12">
        <v>0</v>
      </c>
      <c r="Q172" s="12">
        <v>0</v>
      </c>
      <c r="R172" s="12">
        <v>0</v>
      </c>
      <c r="S172" s="12">
        <v>1</v>
      </c>
      <c r="T172" s="12">
        <v>0</v>
      </c>
      <c r="U172" s="12">
        <v>0</v>
      </c>
      <c r="V172" s="12">
        <v>4</v>
      </c>
      <c r="W172" s="113">
        <f>SUM(I172:I$233,O172:O$233,S172:S$233)/SUM(F172:F$233)</f>
        <v>0.70243902439024386</v>
      </c>
      <c r="X172" s="113">
        <f>SUM(V172:V$233)/SUM(G172:G$233)</f>
        <v>1.1088082901554404</v>
      </c>
      <c r="Y172" s="114">
        <f t="shared" si="7"/>
        <v>1.8112473145456842</v>
      </c>
    </row>
    <row r="173" spans="1:25" ht="15.95" customHeight="1" x14ac:dyDescent="0.25">
      <c r="A173" s="183" t="s">
        <v>52</v>
      </c>
      <c r="B173" s="9">
        <v>41492</v>
      </c>
      <c r="C173" s="10" t="s">
        <v>43</v>
      </c>
      <c r="D173" s="110">
        <f>SUM(I173:I$233)/SUM(G173:G$233)</f>
        <v>0.65608465608465605</v>
      </c>
      <c r="E173" s="10">
        <v>1</v>
      </c>
      <c r="F173" s="10">
        <v>4</v>
      </c>
      <c r="G173" s="10">
        <v>4</v>
      </c>
      <c r="H173" s="10">
        <v>1</v>
      </c>
      <c r="I173" s="30">
        <v>1</v>
      </c>
      <c r="J173" s="10">
        <f t="shared" si="8"/>
        <v>1</v>
      </c>
      <c r="K173" s="10">
        <v>0</v>
      </c>
      <c r="L173" s="10">
        <v>0</v>
      </c>
      <c r="M173" s="10">
        <v>0</v>
      </c>
      <c r="N173" s="10">
        <v>1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2</v>
      </c>
      <c r="V173" s="10">
        <v>1</v>
      </c>
      <c r="W173" s="110">
        <f>SUM(I173:I$233,O173:O$233,S173:S$233)/SUM(F173:F$233)</f>
        <v>0.69651741293532343</v>
      </c>
      <c r="X173" s="110">
        <f>SUM(V173:V$233)/SUM(G173:G$233)</f>
        <v>1.1111111111111112</v>
      </c>
      <c r="Y173" s="111">
        <f t="shared" si="7"/>
        <v>1.8076285240464345</v>
      </c>
    </row>
    <row r="174" spans="1:25" ht="15.95" customHeight="1" x14ac:dyDescent="0.25">
      <c r="A174" s="184"/>
      <c r="B174" s="4">
        <v>41492</v>
      </c>
      <c r="C174" s="5" t="s">
        <v>43</v>
      </c>
      <c r="D174" s="109">
        <f>SUM(I174:I$233)/SUM(G174:G$233)</f>
        <v>0.66486486486486485</v>
      </c>
      <c r="E174" s="5">
        <v>1</v>
      </c>
      <c r="F174" s="5">
        <v>3</v>
      </c>
      <c r="G174" s="5">
        <v>3</v>
      </c>
      <c r="H174" s="5">
        <v>0</v>
      </c>
      <c r="I174" s="27">
        <v>1</v>
      </c>
      <c r="J174" s="5">
        <f t="shared" si="8"/>
        <v>0</v>
      </c>
      <c r="K174" s="5">
        <v>0</v>
      </c>
      <c r="L174" s="5">
        <v>1</v>
      </c>
      <c r="M174" s="5">
        <v>0</v>
      </c>
      <c r="N174" s="5">
        <v>1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1</v>
      </c>
      <c r="V174" s="5">
        <v>3</v>
      </c>
      <c r="W174" s="109">
        <f>SUM(I174:I$233,O174:O$233,S174:S$233)/SUM(F174:F$233)</f>
        <v>0.70558375634517767</v>
      </c>
      <c r="X174" s="109">
        <f>SUM(V174:V$233)/SUM(G174:G$233)</f>
        <v>1.1297297297297297</v>
      </c>
      <c r="Y174" s="112">
        <f t="shared" si="7"/>
        <v>1.8353134860749074</v>
      </c>
    </row>
    <row r="175" spans="1:25" ht="15.95" customHeight="1" x14ac:dyDescent="0.25">
      <c r="A175" s="184"/>
      <c r="B175" s="4">
        <v>41485</v>
      </c>
      <c r="C175" s="5" t="s">
        <v>44</v>
      </c>
      <c r="D175" s="109">
        <f>SUM(I175:I$233)/SUM(G175:G$233)</f>
        <v>0.67032967032967028</v>
      </c>
      <c r="E175" s="5">
        <v>1</v>
      </c>
      <c r="F175" s="5">
        <v>2</v>
      </c>
      <c r="G175" s="5">
        <v>2</v>
      </c>
      <c r="H175" s="5">
        <v>0</v>
      </c>
      <c r="I175" s="27">
        <v>1</v>
      </c>
      <c r="J175" s="5">
        <f t="shared" si="8"/>
        <v>0</v>
      </c>
      <c r="K175" s="5">
        <v>1</v>
      </c>
      <c r="L175" s="5">
        <v>0</v>
      </c>
      <c r="M175" s="5">
        <v>0</v>
      </c>
      <c r="N175" s="5">
        <v>1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2</v>
      </c>
      <c r="W175" s="109">
        <f>SUM(I175:I$233,O175:O$233,S175:S$233)/SUM(F175:F$233)</f>
        <v>0.71134020618556704</v>
      </c>
      <c r="X175" s="109">
        <f>SUM(V175:V$233)/SUM(G175:G$233)</f>
        <v>1.1318681318681318</v>
      </c>
      <c r="Y175" s="112">
        <f t="shared" si="7"/>
        <v>1.843208338053699</v>
      </c>
    </row>
    <row r="176" spans="1:25" ht="15.95" customHeight="1" x14ac:dyDescent="0.25">
      <c r="A176" s="184"/>
      <c r="B176" s="4">
        <v>41485</v>
      </c>
      <c r="C176" s="5" t="s">
        <v>44</v>
      </c>
      <c r="D176" s="109">
        <f>SUM(I176:I$233)/SUM(G176:G$233)</f>
        <v>0.67222222222222228</v>
      </c>
      <c r="E176" s="5">
        <v>1</v>
      </c>
      <c r="F176" s="5">
        <v>3</v>
      </c>
      <c r="G176" s="5">
        <v>3</v>
      </c>
      <c r="H176" s="5">
        <v>0</v>
      </c>
      <c r="I176" s="27">
        <v>1</v>
      </c>
      <c r="J176" s="5">
        <f t="shared" si="8"/>
        <v>1</v>
      </c>
      <c r="K176" s="5">
        <v>0</v>
      </c>
      <c r="L176" s="5">
        <v>0</v>
      </c>
      <c r="M176" s="5">
        <v>0</v>
      </c>
      <c r="N176" s="5">
        <v>1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2</v>
      </c>
      <c r="V176" s="5">
        <v>1</v>
      </c>
      <c r="W176" s="109">
        <f>SUM(I176:I$233,O176:O$233,S176:S$233)/SUM(F176:F$233)</f>
        <v>0.71354166666666663</v>
      </c>
      <c r="X176" s="109">
        <f>SUM(V176:V$233)/SUM(G176:G$233)</f>
        <v>1.1333333333333333</v>
      </c>
      <c r="Y176" s="112">
        <f t="shared" si="7"/>
        <v>1.8468749999999998</v>
      </c>
    </row>
    <row r="177" spans="1:25" ht="15.95" customHeight="1" x14ac:dyDescent="0.25">
      <c r="A177" s="184"/>
      <c r="B177" s="4">
        <v>41478</v>
      </c>
      <c r="C177" s="5" t="s">
        <v>50</v>
      </c>
      <c r="D177" s="109">
        <f>SUM(I177:I$233)/SUM(G177:G$233)</f>
        <v>0.67796610169491522</v>
      </c>
      <c r="E177" s="5">
        <v>1</v>
      </c>
      <c r="F177" s="5">
        <v>3</v>
      </c>
      <c r="G177" s="5">
        <v>2</v>
      </c>
      <c r="H177" s="5">
        <v>1</v>
      </c>
      <c r="I177" s="5">
        <v>0</v>
      </c>
      <c r="J177" s="5">
        <f t="shared" si="8"/>
        <v>0</v>
      </c>
      <c r="K177" s="5">
        <v>0</v>
      </c>
      <c r="L177" s="5">
        <v>0</v>
      </c>
      <c r="M177" s="5">
        <v>0</v>
      </c>
      <c r="N177" s="5">
        <v>1</v>
      </c>
      <c r="O177" s="5">
        <v>0</v>
      </c>
      <c r="P177" s="5">
        <v>0</v>
      </c>
      <c r="Q177" s="5">
        <v>1</v>
      </c>
      <c r="R177" s="5">
        <v>0</v>
      </c>
      <c r="S177" s="5">
        <v>0</v>
      </c>
      <c r="T177" s="5">
        <v>1</v>
      </c>
      <c r="U177" s="5">
        <v>0</v>
      </c>
      <c r="V177" s="5">
        <v>0</v>
      </c>
      <c r="W177" s="109">
        <f>SUM(I177:I$233,O177:O$233,S177:S$233)/SUM(F177:F$233)</f>
        <v>0.71957671957671954</v>
      </c>
      <c r="X177" s="109">
        <f>SUM(V177:V$233)/SUM(G177:G$233)</f>
        <v>1.1468926553672316</v>
      </c>
      <c r="Y177" s="112">
        <f t="shared" si="7"/>
        <v>1.8664693749439512</v>
      </c>
    </row>
    <row r="178" spans="1:25" ht="15.95" customHeight="1" x14ac:dyDescent="0.25">
      <c r="A178" s="184"/>
      <c r="B178" s="4">
        <v>41478</v>
      </c>
      <c r="C178" s="5" t="s">
        <v>50</v>
      </c>
      <c r="D178" s="109">
        <f>SUM(I178:I$233)/SUM(G178:G$233)</f>
        <v>0.68571428571428572</v>
      </c>
      <c r="E178" s="5">
        <v>1</v>
      </c>
      <c r="F178" s="5">
        <v>3</v>
      </c>
      <c r="G178" s="5">
        <v>1</v>
      </c>
      <c r="H178" s="5">
        <v>1</v>
      </c>
      <c r="I178" s="27">
        <v>1</v>
      </c>
      <c r="J178" s="27">
        <f t="shared" si="8"/>
        <v>1</v>
      </c>
      <c r="K178" s="5">
        <v>0</v>
      </c>
      <c r="L178" s="5">
        <v>0</v>
      </c>
      <c r="M178" s="5">
        <v>0</v>
      </c>
      <c r="N178" s="5">
        <v>0</v>
      </c>
      <c r="O178" s="5">
        <v>2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1</v>
      </c>
      <c r="W178" s="109">
        <f>SUM(I178:I$233,O178:O$233,S178:S$233)/SUM(F178:F$233)</f>
        <v>0.73118279569892475</v>
      </c>
      <c r="X178" s="109">
        <f>SUM(V178:V$233)/SUM(G178:G$233)</f>
        <v>1.1599999999999999</v>
      </c>
      <c r="Y178" s="112">
        <f t="shared" si="7"/>
        <v>1.8911827956989247</v>
      </c>
    </row>
    <row r="179" spans="1:25" ht="15.95" customHeight="1" x14ac:dyDescent="0.25">
      <c r="A179" s="184"/>
      <c r="B179" s="4">
        <v>41471</v>
      </c>
      <c r="C179" s="5" t="s">
        <v>68</v>
      </c>
      <c r="D179" s="109">
        <f>SUM(I179:I$233)/SUM(G179:G$233)</f>
        <v>0.68390804597701149</v>
      </c>
      <c r="E179" s="5">
        <v>1</v>
      </c>
      <c r="F179" s="5">
        <v>4</v>
      </c>
      <c r="G179" s="5">
        <v>4</v>
      </c>
      <c r="H179" s="5">
        <v>2</v>
      </c>
      <c r="I179" s="27">
        <v>2</v>
      </c>
      <c r="J179" s="27">
        <f t="shared" si="8"/>
        <v>1</v>
      </c>
      <c r="K179" s="5">
        <v>1</v>
      </c>
      <c r="L179" s="5">
        <v>0</v>
      </c>
      <c r="M179" s="5">
        <v>0</v>
      </c>
      <c r="N179" s="5">
        <v>2</v>
      </c>
      <c r="O179" s="5">
        <v>0</v>
      </c>
      <c r="P179" s="5">
        <v>0</v>
      </c>
      <c r="Q179" s="5">
        <v>0</v>
      </c>
      <c r="R179" s="5">
        <v>0</v>
      </c>
      <c r="S179" s="5">
        <v>1</v>
      </c>
      <c r="T179" s="5">
        <v>0</v>
      </c>
      <c r="U179" s="5">
        <v>0</v>
      </c>
      <c r="V179" s="5">
        <v>3</v>
      </c>
      <c r="W179" s="109">
        <f>SUM(I179:I$233,O179:O$233,S179:S$233)/SUM(F179:F$233)</f>
        <v>0.72677595628415304</v>
      </c>
      <c r="X179" s="109">
        <f>SUM(V179:V$233)/SUM(G179:G$233)</f>
        <v>1.1609195402298851</v>
      </c>
      <c r="Y179" s="112">
        <f t="shared" si="7"/>
        <v>1.8876954965140382</v>
      </c>
    </row>
    <row r="180" spans="1:25" ht="15.95" customHeight="1" x14ac:dyDescent="0.25">
      <c r="A180" s="184"/>
      <c r="B180" s="4">
        <v>41471</v>
      </c>
      <c r="C180" s="5" t="s">
        <v>68</v>
      </c>
      <c r="D180" s="109">
        <f>SUM(I180:I$233)/SUM(G180:G$233)</f>
        <v>0.68823529411764706</v>
      </c>
      <c r="E180" s="5">
        <v>1</v>
      </c>
      <c r="F180" s="5">
        <v>3</v>
      </c>
      <c r="G180" s="5">
        <v>3</v>
      </c>
      <c r="H180" s="5">
        <v>1</v>
      </c>
      <c r="I180" s="27">
        <v>2</v>
      </c>
      <c r="J180" s="27">
        <f t="shared" si="8"/>
        <v>2</v>
      </c>
      <c r="K180" s="5">
        <v>0</v>
      </c>
      <c r="L180" s="5">
        <v>0</v>
      </c>
      <c r="M180" s="5">
        <v>0</v>
      </c>
      <c r="N180" s="5">
        <v>2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2</v>
      </c>
      <c r="W180" s="109">
        <f>SUM(I180:I$233,O180:O$233,S180:S$233)/SUM(F180:F$233)</f>
        <v>0.72625698324022347</v>
      </c>
      <c r="X180" s="109">
        <f>SUM(V180:V$233)/SUM(G180:G$233)</f>
        <v>1.1705882352941177</v>
      </c>
      <c r="Y180" s="112">
        <f t="shared" si="7"/>
        <v>1.8968452185343412</v>
      </c>
    </row>
    <row r="181" spans="1:25" ht="15.95" customHeight="1" x14ac:dyDescent="0.25">
      <c r="A181" s="184"/>
      <c r="B181" s="4">
        <v>41464</v>
      </c>
      <c r="C181" s="5" t="s">
        <v>69</v>
      </c>
      <c r="D181" s="109">
        <f>SUM(I181:I$233)/SUM(G181:G$233)</f>
        <v>0.68862275449101795</v>
      </c>
      <c r="E181" s="5">
        <v>1</v>
      </c>
      <c r="F181" s="5">
        <v>4</v>
      </c>
      <c r="G181" s="5">
        <v>4</v>
      </c>
      <c r="H181" s="5">
        <v>2</v>
      </c>
      <c r="I181" s="27">
        <v>2</v>
      </c>
      <c r="J181" s="27">
        <f t="shared" si="8"/>
        <v>2</v>
      </c>
      <c r="K181" s="5">
        <v>0</v>
      </c>
      <c r="L181" s="5">
        <v>0</v>
      </c>
      <c r="M181" s="5">
        <v>0</v>
      </c>
      <c r="N181" s="5">
        <v>2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2</v>
      </c>
      <c r="W181" s="109">
        <f>SUM(I181:I$233,O181:O$233,S181:S$233)/SUM(F181:F$233)</f>
        <v>0.72727272727272729</v>
      </c>
      <c r="X181" s="109">
        <f>SUM(V181:V$233)/SUM(G181:G$233)</f>
        <v>1.1796407185628743</v>
      </c>
      <c r="Y181" s="112">
        <f t="shared" si="7"/>
        <v>1.9069134458356016</v>
      </c>
    </row>
    <row r="182" spans="1:25" ht="15.95" customHeight="1" x14ac:dyDescent="0.25">
      <c r="A182" s="184"/>
      <c r="B182" s="4">
        <v>41464</v>
      </c>
      <c r="C182" s="5" t="s">
        <v>69</v>
      </c>
      <c r="D182" s="109">
        <f>SUM(I182:I$233)/SUM(G182:G$233)</f>
        <v>0.69325153374233128</v>
      </c>
      <c r="E182" s="5">
        <v>1</v>
      </c>
      <c r="F182" s="5">
        <v>4</v>
      </c>
      <c r="G182" s="5">
        <v>4</v>
      </c>
      <c r="H182" s="5">
        <v>3</v>
      </c>
      <c r="I182" s="27">
        <v>2</v>
      </c>
      <c r="J182" s="27">
        <f t="shared" si="8"/>
        <v>2</v>
      </c>
      <c r="K182" s="5">
        <v>0</v>
      </c>
      <c r="L182" s="5">
        <v>0</v>
      </c>
      <c r="M182" s="5">
        <v>0</v>
      </c>
      <c r="N182" s="5">
        <v>1</v>
      </c>
      <c r="O182" s="5">
        <v>0</v>
      </c>
      <c r="P182" s="5">
        <v>0</v>
      </c>
      <c r="Q182" s="5">
        <v>0</v>
      </c>
      <c r="R182" s="5">
        <v>0</v>
      </c>
      <c r="S182" s="5">
        <v>1</v>
      </c>
      <c r="T182" s="5">
        <v>0</v>
      </c>
      <c r="U182" s="5">
        <v>0</v>
      </c>
      <c r="V182" s="5">
        <v>2</v>
      </c>
      <c r="W182" s="109">
        <f>SUM(I182:I$233,O182:O$233,S182:S$233)/SUM(F182:F$233)</f>
        <v>0.73255813953488369</v>
      </c>
      <c r="X182" s="109">
        <f>SUM(V182:V$233)/SUM(G182:G$233)</f>
        <v>1.196319018404908</v>
      </c>
      <c r="Y182" s="112">
        <f t="shared" si="7"/>
        <v>1.9288771579397916</v>
      </c>
    </row>
    <row r="183" spans="1:25" ht="15.95" customHeight="1" x14ac:dyDescent="0.25">
      <c r="A183" s="184"/>
      <c r="B183" s="4">
        <v>41457</v>
      </c>
      <c r="C183" s="5" t="s">
        <v>45</v>
      </c>
      <c r="D183" s="109">
        <f>SUM(I183:I$233)/SUM(G183:G$233)</f>
        <v>0.69811320754716977</v>
      </c>
      <c r="E183" s="5">
        <v>1</v>
      </c>
      <c r="F183" s="5">
        <v>3</v>
      </c>
      <c r="G183" s="5">
        <v>3</v>
      </c>
      <c r="H183" s="5">
        <v>1</v>
      </c>
      <c r="I183" s="27">
        <v>2</v>
      </c>
      <c r="J183" s="27">
        <f t="shared" si="8"/>
        <v>2</v>
      </c>
      <c r="K183" s="5">
        <v>0</v>
      </c>
      <c r="L183" s="5">
        <v>0</v>
      </c>
      <c r="M183" s="5">
        <v>0</v>
      </c>
      <c r="N183" s="5">
        <v>1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2</v>
      </c>
      <c r="W183" s="109">
        <f>SUM(I183:I$233,O183:O$233,S183:S$233)/SUM(F183:F$233)</f>
        <v>0.7321428571428571</v>
      </c>
      <c r="X183" s="109">
        <f>SUM(V183:V$233)/SUM(G183:G$233)</f>
        <v>1.2138364779874213</v>
      </c>
      <c r="Y183" s="112">
        <f t="shared" si="7"/>
        <v>1.9459793351302785</v>
      </c>
    </row>
    <row r="184" spans="1:25" ht="15.95" customHeight="1" x14ac:dyDescent="0.25">
      <c r="A184" s="184"/>
      <c r="B184" s="4">
        <v>41457</v>
      </c>
      <c r="C184" s="5" t="s">
        <v>45</v>
      </c>
      <c r="D184" s="109">
        <f>SUM(I184:I$233)/SUM(G184:G$233)</f>
        <v>0.69871794871794868</v>
      </c>
      <c r="E184" s="5">
        <v>1</v>
      </c>
      <c r="F184" s="5">
        <v>2</v>
      </c>
      <c r="G184" s="5">
        <v>2</v>
      </c>
      <c r="H184" s="5">
        <v>0</v>
      </c>
      <c r="I184" s="27">
        <v>1</v>
      </c>
      <c r="J184" s="27">
        <f t="shared" si="8"/>
        <v>1</v>
      </c>
      <c r="K184" s="5">
        <v>0</v>
      </c>
      <c r="L184" s="5">
        <v>0</v>
      </c>
      <c r="M184" s="5">
        <v>0</v>
      </c>
      <c r="N184" s="5">
        <v>1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1</v>
      </c>
      <c r="W184" s="109">
        <f>SUM(I184:I$233,O184:O$233,S184:S$233)/SUM(F184:F$233)</f>
        <v>0.73333333333333328</v>
      </c>
      <c r="X184" s="109">
        <f>SUM(V184:V$233)/SUM(G184:G$233)</f>
        <v>1.2243589743589745</v>
      </c>
      <c r="Y184" s="112">
        <f t="shared" si="7"/>
        <v>1.9576923076923078</v>
      </c>
    </row>
    <row r="185" spans="1:25" ht="15.95" customHeight="1" x14ac:dyDescent="0.25">
      <c r="A185" s="184"/>
      <c r="B185" s="4">
        <v>41450</v>
      </c>
      <c r="C185" s="5" t="s">
        <v>46</v>
      </c>
      <c r="D185" s="109">
        <f>SUM(I185:I$233)/SUM(G185:G$233)</f>
        <v>0.70129870129870131</v>
      </c>
      <c r="E185" s="5">
        <v>1</v>
      </c>
      <c r="F185" s="5">
        <v>3</v>
      </c>
      <c r="G185" s="5">
        <v>3</v>
      </c>
      <c r="H185" s="5">
        <v>0</v>
      </c>
      <c r="I185" s="27">
        <v>1</v>
      </c>
      <c r="J185" s="27">
        <f t="shared" si="8"/>
        <v>1</v>
      </c>
      <c r="K185" s="5">
        <v>0</v>
      </c>
      <c r="L185" s="5">
        <v>0</v>
      </c>
      <c r="M185" s="5">
        <v>0</v>
      </c>
      <c r="N185" s="5">
        <v>1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3</v>
      </c>
      <c r="V185" s="5">
        <v>1</v>
      </c>
      <c r="W185" s="109">
        <f>SUM(I185:I$233,O185:O$233,S185:S$233)/SUM(F185:F$233)</f>
        <v>0.73619631901840488</v>
      </c>
      <c r="X185" s="109">
        <f>SUM(V185:V$233)/SUM(G185:G$233)</f>
        <v>1.2337662337662338</v>
      </c>
      <c r="Y185" s="112">
        <f t="shared" si="7"/>
        <v>1.9699625527846387</v>
      </c>
    </row>
    <row r="186" spans="1:25" ht="15.95" customHeight="1" x14ac:dyDescent="0.25">
      <c r="A186" s="184"/>
      <c r="B186" s="4">
        <v>41450</v>
      </c>
      <c r="C186" s="5" t="s">
        <v>46</v>
      </c>
      <c r="D186" s="109">
        <f>SUM(I186:I$233)/SUM(G186:G$233)</f>
        <v>0.70860927152317876</v>
      </c>
      <c r="E186" s="5">
        <v>1</v>
      </c>
      <c r="F186" s="5">
        <v>3</v>
      </c>
      <c r="G186" s="5">
        <v>3</v>
      </c>
      <c r="H186" s="27">
        <v>1</v>
      </c>
      <c r="I186" s="27">
        <v>3</v>
      </c>
      <c r="J186" s="27">
        <f t="shared" si="8"/>
        <v>3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3</v>
      </c>
      <c r="W186" s="109">
        <f>SUM(I186:I$233,O186:O$233,S186:S$233)/SUM(F186:F$233)</f>
        <v>0.74375000000000002</v>
      </c>
      <c r="X186" s="109">
        <f>SUM(V186:V$233)/SUM(G186:G$233)</f>
        <v>1.2516556291390728</v>
      </c>
      <c r="Y186" s="112">
        <f t="shared" si="7"/>
        <v>1.9954056291390727</v>
      </c>
    </row>
    <row r="187" spans="1:25" ht="15.95" customHeight="1" x14ac:dyDescent="0.25">
      <c r="A187" s="184"/>
      <c r="B187" s="4">
        <v>41443</v>
      </c>
      <c r="C187" s="5" t="s">
        <v>50</v>
      </c>
      <c r="D187" s="109">
        <f>SUM(I187:I$233)/SUM(G187:G$233)</f>
        <v>0.70270270270270274</v>
      </c>
      <c r="E187" s="5">
        <v>1</v>
      </c>
      <c r="F187" s="5">
        <v>4</v>
      </c>
      <c r="G187" s="5">
        <v>4</v>
      </c>
      <c r="H187" s="27">
        <v>2</v>
      </c>
      <c r="I187" s="27">
        <v>2</v>
      </c>
      <c r="J187" s="27">
        <f t="shared" si="8"/>
        <v>1</v>
      </c>
      <c r="K187" s="5">
        <v>1</v>
      </c>
      <c r="L187" s="5">
        <v>0</v>
      </c>
      <c r="M187" s="5">
        <v>0</v>
      </c>
      <c r="N187" s="5">
        <v>2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3</v>
      </c>
      <c r="W187" s="109">
        <f>SUM(I187:I$233,O187:O$233,S187:S$233)/SUM(F187:F$233)</f>
        <v>0.73885350318471332</v>
      </c>
      <c r="X187" s="109">
        <f>SUM(V187:V$233)/SUM(G187:G$233)</f>
        <v>1.2567567567567568</v>
      </c>
      <c r="Y187" s="112">
        <f t="shared" si="7"/>
        <v>1.9956102599414702</v>
      </c>
    </row>
    <row r="188" spans="1:25" ht="15.95" customHeight="1" x14ac:dyDescent="0.25">
      <c r="A188" s="184"/>
      <c r="B188" s="4">
        <v>41443</v>
      </c>
      <c r="C188" s="5" t="s">
        <v>50</v>
      </c>
      <c r="D188" s="109">
        <f>SUM(I188:I$233)/SUM(G188:G$233)</f>
        <v>0.70833333333333337</v>
      </c>
      <c r="E188" s="5">
        <v>1</v>
      </c>
      <c r="F188" s="5">
        <v>3</v>
      </c>
      <c r="G188" s="5">
        <v>3</v>
      </c>
      <c r="H188" s="27">
        <v>2</v>
      </c>
      <c r="I188" s="27">
        <v>2</v>
      </c>
      <c r="J188" s="5">
        <f t="shared" si="8"/>
        <v>0</v>
      </c>
      <c r="K188" s="5">
        <v>2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1</v>
      </c>
      <c r="V188" s="5">
        <v>4</v>
      </c>
      <c r="W188" s="109">
        <f>SUM(I188:I$233,O188:O$233,S188:S$233)/SUM(F188:F$233)</f>
        <v>0.74509803921568629</v>
      </c>
      <c r="X188" s="109">
        <f>SUM(V188:V$233)/SUM(G188:G$233)</f>
        <v>1.2708333333333333</v>
      </c>
      <c r="Y188" s="112">
        <f t="shared" si="7"/>
        <v>2.0159313725490193</v>
      </c>
    </row>
    <row r="189" spans="1:25" ht="15.95" customHeight="1" x14ac:dyDescent="0.25">
      <c r="A189" s="184"/>
      <c r="B189" s="4">
        <v>41436</v>
      </c>
      <c r="C189" s="5" t="s">
        <v>68</v>
      </c>
      <c r="D189" s="109">
        <f>SUM(I189:I$233)/SUM(G189:G$233)</f>
        <v>0.70921985815602839</v>
      </c>
      <c r="E189" s="5">
        <v>1</v>
      </c>
      <c r="F189" s="5">
        <v>4</v>
      </c>
      <c r="G189" s="5">
        <v>4</v>
      </c>
      <c r="H189" s="27">
        <v>3</v>
      </c>
      <c r="I189" s="27">
        <v>4</v>
      </c>
      <c r="J189" s="5">
        <f t="shared" si="8"/>
        <v>4</v>
      </c>
      <c r="K189" s="5">
        <v>0</v>
      </c>
      <c r="L189" s="5">
        <v>0</v>
      </c>
      <c r="M189" s="5">
        <v>0</v>
      </c>
      <c r="N189" s="5">
        <v>2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2</v>
      </c>
      <c r="V189" s="5">
        <v>4</v>
      </c>
      <c r="W189" s="109">
        <f>SUM(I189:I$233,O189:O$233,S189:S$233)/SUM(F189:F$233)</f>
        <v>0.7466666666666667</v>
      </c>
      <c r="X189" s="109">
        <f>SUM(V189:V$233)/SUM(G189:G$233)</f>
        <v>1.2695035460992907</v>
      </c>
      <c r="Y189" s="112">
        <f t="shared" si="7"/>
        <v>2.0161702127659575</v>
      </c>
    </row>
    <row r="190" spans="1:25" ht="15.95" customHeight="1" x14ac:dyDescent="0.25">
      <c r="A190" s="184"/>
      <c r="B190" s="4">
        <v>41436</v>
      </c>
      <c r="C190" s="5" t="s">
        <v>68</v>
      </c>
      <c r="D190" s="109">
        <f>SUM(I190:I$233)/SUM(G190:G$233)</f>
        <v>0.7007299270072993</v>
      </c>
      <c r="E190" s="5">
        <v>1</v>
      </c>
      <c r="F190" s="5">
        <v>3</v>
      </c>
      <c r="G190" s="5">
        <v>3</v>
      </c>
      <c r="H190" s="27">
        <v>2</v>
      </c>
      <c r="I190" s="27">
        <v>2</v>
      </c>
      <c r="J190" s="5">
        <f t="shared" si="8"/>
        <v>1</v>
      </c>
      <c r="K190" s="5">
        <v>1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3</v>
      </c>
      <c r="W190" s="109">
        <f>SUM(I190:I$233,O190:O$233,S190:S$233)/SUM(F190:F$233)</f>
        <v>0.73972602739726023</v>
      </c>
      <c r="X190" s="109">
        <f>SUM(V190:V$233)/SUM(G190:G$233)</f>
        <v>1.2773722627737227</v>
      </c>
      <c r="Y190" s="112">
        <f t="shared" si="7"/>
        <v>2.0170982901709831</v>
      </c>
    </row>
    <row r="191" spans="1:25" ht="15.95" customHeight="1" x14ac:dyDescent="0.25">
      <c r="A191" s="184"/>
      <c r="B191" s="4">
        <v>41429</v>
      </c>
      <c r="C191" s="5" t="s">
        <v>43</v>
      </c>
      <c r="D191" s="109">
        <f>SUM(I191:I$233)/SUM(G191:G$233)</f>
        <v>0.70149253731343286</v>
      </c>
      <c r="E191" s="5">
        <v>1</v>
      </c>
      <c r="F191" s="5">
        <v>3</v>
      </c>
      <c r="G191" s="5">
        <v>3</v>
      </c>
      <c r="H191" s="27">
        <v>2</v>
      </c>
      <c r="I191" s="27">
        <v>2</v>
      </c>
      <c r="J191" s="5">
        <f t="shared" si="8"/>
        <v>1</v>
      </c>
      <c r="K191" s="5">
        <v>1</v>
      </c>
      <c r="L191" s="5">
        <v>0</v>
      </c>
      <c r="M191" s="5">
        <v>0</v>
      </c>
      <c r="N191" s="5">
        <v>1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2</v>
      </c>
      <c r="V191" s="5">
        <v>3</v>
      </c>
      <c r="W191" s="109">
        <f>SUM(I191:I$233,O191:O$233,S191:S$233)/SUM(F191:F$233)</f>
        <v>0.74125874125874125</v>
      </c>
      <c r="X191" s="109">
        <f>SUM(V191:V$233)/SUM(G191:G$233)</f>
        <v>1.2835820895522387</v>
      </c>
      <c r="Y191" s="112">
        <f t="shared" si="7"/>
        <v>2.0248408308109802</v>
      </c>
    </row>
    <row r="192" spans="1:25" ht="15.95" customHeight="1" x14ac:dyDescent="0.25">
      <c r="A192" s="184"/>
      <c r="B192" s="4">
        <v>41429</v>
      </c>
      <c r="C192" s="5" t="s">
        <v>43</v>
      </c>
      <c r="D192" s="109">
        <f>SUM(I192:I$233)/SUM(G192:G$233)</f>
        <v>0.70229007633587781</v>
      </c>
      <c r="E192" s="5">
        <v>1</v>
      </c>
      <c r="F192" s="5">
        <v>4</v>
      </c>
      <c r="G192" s="5">
        <v>4</v>
      </c>
      <c r="H192" s="27">
        <v>1</v>
      </c>
      <c r="I192" s="27">
        <v>3</v>
      </c>
      <c r="J192" s="5">
        <f t="shared" si="8"/>
        <v>3</v>
      </c>
      <c r="K192" s="5">
        <v>0</v>
      </c>
      <c r="L192" s="5">
        <v>0</v>
      </c>
      <c r="M192" s="5">
        <v>0</v>
      </c>
      <c r="N192" s="5">
        <v>1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3</v>
      </c>
      <c r="W192" s="109">
        <f>SUM(I192:I$233,O192:O$233,S192:S$233)/SUM(F192:F$233)</f>
        <v>0.74285714285714288</v>
      </c>
      <c r="X192" s="109">
        <f>SUM(V192:V$233)/SUM(G192:G$233)</f>
        <v>1.2900763358778626</v>
      </c>
      <c r="Y192" s="112">
        <f t="shared" si="7"/>
        <v>2.0329334787350053</v>
      </c>
    </row>
    <row r="193" spans="1:25" ht="15.95" customHeight="1" x14ac:dyDescent="0.25">
      <c r="A193" s="184"/>
      <c r="B193" s="4">
        <v>41422</v>
      </c>
      <c r="C193" s="5" t="s">
        <v>44</v>
      </c>
      <c r="D193" s="109">
        <f>SUM(I193:I$233)/SUM(G193:G$233)</f>
        <v>0.70078740157480313</v>
      </c>
      <c r="E193" s="5">
        <v>1</v>
      </c>
      <c r="F193" s="5">
        <v>3</v>
      </c>
      <c r="G193" s="5">
        <v>2</v>
      </c>
      <c r="H193" s="27">
        <v>3</v>
      </c>
      <c r="I193" s="27">
        <v>1</v>
      </c>
      <c r="J193" s="5">
        <f t="shared" si="8"/>
        <v>1</v>
      </c>
      <c r="K193" s="5">
        <v>0</v>
      </c>
      <c r="L193" s="5">
        <v>0</v>
      </c>
      <c r="M193" s="5">
        <v>0</v>
      </c>
      <c r="N193" s="5">
        <v>2</v>
      </c>
      <c r="O193" s="5">
        <v>1</v>
      </c>
      <c r="P193" s="5">
        <v>0</v>
      </c>
      <c r="Q193" s="5">
        <v>0</v>
      </c>
      <c r="R193" s="5">
        <v>0</v>
      </c>
      <c r="S193" s="5">
        <v>1</v>
      </c>
      <c r="T193" s="5">
        <v>0</v>
      </c>
      <c r="U193" s="5">
        <v>0</v>
      </c>
      <c r="V193" s="5">
        <v>1</v>
      </c>
      <c r="W193" s="109">
        <f>SUM(I193:I$233,O193:O$233,S193:S$233)/SUM(F193:F$233)</f>
        <v>0.74264705882352944</v>
      </c>
      <c r="X193" s="109">
        <f>SUM(V193:V$233)/SUM(G193:G$233)</f>
        <v>1.3070866141732282</v>
      </c>
      <c r="Y193" s="112">
        <f t="shared" si="7"/>
        <v>2.0497336729967577</v>
      </c>
    </row>
    <row r="194" spans="1:25" ht="15.95" customHeight="1" x14ac:dyDescent="0.25">
      <c r="A194" s="184"/>
      <c r="B194" s="4">
        <v>41422</v>
      </c>
      <c r="C194" s="5" t="s">
        <v>44</v>
      </c>
      <c r="D194" s="109">
        <f>SUM(I194:I$233)/SUM(G194:G$233)</f>
        <v>0.70399999999999996</v>
      </c>
      <c r="E194" s="5">
        <v>1</v>
      </c>
      <c r="F194" s="5">
        <v>3</v>
      </c>
      <c r="G194" s="5">
        <v>3</v>
      </c>
      <c r="H194" s="27">
        <v>2</v>
      </c>
      <c r="I194" s="27">
        <v>3</v>
      </c>
      <c r="J194" s="5">
        <f t="shared" si="8"/>
        <v>1</v>
      </c>
      <c r="K194" s="5">
        <v>1</v>
      </c>
      <c r="L194" s="5">
        <v>0</v>
      </c>
      <c r="M194" s="5">
        <v>1</v>
      </c>
      <c r="N194" s="5">
        <v>4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7</v>
      </c>
      <c r="W194" s="109">
        <f>SUM(I194:I$233,O194:O$233,S194:S$233)/SUM(F194:F$233)</f>
        <v>0.73684210526315785</v>
      </c>
      <c r="X194" s="109">
        <f>SUM(V194:V$233)/SUM(G194:G$233)</f>
        <v>1.32</v>
      </c>
      <c r="Y194" s="112">
        <f t="shared" si="7"/>
        <v>2.0568421052631578</v>
      </c>
    </row>
    <row r="195" spans="1:25" ht="15.95" customHeight="1" x14ac:dyDescent="0.25">
      <c r="A195" s="184"/>
      <c r="B195" s="4">
        <v>41415</v>
      </c>
      <c r="C195" s="5" t="s">
        <v>69</v>
      </c>
      <c r="D195" s="109">
        <f>SUM(I195:I$233)/SUM(G195:G$233)</f>
        <v>0.69672131147540983</v>
      </c>
      <c r="E195" s="5">
        <v>1</v>
      </c>
      <c r="F195" s="5">
        <v>4</v>
      </c>
      <c r="G195" s="5">
        <v>4</v>
      </c>
      <c r="H195" s="27">
        <v>3</v>
      </c>
      <c r="I195" s="27">
        <v>3</v>
      </c>
      <c r="J195" s="5">
        <f t="shared" si="8"/>
        <v>0</v>
      </c>
      <c r="K195" s="5">
        <v>2</v>
      </c>
      <c r="L195" s="5">
        <v>0</v>
      </c>
      <c r="M195" s="5">
        <v>1</v>
      </c>
      <c r="N195" s="5">
        <v>3</v>
      </c>
      <c r="O195" s="5">
        <v>0</v>
      </c>
      <c r="P195" s="5">
        <v>1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8</v>
      </c>
      <c r="W195" s="109">
        <f>SUM(I195:I$233,O195:O$233,S195:S$233)/SUM(F195:F$233)</f>
        <v>0.73076923076923073</v>
      </c>
      <c r="X195" s="109">
        <f>SUM(V195:V$233)/SUM(G195:G$233)</f>
        <v>1.2950819672131149</v>
      </c>
      <c r="Y195" s="112">
        <f t="shared" si="7"/>
        <v>2.0258511979823455</v>
      </c>
    </row>
    <row r="196" spans="1:25" ht="15.95" customHeight="1" x14ac:dyDescent="0.25">
      <c r="A196" s="184"/>
      <c r="B196" s="4">
        <v>41415</v>
      </c>
      <c r="C196" s="5" t="s">
        <v>69</v>
      </c>
      <c r="D196" s="109">
        <f>SUM(I196:I$233)/SUM(G196:G$233)</f>
        <v>0.69491525423728817</v>
      </c>
      <c r="E196" s="5">
        <v>1</v>
      </c>
      <c r="F196" s="5">
        <v>4</v>
      </c>
      <c r="G196" s="5">
        <v>4</v>
      </c>
      <c r="H196" s="27">
        <v>1</v>
      </c>
      <c r="I196" s="27">
        <v>2</v>
      </c>
      <c r="J196" s="5">
        <f t="shared" si="8"/>
        <v>0</v>
      </c>
      <c r="K196" s="5">
        <v>1</v>
      </c>
      <c r="L196" s="5">
        <v>0</v>
      </c>
      <c r="M196" s="5">
        <v>1</v>
      </c>
      <c r="N196" s="5">
        <v>1</v>
      </c>
      <c r="O196" s="5">
        <v>0</v>
      </c>
      <c r="P196" s="5">
        <v>1</v>
      </c>
      <c r="Q196" s="5">
        <v>0</v>
      </c>
      <c r="R196" s="5">
        <v>0</v>
      </c>
      <c r="S196" s="5">
        <v>0</v>
      </c>
      <c r="T196" s="5">
        <v>0</v>
      </c>
      <c r="U196" s="5">
        <v>2</v>
      </c>
      <c r="V196" s="5">
        <v>6</v>
      </c>
      <c r="W196" s="109">
        <f>SUM(I196:I$233,O196:O$233,S196:S$233)/SUM(F196:F$233)</f>
        <v>0.73015873015873012</v>
      </c>
      <c r="X196" s="109">
        <f>SUM(V196:V$233)/SUM(G196:G$233)</f>
        <v>1.271186440677966</v>
      </c>
      <c r="Y196" s="112">
        <f t="shared" si="7"/>
        <v>2.0013451708366961</v>
      </c>
    </row>
    <row r="197" spans="1:25" ht="15.95" customHeight="1" x14ac:dyDescent="0.25">
      <c r="A197" s="184"/>
      <c r="B197" s="4">
        <v>41408</v>
      </c>
      <c r="C197" s="5" t="s">
        <v>45</v>
      </c>
      <c r="D197" s="109">
        <f>SUM(I197:I$233)/SUM(G197:G$233)</f>
        <v>0.70175438596491224</v>
      </c>
      <c r="E197" s="5">
        <v>1</v>
      </c>
      <c r="F197" s="5">
        <v>3</v>
      </c>
      <c r="G197" s="5">
        <v>3</v>
      </c>
      <c r="H197" s="27">
        <v>2</v>
      </c>
      <c r="I197" s="27">
        <v>3</v>
      </c>
      <c r="J197" s="5">
        <f t="shared" si="8"/>
        <v>2</v>
      </c>
      <c r="K197" s="5">
        <v>0</v>
      </c>
      <c r="L197" s="5">
        <v>0</v>
      </c>
      <c r="M197" s="5">
        <v>1</v>
      </c>
      <c r="N197" s="5">
        <v>3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6</v>
      </c>
      <c r="W197" s="109">
        <f>SUM(I197:I$233,O197:O$233,S197:S$233)/SUM(F197:F$233)</f>
        <v>0.73770491803278693</v>
      </c>
      <c r="X197" s="109">
        <f>SUM(V197:V$233)/SUM(G197:G$233)</f>
        <v>1.263157894736842</v>
      </c>
      <c r="Y197" s="112">
        <f t="shared" ref="Y197:Y232" si="9">SUM(X197+W197)</f>
        <v>2.0008628127696291</v>
      </c>
    </row>
    <row r="198" spans="1:25" ht="15.95" customHeight="1" x14ac:dyDescent="0.25">
      <c r="A198" s="184"/>
      <c r="B198" s="4">
        <v>41408</v>
      </c>
      <c r="C198" s="5" t="s">
        <v>45</v>
      </c>
      <c r="D198" s="109">
        <f>SUM(I198:I$233)/SUM(G198:G$233)</f>
        <v>0.69369369369369371</v>
      </c>
      <c r="E198" s="5">
        <v>1</v>
      </c>
      <c r="F198" s="5">
        <v>3</v>
      </c>
      <c r="G198" s="5">
        <v>3</v>
      </c>
      <c r="H198" s="27">
        <v>1</v>
      </c>
      <c r="I198" s="27">
        <v>1</v>
      </c>
      <c r="J198" s="5">
        <f t="shared" ref="J198:J233" si="10">SUM(I198)-SUM(K198:M198)</f>
        <v>1</v>
      </c>
      <c r="K198" s="5">
        <v>0</v>
      </c>
      <c r="L198" s="5">
        <v>0</v>
      </c>
      <c r="M198" s="5">
        <v>0</v>
      </c>
      <c r="N198" s="5">
        <v>1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1</v>
      </c>
      <c r="W198" s="109">
        <f>SUM(I198:I$233,O198:O$233,S198:S$233)/SUM(F198:F$233)</f>
        <v>0.73109243697478987</v>
      </c>
      <c r="X198" s="109">
        <f>SUM(V198:V$233)/SUM(G198:G$233)</f>
        <v>1.2432432432432432</v>
      </c>
      <c r="Y198" s="112">
        <f t="shared" si="9"/>
        <v>1.974335680218033</v>
      </c>
    </row>
    <row r="199" spans="1:25" ht="15.95" customHeight="1" x14ac:dyDescent="0.25">
      <c r="A199" s="184"/>
      <c r="B199" s="4">
        <v>41401</v>
      </c>
      <c r="C199" s="5" t="s">
        <v>46</v>
      </c>
      <c r="D199" s="109">
        <f>SUM(I199:I$233)/SUM(G199:G$233)</f>
        <v>0.70370370370370372</v>
      </c>
      <c r="E199" s="5">
        <v>1</v>
      </c>
      <c r="F199" s="5">
        <v>3</v>
      </c>
      <c r="G199" s="5">
        <v>3</v>
      </c>
      <c r="H199" s="5">
        <v>0</v>
      </c>
      <c r="I199" s="5">
        <v>0</v>
      </c>
      <c r="J199" s="5">
        <f t="shared" si="10"/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1</v>
      </c>
      <c r="U199" s="5">
        <v>0</v>
      </c>
      <c r="V199" s="5">
        <v>0</v>
      </c>
      <c r="W199" s="109">
        <f>SUM(I199:I$233,O199:O$233,S199:S$233)/SUM(F199:F$233)</f>
        <v>0.74137931034482762</v>
      </c>
      <c r="X199" s="109">
        <f>SUM(V199:V$233)/SUM(G199:G$233)</f>
        <v>1.2685185185185186</v>
      </c>
      <c r="Y199" s="112">
        <f t="shared" si="9"/>
        <v>2.0098978288633464</v>
      </c>
    </row>
    <row r="200" spans="1:25" ht="15.95" customHeight="1" thickBot="1" x14ac:dyDescent="0.3">
      <c r="A200" s="188"/>
      <c r="B200" s="11">
        <v>41401</v>
      </c>
      <c r="C200" s="12" t="s">
        <v>46</v>
      </c>
      <c r="D200" s="113">
        <f>SUM(I200:I$233)/SUM(G200:G$233)</f>
        <v>0.72380952380952379</v>
      </c>
      <c r="E200" s="12">
        <v>1</v>
      </c>
      <c r="F200" s="12">
        <v>4</v>
      </c>
      <c r="G200" s="12">
        <v>3</v>
      </c>
      <c r="H200" s="12">
        <v>3</v>
      </c>
      <c r="I200" s="12">
        <v>2</v>
      </c>
      <c r="J200" s="12">
        <f t="shared" si="10"/>
        <v>1</v>
      </c>
      <c r="K200" s="12">
        <v>1</v>
      </c>
      <c r="L200" s="12">
        <v>0</v>
      </c>
      <c r="M200" s="12">
        <v>0</v>
      </c>
      <c r="N200" s="12">
        <v>1</v>
      </c>
      <c r="O200" s="12">
        <v>1</v>
      </c>
      <c r="P200" s="12">
        <v>0</v>
      </c>
      <c r="Q200" s="12">
        <v>0</v>
      </c>
      <c r="R200" s="12">
        <v>0</v>
      </c>
      <c r="S200" s="12">
        <v>1</v>
      </c>
      <c r="T200" s="12">
        <v>0</v>
      </c>
      <c r="U200" s="12">
        <v>0</v>
      </c>
      <c r="V200" s="12">
        <v>3</v>
      </c>
      <c r="W200" s="113">
        <f>SUM(I200:I$233,O200:O$233,S200:S$233)/SUM(F200:F$233)</f>
        <v>0.76106194690265483</v>
      </c>
      <c r="X200" s="113">
        <f>SUM(V200:V$233)/SUM(G200:G$233)</f>
        <v>1.3047619047619048</v>
      </c>
      <c r="Y200" s="114">
        <f t="shared" si="9"/>
        <v>2.0658238516645597</v>
      </c>
    </row>
    <row r="201" spans="1:25" ht="15.95" customHeight="1" x14ac:dyDescent="0.25">
      <c r="A201" s="178" t="s">
        <v>55</v>
      </c>
      <c r="B201" s="18">
        <v>41172</v>
      </c>
      <c r="C201" s="19" t="s">
        <v>53</v>
      </c>
      <c r="D201" s="135">
        <f>SUM(I201:I$233)/SUM(G201:G$233)</f>
        <v>0.72549019607843135</v>
      </c>
      <c r="E201" s="19">
        <v>1</v>
      </c>
      <c r="F201" s="19">
        <v>3</v>
      </c>
      <c r="G201" s="19">
        <v>2</v>
      </c>
      <c r="H201" s="19">
        <v>0</v>
      </c>
      <c r="I201" s="19">
        <v>1</v>
      </c>
      <c r="J201" s="19">
        <f t="shared" si="10"/>
        <v>0</v>
      </c>
      <c r="K201" s="19">
        <v>1</v>
      </c>
      <c r="L201" s="19">
        <v>0</v>
      </c>
      <c r="M201" s="19">
        <v>0</v>
      </c>
      <c r="N201" s="19">
        <v>2</v>
      </c>
      <c r="O201" s="19">
        <v>0</v>
      </c>
      <c r="P201" s="19">
        <v>0</v>
      </c>
      <c r="Q201" s="19">
        <v>1</v>
      </c>
      <c r="R201" s="19">
        <v>0</v>
      </c>
      <c r="S201" s="19">
        <v>0</v>
      </c>
      <c r="T201" s="19">
        <v>0</v>
      </c>
      <c r="U201" s="19">
        <v>1</v>
      </c>
      <c r="V201" s="19">
        <v>2</v>
      </c>
      <c r="W201" s="135">
        <f>SUM(I201:I$233,O201:O$233,S201:S$233)/SUM(F201:F$233)</f>
        <v>0.75229357798165142</v>
      </c>
      <c r="X201" s="135">
        <f>SUM(V201:V$233)/SUM(G201:G$233)</f>
        <v>1.3137254901960784</v>
      </c>
      <c r="Y201" s="136">
        <f t="shared" si="9"/>
        <v>2.06601906817773</v>
      </c>
    </row>
    <row r="202" spans="1:25" ht="15.95" customHeight="1" x14ac:dyDescent="0.25">
      <c r="A202" s="179"/>
      <c r="B202" s="14">
        <v>41172</v>
      </c>
      <c r="C202" s="15" t="s">
        <v>53</v>
      </c>
      <c r="D202" s="133">
        <f>SUM(I202:I$233)/SUM(G202:G$233)</f>
        <v>0.73</v>
      </c>
      <c r="E202" s="15">
        <v>1</v>
      </c>
      <c r="F202" s="15">
        <v>3</v>
      </c>
      <c r="G202" s="15">
        <v>3</v>
      </c>
      <c r="H202" s="15">
        <v>2</v>
      </c>
      <c r="I202" s="15">
        <v>3</v>
      </c>
      <c r="J202" s="15">
        <f t="shared" si="10"/>
        <v>1</v>
      </c>
      <c r="K202" s="15">
        <v>2</v>
      </c>
      <c r="L202" s="15">
        <v>0</v>
      </c>
      <c r="M202" s="15">
        <v>0</v>
      </c>
      <c r="N202" s="15">
        <v>4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5</v>
      </c>
      <c r="W202" s="133">
        <f>SUM(I202:I$233,O202:O$233,S202:S$233)/SUM(F202:F$233)</f>
        <v>0.76415094339622647</v>
      </c>
      <c r="X202" s="133">
        <f>SUM(V202:V$233)/SUM(G202:G$233)</f>
        <v>1.32</v>
      </c>
      <c r="Y202" s="134">
        <f t="shared" si="9"/>
        <v>2.0841509433962266</v>
      </c>
    </row>
    <row r="203" spans="1:25" ht="15.95" customHeight="1" x14ac:dyDescent="0.25">
      <c r="A203" s="179"/>
      <c r="B203" s="14">
        <v>41165</v>
      </c>
      <c r="C203" s="15" t="s">
        <v>53</v>
      </c>
      <c r="D203" s="133">
        <f>SUM(I203:I$233)/SUM(G203:G$233)</f>
        <v>0.72164948453608246</v>
      </c>
      <c r="E203" s="15">
        <v>1</v>
      </c>
      <c r="F203" s="15">
        <v>3</v>
      </c>
      <c r="G203" s="15">
        <v>2</v>
      </c>
      <c r="H203" s="15">
        <v>1</v>
      </c>
      <c r="I203" s="15">
        <v>1</v>
      </c>
      <c r="J203" s="15">
        <f t="shared" si="10"/>
        <v>1</v>
      </c>
      <c r="K203" s="15">
        <v>0</v>
      </c>
      <c r="L203" s="15">
        <v>0</v>
      </c>
      <c r="M203" s="15">
        <v>0</v>
      </c>
      <c r="N203" s="15">
        <v>2</v>
      </c>
      <c r="O203" s="15">
        <v>0</v>
      </c>
      <c r="P203" s="15">
        <v>0</v>
      </c>
      <c r="Q203" s="15">
        <v>1</v>
      </c>
      <c r="R203" s="15">
        <v>0</v>
      </c>
      <c r="S203" s="15">
        <v>0</v>
      </c>
      <c r="T203" s="15">
        <v>0</v>
      </c>
      <c r="U203" s="15">
        <v>0</v>
      </c>
      <c r="V203" s="15">
        <v>1</v>
      </c>
      <c r="W203" s="133">
        <f>SUM(I203:I$233,O203:O$233,S203:S$233)/SUM(F203:F$233)</f>
        <v>0.75728155339805825</v>
      </c>
      <c r="X203" s="133">
        <f>SUM(V203:V$233)/SUM(G203:G$233)</f>
        <v>1.3092783505154639</v>
      </c>
      <c r="Y203" s="134">
        <f t="shared" si="9"/>
        <v>2.0665599039135221</v>
      </c>
    </row>
    <row r="204" spans="1:25" ht="15.95" customHeight="1" x14ac:dyDescent="0.25">
      <c r="A204" s="179"/>
      <c r="B204" s="14">
        <v>41165</v>
      </c>
      <c r="C204" s="15" t="s">
        <v>53</v>
      </c>
      <c r="D204" s="133">
        <f>SUM(I204:I$233)/SUM(G204:G$233)</f>
        <v>0.72631578947368425</v>
      </c>
      <c r="E204" s="15">
        <v>1</v>
      </c>
      <c r="F204" s="15">
        <v>2</v>
      </c>
      <c r="G204" s="15">
        <v>2</v>
      </c>
      <c r="H204" s="15">
        <v>0</v>
      </c>
      <c r="I204" s="15">
        <v>0</v>
      </c>
      <c r="J204" s="15">
        <f t="shared" si="10"/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1</v>
      </c>
      <c r="V204" s="15">
        <v>0</v>
      </c>
      <c r="W204" s="133">
        <f>SUM(I204:I$233,O204:O$233,S204:S$233)/SUM(F204:F$233)</f>
        <v>0.77</v>
      </c>
      <c r="X204" s="133">
        <f>SUM(V204:V$233)/SUM(G204:G$233)</f>
        <v>1.3263157894736841</v>
      </c>
      <c r="Y204" s="134">
        <f t="shared" si="9"/>
        <v>2.0963157894736844</v>
      </c>
    </row>
    <row r="205" spans="1:25" ht="15.95" customHeight="1" x14ac:dyDescent="0.25">
      <c r="A205" s="179"/>
      <c r="B205" s="14">
        <v>41158</v>
      </c>
      <c r="C205" s="15" t="s">
        <v>54</v>
      </c>
      <c r="D205" s="133">
        <f>SUM(I205:I$233)/SUM(G205:G$233)</f>
        <v>0.74193548387096775</v>
      </c>
      <c r="E205" s="15">
        <v>1</v>
      </c>
      <c r="F205" s="15">
        <v>4</v>
      </c>
      <c r="G205" s="15">
        <v>4</v>
      </c>
      <c r="H205" s="27">
        <v>3</v>
      </c>
      <c r="I205" s="27">
        <v>3</v>
      </c>
      <c r="J205" s="15">
        <f t="shared" si="10"/>
        <v>2</v>
      </c>
      <c r="K205" s="15">
        <v>1</v>
      </c>
      <c r="L205" s="15">
        <v>0</v>
      </c>
      <c r="M205" s="15">
        <v>0</v>
      </c>
      <c r="N205" s="27">
        <v>1</v>
      </c>
      <c r="O205" s="15">
        <v>0</v>
      </c>
      <c r="P205" s="15">
        <v>0</v>
      </c>
      <c r="Q205" s="15">
        <v>0</v>
      </c>
      <c r="R205" s="15">
        <v>0</v>
      </c>
      <c r="S205" s="15">
        <v>1</v>
      </c>
      <c r="T205" s="15">
        <v>0</v>
      </c>
      <c r="U205" s="15">
        <v>0</v>
      </c>
      <c r="V205" s="15">
        <v>4</v>
      </c>
      <c r="W205" s="133">
        <f>SUM(I205:I$233,O205:O$233,S205:S$233)/SUM(F205:F$233)</f>
        <v>0.7857142857142857</v>
      </c>
      <c r="X205" s="133">
        <f>SUM(V205:V$233)/SUM(G205:G$233)</f>
        <v>1.3548387096774193</v>
      </c>
      <c r="Y205" s="134">
        <f t="shared" si="9"/>
        <v>2.1405529953917051</v>
      </c>
    </row>
    <row r="206" spans="1:25" ht="15.95" customHeight="1" x14ac:dyDescent="0.25">
      <c r="A206" s="179"/>
      <c r="B206" s="14">
        <v>41151</v>
      </c>
      <c r="C206" s="15" t="s">
        <v>54</v>
      </c>
      <c r="D206" s="133">
        <f>SUM(I206:I$233)/SUM(G206:G$233)</f>
        <v>0.7415730337078652</v>
      </c>
      <c r="E206" s="15">
        <v>1</v>
      </c>
      <c r="F206" s="15">
        <v>3</v>
      </c>
      <c r="G206" s="15">
        <v>3</v>
      </c>
      <c r="H206" s="27">
        <v>3</v>
      </c>
      <c r="I206" s="27">
        <v>3</v>
      </c>
      <c r="J206" s="15">
        <f t="shared" si="10"/>
        <v>1</v>
      </c>
      <c r="K206" s="15">
        <v>1</v>
      </c>
      <c r="L206" s="15">
        <v>1</v>
      </c>
      <c r="M206" s="15">
        <v>0</v>
      </c>
      <c r="N206" s="27">
        <v>3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6</v>
      </c>
      <c r="W206" s="133">
        <f>SUM(I206:I$233,O206:O$233,S206:S$233)/SUM(F206:F$233)</f>
        <v>0.77659574468085102</v>
      </c>
      <c r="X206" s="133">
        <f>SUM(V206:V$233)/SUM(G206:G$233)</f>
        <v>1.3707865168539326</v>
      </c>
      <c r="Y206" s="134">
        <f t="shared" si="9"/>
        <v>2.1473822615347835</v>
      </c>
    </row>
    <row r="207" spans="1:25" ht="15.95" customHeight="1" x14ac:dyDescent="0.25">
      <c r="A207" s="179"/>
      <c r="B207" s="14">
        <v>41151</v>
      </c>
      <c r="C207" s="15" t="s">
        <v>54</v>
      </c>
      <c r="D207" s="133">
        <f>SUM(I207:I$233)/SUM(G207:G$233)</f>
        <v>0.73255813953488369</v>
      </c>
      <c r="E207" s="15">
        <v>1</v>
      </c>
      <c r="F207" s="15">
        <v>3</v>
      </c>
      <c r="G207" s="15">
        <v>3</v>
      </c>
      <c r="H207" s="27">
        <v>2</v>
      </c>
      <c r="I207" s="27">
        <v>2</v>
      </c>
      <c r="J207" s="15">
        <f t="shared" si="10"/>
        <v>1</v>
      </c>
      <c r="K207" s="15">
        <v>0</v>
      </c>
      <c r="L207" s="15">
        <v>1</v>
      </c>
      <c r="M207" s="15">
        <v>0</v>
      </c>
      <c r="N207" s="27">
        <v>1</v>
      </c>
      <c r="O207" s="15">
        <v>0</v>
      </c>
      <c r="P207" s="15">
        <v>0</v>
      </c>
      <c r="Q207" s="15">
        <v>0</v>
      </c>
      <c r="R207" s="15">
        <v>0</v>
      </c>
      <c r="S207" s="15">
        <v>1</v>
      </c>
      <c r="T207" s="15">
        <v>0</v>
      </c>
      <c r="U207" s="15">
        <v>0</v>
      </c>
      <c r="V207" s="15">
        <v>4</v>
      </c>
      <c r="W207" s="133">
        <f>SUM(I207:I$233,O207:O$233,S207:S$233)/SUM(F207:F$233)</f>
        <v>0.76923076923076927</v>
      </c>
      <c r="X207" s="133">
        <f>SUM(V207:V$233)/SUM(G207:G$233)</f>
        <v>1.3488372093023255</v>
      </c>
      <c r="Y207" s="134">
        <f t="shared" si="9"/>
        <v>2.1180679785330949</v>
      </c>
    </row>
    <row r="208" spans="1:25" ht="15.95" customHeight="1" thickBot="1" x14ac:dyDescent="0.3">
      <c r="A208" s="180"/>
      <c r="B208" s="86">
        <v>41144</v>
      </c>
      <c r="C208" s="87" t="s">
        <v>54</v>
      </c>
      <c r="D208" s="137">
        <f>SUM(I208:I$233)/SUM(G208:G$233)</f>
        <v>0.73493975903614461</v>
      </c>
      <c r="E208" s="87">
        <v>1</v>
      </c>
      <c r="F208" s="87">
        <v>4</v>
      </c>
      <c r="G208" s="87">
        <v>2</v>
      </c>
      <c r="H208" s="28">
        <v>2</v>
      </c>
      <c r="I208" s="28">
        <v>1</v>
      </c>
      <c r="J208" s="87">
        <f t="shared" si="10"/>
        <v>0</v>
      </c>
      <c r="K208" s="87">
        <v>1</v>
      </c>
      <c r="L208" s="87">
        <v>0</v>
      </c>
      <c r="M208" s="87">
        <v>0</v>
      </c>
      <c r="N208" s="28">
        <v>2</v>
      </c>
      <c r="O208" s="87">
        <v>1</v>
      </c>
      <c r="P208" s="87">
        <v>0</v>
      </c>
      <c r="Q208" s="87">
        <v>1</v>
      </c>
      <c r="R208" s="87">
        <v>0</v>
      </c>
      <c r="S208" s="87">
        <v>0</v>
      </c>
      <c r="T208" s="87">
        <v>0</v>
      </c>
      <c r="U208" s="87">
        <v>0</v>
      </c>
      <c r="V208" s="87">
        <v>2</v>
      </c>
      <c r="W208" s="137">
        <f>SUM(I208:I$233,O208:O$233,S208:S$233)/SUM(F208:F$233)</f>
        <v>0.76136363636363635</v>
      </c>
      <c r="X208" s="137">
        <f>SUM(V208:V$233)/SUM(G208:G$233)</f>
        <v>1.3493975903614457</v>
      </c>
      <c r="Y208" s="138">
        <f t="shared" si="9"/>
        <v>2.1107612267250819</v>
      </c>
    </row>
    <row r="209" spans="1:25" ht="15.95" customHeight="1" x14ac:dyDescent="0.25">
      <c r="A209" s="183" t="s">
        <v>59</v>
      </c>
      <c r="B209" s="9">
        <v>41137</v>
      </c>
      <c r="C209" s="10" t="s">
        <v>54</v>
      </c>
      <c r="D209" s="110">
        <f>SUM(I209:I$233)/SUM(G209:G$233)</f>
        <v>0.7407407407407407</v>
      </c>
      <c r="E209" s="10">
        <v>1</v>
      </c>
      <c r="F209" s="10">
        <v>4</v>
      </c>
      <c r="G209" s="10">
        <v>4</v>
      </c>
      <c r="H209" s="30">
        <v>3</v>
      </c>
      <c r="I209" s="30">
        <v>2</v>
      </c>
      <c r="J209" s="10">
        <f t="shared" si="10"/>
        <v>1</v>
      </c>
      <c r="K209" s="10">
        <v>0</v>
      </c>
      <c r="L209" s="10">
        <v>1</v>
      </c>
      <c r="M209" s="10">
        <v>0</v>
      </c>
      <c r="N209" s="30">
        <v>2</v>
      </c>
      <c r="O209" s="10">
        <v>0</v>
      </c>
      <c r="P209" s="10">
        <v>0</v>
      </c>
      <c r="Q209" s="10">
        <v>0</v>
      </c>
      <c r="R209" s="10">
        <v>0</v>
      </c>
      <c r="S209" s="10">
        <v>1</v>
      </c>
      <c r="T209" s="10">
        <v>1</v>
      </c>
      <c r="U209" s="10">
        <v>0</v>
      </c>
      <c r="V209" s="10">
        <v>4</v>
      </c>
      <c r="W209" s="110">
        <f>SUM(I209:I$233,O209:O$233,S209:S$233)/SUM(F209:F$233)</f>
        <v>0.77380952380952384</v>
      </c>
      <c r="X209" s="110">
        <f>SUM(V209:V$233)/SUM(G209:G$233)</f>
        <v>1.3580246913580247</v>
      </c>
      <c r="Y209" s="111">
        <f t="shared" si="9"/>
        <v>2.1318342151675487</v>
      </c>
    </row>
    <row r="210" spans="1:25" ht="15.95" customHeight="1" x14ac:dyDescent="0.25">
      <c r="A210" s="184"/>
      <c r="B210" s="4">
        <v>41137</v>
      </c>
      <c r="C210" s="5" t="s">
        <v>54</v>
      </c>
      <c r="D210" s="109">
        <f>SUM(I210:I$233)/SUM(G210:G$233)</f>
        <v>0.75324675324675328</v>
      </c>
      <c r="E210" s="5">
        <v>1</v>
      </c>
      <c r="F210" s="5">
        <v>3</v>
      </c>
      <c r="G210" s="5">
        <v>3</v>
      </c>
      <c r="H210" s="27">
        <v>2</v>
      </c>
      <c r="I210" s="27">
        <v>2</v>
      </c>
      <c r="J210" s="5">
        <f t="shared" si="10"/>
        <v>1</v>
      </c>
      <c r="K210" s="5">
        <v>1</v>
      </c>
      <c r="L210" s="5">
        <v>0</v>
      </c>
      <c r="M210" s="5">
        <v>0</v>
      </c>
      <c r="N210" s="27">
        <v>1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3</v>
      </c>
      <c r="W210" s="109">
        <f>SUM(I210:I$233,O210:O$233,S210:S$233)/SUM(F210:F$233)</f>
        <v>0.77500000000000002</v>
      </c>
      <c r="X210" s="109">
        <f>SUM(V210:V$233)/SUM(G210:G$233)</f>
        <v>1.3766233766233766</v>
      </c>
      <c r="Y210" s="112">
        <f t="shared" si="9"/>
        <v>2.1516233766233768</v>
      </c>
    </row>
    <row r="211" spans="1:25" ht="15.95" customHeight="1" x14ac:dyDescent="0.25">
      <c r="A211" s="184"/>
      <c r="B211" s="4">
        <v>41130</v>
      </c>
      <c r="C211" s="5" t="s">
        <v>56</v>
      </c>
      <c r="D211" s="109">
        <f>SUM(I211:I$233)/SUM(G211:G$233)</f>
        <v>0.7567567567567568</v>
      </c>
      <c r="E211" s="5">
        <v>1</v>
      </c>
      <c r="F211" s="5">
        <v>5</v>
      </c>
      <c r="G211" s="5">
        <v>4</v>
      </c>
      <c r="H211" s="27">
        <v>4</v>
      </c>
      <c r="I211" s="27">
        <v>3</v>
      </c>
      <c r="J211" s="5">
        <f t="shared" si="10"/>
        <v>1</v>
      </c>
      <c r="K211" s="5">
        <v>1</v>
      </c>
      <c r="L211" s="5">
        <v>0</v>
      </c>
      <c r="M211" s="5">
        <v>1</v>
      </c>
      <c r="N211" s="27">
        <v>5</v>
      </c>
      <c r="O211" s="5">
        <v>1</v>
      </c>
      <c r="P211" s="5">
        <v>0</v>
      </c>
      <c r="Q211" s="5">
        <v>0</v>
      </c>
      <c r="R211" s="5">
        <v>0</v>
      </c>
      <c r="S211" s="5">
        <v>0</v>
      </c>
      <c r="T211" s="5">
        <v>1</v>
      </c>
      <c r="U211" s="5">
        <v>0</v>
      </c>
      <c r="V211" s="5">
        <v>7</v>
      </c>
      <c r="W211" s="109">
        <f>SUM(I211:I$233,O211:O$233,S211:S$233)/SUM(F211:F$233)</f>
        <v>0.77922077922077926</v>
      </c>
      <c r="X211" s="109">
        <f>SUM(V211:V$233)/SUM(G211:G$233)</f>
        <v>1.3918918918918919</v>
      </c>
      <c r="Y211" s="112">
        <f t="shared" si="9"/>
        <v>2.1711126711126711</v>
      </c>
    </row>
    <row r="212" spans="1:25" ht="15.95" customHeight="1" x14ac:dyDescent="0.25">
      <c r="A212" s="184"/>
      <c r="B212" s="4">
        <v>41130</v>
      </c>
      <c r="C212" s="5" t="s">
        <v>56</v>
      </c>
      <c r="D212" s="109">
        <f>SUM(I212:I$233)/SUM(G212:G$233)</f>
        <v>0.75714285714285712</v>
      </c>
      <c r="E212" s="5">
        <v>1</v>
      </c>
      <c r="F212" s="5">
        <v>3</v>
      </c>
      <c r="G212" s="5">
        <v>3</v>
      </c>
      <c r="H212" s="27">
        <v>3</v>
      </c>
      <c r="I212" s="27">
        <v>3</v>
      </c>
      <c r="J212" s="5">
        <f t="shared" si="10"/>
        <v>0</v>
      </c>
      <c r="K212" s="5">
        <v>0</v>
      </c>
      <c r="L212" s="5">
        <v>0</v>
      </c>
      <c r="M212" s="5">
        <v>3</v>
      </c>
      <c r="N212" s="27">
        <v>7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12</v>
      </c>
      <c r="W212" s="109">
        <f>SUM(I212:I$233,O212:O$233,S212:S$233)/SUM(F212:F$233)</f>
        <v>0.77777777777777779</v>
      </c>
      <c r="X212" s="109">
        <f>SUM(V212:V$233)/SUM(G212:G$233)</f>
        <v>1.3714285714285714</v>
      </c>
      <c r="Y212" s="112">
        <f t="shared" si="9"/>
        <v>2.1492063492063491</v>
      </c>
    </row>
    <row r="213" spans="1:25" ht="15.95" customHeight="1" x14ac:dyDescent="0.25">
      <c r="A213" s="184"/>
      <c r="B213" s="4">
        <v>41123</v>
      </c>
      <c r="C213" s="5" t="s">
        <v>57</v>
      </c>
      <c r="D213" s="109">
        <f>SUM(I213:I$233)/SUM(G213:G$233)</f>
        <v>0.74626865671641796</v>
      </c>
      <c r="E213" s="5">
        <v>1</v>
      </c>
      <c r="F213" s="5">
        <v>3</v>
      </c>
      <c r="G213" s="5">
        <v>3</v>
      </c>
      <c r="H213" s="27">
        <v>2</v>
      </c>
      <c r="I213" s="27">
        <v>2</v>
      </c>
      <c r="J213" s="5">
        <f t="shared" si="10"/>
        <v>1</v>
      </c>
      <c r="K213" s="5">
        <v>1</v>
      </c>
      <c r="L213" s="5">
        <v>0</v>
      </c>
      <c r="M213" s="5">
        <v>0</v>
      </c>
      <c r="N213" s="27">
        <v>2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2</v>
      </c>
      <c r="V213" s="5">
        <v>3</v>
      </c>
      <c r="W213" s="109">
        <f>SUM(I213:I$233,O213:O$233,S213:S$233)/SUM(F213:F$233)</f>
        <v>0.76811594202898548</v>
      </c>
      <c r="X213" s="109">
        <f>SUM(V213:V$233)/SUM(G213:G$233)</f>
        <v>1.2537313432835822</v>
      </c>
      <c r="Y213" s="112">
        <f t="shared" si="9"/>
        <v>2.0218472853125675</v>
      </c>
    </row>
    <row r="214" spans="1:25" ht="15.95" customHeight="1" x14ac:dyDescent="0.25">
      <c r="A214" s="184"/>
      <c r="B214" s="4">
        <v>41123</v>
      </c>
      <c r="C214" s="5" t="s">
        <v>57</v>
      </c>
      <c r="D214" s="109">
        <f>SUM(I214:I$233)/SUM(G214:G$233)</f>
        <v>0.75</v>
      </c>
      <c r="E214" s="5">
        <v>1</v>
      </c>
      <c r="F214" s="5">
        <v>4</v>
      </c>
      <c r="G214" s="5">
        <v>4</v>
      </c>
      <c r="H214" s="27">
        <v>2</v>
      </c>
      <c r="I214" s="27">
        <v>3</v>
      </c>
      <c r="J214" s="5">
        <f t="shared" si="10"/>
        <v>0</v>
      </c>
      <c r="K214" s="5">
        <v>1</v>
      </c>
      <c r="L214" s="5">
        <v>2</v>
      </c>
      <c r="M214" s="5">
        <v>0</v>
      </c>
      <c r="N214" s="27">
        <v>4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8</v>
      </c>
      <c r="W214" s="109">
        <f>SUM(I214:I$233,O214:O$233,S214:S$233)/SUM(F214:F$233)</f>
        <v>0.77272727272727271</v>
      </c>
      <c r="X214" s="109">
        <f>SUM(V214:V$233)/SUM(G214:G$233)</f>
        <v>1.265625</v>
      </c>
      <c r="Y214" s="112">
        <f t="shared" si="9"/>
        <v>2.0383522727272725</v>
      </c>
    </row>
    <row r="215" spans="1:25" ht="15.95" customHeight="1" x14ac:dyDescent="0.25">
      <c r="A215" s="184"/>
      <c r="B215" s="4">
        <v>41109</v>
      </c>
      <c r="C215" s="5" t="s">
        <v>58</v>
      </c>
      <c r="D215" s="109">
        <f>SUM(I215:I$233)/SUM(G215:G$233)</f>
        <v>0.75</v>
      </c>
      <c r="E215" s="5">
        <v>1</v>
      </c>
      <c r="F215" s="5">
        <v>3</v>
      </c>
      <c r="G215" s="5">
        <v>3</v>
      </c>
      <c r="H215" s="27">
        <v>3</v>
      </c>
      <c r="I215" s="27">
        <v>3</v>
      </c>
      <c r="J215" s="5">
        <f t="shared" si="10"/>
        <v>0</v>
      </c>
      <c r="K215" s="5">
        <v>2</v>
      </c>
      <c r="L215" s="5">
        <v>0</v>
      </c>
      <c r="M215" s="5">
        <v>1</v>
      </c>
      <c r="N215" s="27">
        <v>2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8</v>
      </c>
      <c r="W215" s="109">
        <f>SUM(I215:I$233,O215:O$233,S215:S$233)/SUM(F215:F$233)</f>
        <v>0.77419354838709675</v>
      </c>
      <c r="X215" s="109">
        <f>SUM(V215:V$233)/SUM(G215:G$233)</f>
        <v>1.2166666666666666</v>
      </c>
      <c r="Y215" s="112">
        <f t="shared" si="9"/>
        <v>1.9908602150537633</v>
      </c>
    </row>
    <row r="216" spans="1:25" ht="15.95" customHeight="1" x14ac:dyDescent="0.25">
      <c r="A216" s="184"/>
      <c r="B216" s="4">
        <v>41109</v>
      </c>
      <c r="C216" s="5" t="s">
        <v>58</v>
      </c>
      <c r="D216" s="109">
        <f>SUM(I216:I$233)/SUM(G216:G$233)</f>
        <v>0.73684210526315785</v>
      </c>
      <c r="E216" s="5">
        <v>1</v>
      </c>
      <c r="F216" s="5">
        <v>4</v>
      </c>
      <c r="G216" s="5">
        <v>4</v>
      </c>
      <c r="H216" s="27">
        <v>3</v>
      </c>
      <c r="I216" s="27">
        <v>3</v>
      </c>
      <c r="J216" s="5">
        <f t="shared" si="10"/>
        <v>1</v>
      </c>
      <c r="K216" s="5">
        <v>0</v>
      </c>
      <c r="L216" s="5">
        <v>1</v>
      </c>
      <c r="M216" s="5">
        <v>1</v>
      </c>
      <c r="N216" s="27">
        <v>3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2</v>
      </c>
      <c r="V216" s="5">
        <v>8</v>
      </c>
      <c r="W216" s="109">
        <f>SUM(I216:I$233,O216:O$233,S216:S$233)/SUM(F216:F$233)</f>
        <v>0.76271186440677963</v>
      </c>
      <c r="X216" s="109">
        <f>SUM(V216:V$233)/SUM(G216:G$233)</f>
        <v>1.1403508771929824</v>
      </c>
      <c r="Y216" s="112">
        <f t="shared" si="9"/>
        <v>1.9030627415997621</v>
      </c>
    </row>
    <row r="217" spans="1:25" ht="15.95" customHeight="1" x14ac:dyDescent="0.25">
      <c r="A217" s="184"/>
      <c r="B217" s="4">
        <v>41102</v>
      </c>
      <c r="C217" s="5" t="s">
        <v>56</v>
      </c>
      <c r="D217" s="109">
        <f>SUM(I217:I$233)/SUM(G217:G$233)</f>
        <v>0.73584905660377353</v>
      </c>
      <c r="E217" s="5">
        <v>1</v>
      </c>
      <c r="F217" s="5">
        <v>3</v>
      </c>
      <c r="G217" s="5">
        <v>3</v>
      </c>
      <c r="H217" s="27">
        <v>2</v>
      </c>
      <c r="I217" s="27">
        <v>2</v>
      </c>
      <c r="J217" s="5">
        <f t="shared" si="10"/>
        <v>1</v>
      </c>
      <c r="K217" s="5">
        <v>1</v>
      </c>
      <c r="L217" s="5">
        <v>0</v>
      </c>
      <c r="M217" s="5">
        <v>0</v>
      </c>
      <c r="N217" s="27">
        <v>1</v>
      </c>
      <c r="O217" s="5">
        <v>0</v>
      </c>
      <c r="P217" s="5">
        <v>0</v>
      </c>
      <c r="Q217" s="5">
        <v>0</v>
      </c>
      <c r="R217" s="5">
        <v>0</v>
      </c>
      <c r="S217" s="5">
        <v>1</v>
      </c>
      <c r="T217" s="5">
        <v>0</v>
      </c>
      <c r="U217" s="5">
        <v>0</v>
      </c>
      <c r="V217" s="5">
        <v>3</v>
      </c>
      <c r="W217" s="109">
        <f>SUM(I217:I$233,O217:O$233,S217:S$233)/SUM(F217:F$233)</f>
        <v>0.76363636363636367</v>
      </c>
      <c r="X217" s="109">
        <f>SUM(V217:V$233)/SUM(G217:G$233)</f>
        <v>1.0754716981132075</v>
      </c>
      <c r="Y217" s="112">
        <f t="shared" si="9"/>
        <v>1.8391080617495712</v>
      </c>
    </row>
    <row r="218" spans="1:25" ht="15.95" customHeight="1" x14ac:dyDescent="0.25">
      <c r="A218" s="184"/>
      <c r="B218" s="4">
        <v>41102</v>
      </c>
      <c r="C218" s="5" t="s">
        <v>56</v>
      </c>
      <c r="D218" s="109">
        <f>SUM(I218:I$233)/SUM(G218:G$233)</f>
        <v>0.74</v>
      </c>
      <c r="E218" s="5">
        <v>1</v>
      </c>
      <c r="F218" s="5">
        <v>4</v>
      </c>
      <c r="G218" s="5">
        <v>4</v>
      </c>
      <c r="H218" s="27">
        <v>2</v>
      </c>
      <c r="I218" s="27">
        <v>3</v>
      </c>
      <c r="J218" s="5">
        <f t="shared" si="10"/>
        <v>1</v>
      </c>
      <c r="K218" s="5">
        <v>2</v>
      </c>
      <c r="L218" s="5">
        <v>0</v>
      </c>
      <c r="M218" s="5">
        <v>0</v>
      </c>
      <c r="N218" s="27">
        <v>3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5</v>
      </c>
      <c r="W218" s="109">
        <f>SUM(I218:I$233,O218:O$233,S218:S$233)/SUM(F218:F$233)</f>
        <v>0.75</v>
      </c>
      <c r="X218" s="109">
        <f>SUM(V218:V$233)/SUM(G218:G$233)</f>
        <v>1.08</v>
      </c>
      <c r="Y218" s="112">
        <f t="shared" si="9"/>
        <v>1.83</v>
      </c>
    </row>
    <row r="219" spans="1:25" ht="15.95" customHeight="1" x14ac:dyDescent="0.25">
      <c r="A219" s="184"/>
      <c r="B219" s="4">
        <v>41088</v>
      </c>
      <c r="C219" s="5" t="s">
        <v>54</v>
      </c>
      <c r="D219" s="109">
        <f>SUM(I219:I$233)/SUM(G219:G$233)</f>
        <v>0.73913043478260865</v>
      </c>
      <c r="E219" s="5">
        <v>1</v>
      </c>
      <c r="F219" s="5">
        <v>3</v>
      </c>
      <c r="G219" s="5">
        <v>1</v>
      </c>
      <c r="H219" s="27">
        <v>1</v>
      </c>
      <c r="I219" s="5">
        <v>0</v>
      </c>
      <c r="J219" s="5">
        <f t="shared" si="10"/>
        <v>0</v>
      </c>
      <c r="K219" s="5">
        <v>0</v>
      </c>
      <c r="L219" s="5">
        <v>0</v>
      </c>
      <c r="M219" s="5">
        <v>0</v>
      </c>
      <c r="N219" s="5">
        <v>0</v>
      </c>
      <c r="O219" s="5">
        <v>2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109">
        <f>SUM(I219:I$233,O219:O$233,S219:S$233)/SUM(F219:F$233)</f>
        <v>0.75</v>
      </c>
      <c r="X219" s="109">
        <f>SUM(V219:V$233)/SUM(G219:G$233)</f>
        <v>1.0652173913043479</v>
      </c>
      <c r="Y219" s="112">
        <f t="shared" si="9"/>
        <v>1.8152173913043479</v>
      </c>
    </row>
    <row r="220" spans="1:25" ht="15.95" customHeight="1" x14ac:dyDescent="0.25">
      <c r="A220" s="184"/>
      <c r="B220" s="4">
        <v>41088</v>
      </c>
      <c r="C220" s="5" t="s">
        <v>54</v>
      </c>
      <c r="D220" s="109">
        <f>SUM(I220:I$233)/SUM(G220:G$233)</f>
        <v>0.75555555555555554</v>
      </c>
      <c r="E220" s="5">
        <v>1</v>
      </c>
      <c r="F220" s="5">
        <v>3</v>
      </c>
      <c r="G220" s="5">
        <v>3</v>
      </c>
      <c r="H220" s="27">
        <v>2</v>
      </c>
      <c r="I220" s="27">
        <v>1</v>
      </c>
      <c r="J220" s="5">
        <f t="shared" si="10"/>
        <v>1</v>
      </c>
      <c r="K220" s="5">
        <v>0</v>
      </c>
      <c r="L220" s="5">
        <v>0</v>
      </c>
      <c r="M220" s="5">
        <v>0</v>
      </c>
      <c r="N220" s="5">
        <v>1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2</v>
      </c>
      <c r="U220" s="5">
        <v>0</v>
      </c>
      <c r="V220" s="5">
        <v>1</v>
      </c>
      <c r="W220" s="109">
        <f>SUM(I220:I$233,O220:O$233,S220:S$233)/SUM(F220:F$233)</f>
        <v>0.75555555555555554</v>
      </c>
      <c r="X220" s="109">
        <f>SUM(V220:V$233)/SUM(G220:G$233)</f>
        <v>1.0888888888888888</v>
      </c>
      <c r="Y220" s="112">
        <f t="shared" si="9"/>
        <v>1.8444444444444443</v>
      </c>
    </row>
    <row r="221" spans="1:25" ht="15.95" customHeight="1" x14ac:dyDescent="0.25">
      <c r="A221" s="184"/>
      <c r="B221" s="4">
        <v>41081</v>
      </c>
      <c r="C221" s="5" t="s">
        <v>53</v>
      </c>
      <c r="D221" s="109">
        <f>SUM(I221:I$233)/SUM(G221:G$233)</f>
        <v>0.7857142857142857</v>
      </c>
      <c r="E221" s="5">
        <v>1</v>
      </c>
      <c r="F221" s="5">
        <v>3</v>
      </c>
      <c r="G221" s="5">
        <v>3</v>
      </c>
      <c r="H221" s="5">
        <v>0</v>
      </c>
      <c r="I221" s="27">
        <v>2</v>
      </c>
      <c r="J221" s="5">
        <f t="shared" si="10"/>
        <v>0</v>
      </c>
      <c r="K221" s="5">
        <v>2</v>
      </c>
      <c r="L221" s="5">
        <v>0</v>
      </c>
      <c r="M221" s="5">
        <v>0</v>
      </c>
      <c r="N221" s="5">
        <v>2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4</v>
      </c>
      <c r="W221" s="109">
        <f>SUM(I221:I$233,O221:O$233,S221:S$233)/SUM(F221:F$233)</f>
        <v>0.7857142857142857</v>
      </c>
      <c r="X221" s="109">
        <f>SUM(V221:V$233)/SUM(G221:G$233)</f>
        <v>1.1428571428571428</v>
      </c>
      <c r="Y221" s="112">
        <f t="shared" si="9"/>
        <v>1.9285714285714284</v>
      </c>
    </row>
    <row r="222" spans="1:25" ht="15.95" customHeight="1" x14ac:dyDescent="0.25">
      <c r="A222" s="184"/>
      <c r="B222" s="4">
        <v>41081</v>
      </c>
      <c r="C222" s="5" t="s">
        <v>53</v>
      </c>
      <c r="D222" s="109">
        <f>SUM(I222:I$233)/SUM(G222:G$233)</f>
        <v>0.79487179487179482</v>
      </c>
      <c r="E222" s="5">
        <v>1</v>
      </c>
      <c r="F222" s="5">
        <v>3</v>
      </c>
      <c r="G222" s="5">
        <v>3</v>
      </c>
      <c r="H222" s="5">
        <v>1</v>
      </c>
      <c r="I222" s="27">
        <v>2</v>
      </c>
      <c r="J222" s="5">
        <f t="shared" si="10"/>
        <v>0</v>
      </c>
      <c r="K222" s="5">
        <v>2</v>
      </c>
      <c r="L222" s="5">
        <v>0</v>
      </c>
      <c r="M222" s="5">
        <v>0</v>
      </c>
      <c r="N222" s="5">
        <v>1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4</v>
      </c>
      <c r="W222" s="109">
        <f>SUM(I222:I$233,O222:O$233,S222:S$233)/SUM(F222:F$233)</f>
        <v>0.79487179487179482</v>
      </c>
      <c r="X222" s="109">
        <f>SUM(V222:V$233)/SUM(G222:G$233)</f>
        <v>1.1282051282051282</v>
      </c>
      <c r="Y222" s="112">
        <f t="shared" si="9"/>
        <v>1.9230769230769229</v>
      </c>
    </row>
    <row r="223" spans="1:25" ht="15.95" customHeight="1" x14ac:dyDescent="0.25">
      <c r="A223" s="184"/>
      <c r="B223" s="4">
        <v>41074</v>
      </c>
      <c r="C223" s="5" t="s">
        <v>58</v>
      </c>
      <c r="D223" s="109">
        <f>SUM(I223:I$233)/SUM(G223:G$233)</f>
        <v>0.80555555555555558</v>
      </c>
      <c r="E223" s="5">
        <v>1</v>
      </c>
      <c r="F223" s="5">
        <v>3</v>
      </c>
      <c r="G223" s="5">
        <v>3</v>
      </c>
      <c r="H223" s="5">
        <v>1</v>
      </c>
      <c r="I223" s="27">
        <v>2</v>
      </c>
      <c r="J223" s="5">
        <f t="shared" si="10"/>
        <v>0</v>
      </c>
      <c r="K223" s="5">
        <v>1</v>
      </c>
      <c r="L223" s="5">
        <v>0</v>
      </c>
      <c r="M223" s="5">
        <v>1</v>
      </c>
      <c r="N223" s="5">
        <v>5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6</v>
      </c>
      <c r="W223" s="109">
        <f>SUM(I223:I$233,O223:O$233,S223:S$233)/SUM(F223:F$233)</f>
        <v>0.80555555555555558</v>
      </c>
      <c r="X223" s="109">
        <f>SUM(V223:V$233)/SUM(G223:G$233)</f>
        <v>1.1111111111111112</v>
      </c>
      <c r="Y223" s="112">
        <f t="shared" si="9"/>
        <v>1.9166666666666667</v>
      </c>
    </row>
    <row r="224" spans="1:25" ht="15.95" customHeight="1" x14ac:dyDescent="0.25">
      <c r="A224" s="184"/>
      <c r="B224" s="4">
        <v>41074</v>
      </c>
      <c r="C224" s="5" t="s">
        <v>58</v>
      </c>
      <c r="D224" s="109">
        <f>SUM(I224:I$233)/SUM(G224:G$233)</f>
        <v>0.81818181818181823</v>
      </c>
      <c r="E224" s="5">
        <v>1</v>
      </c>
      <c r="F224" s="5">
        <v>4</v>
      </c>
      <c r="G224" s="5">
        <v>4</v>
      </c>
      <c r="H224" s="5">
        <v>2</v>
      </c>
      <c r="I224" s="27">
        <v>3</v>
      </c>
      <c r="J224" s="27">
        <f t="shared" si="10"/>
        <v>2</v>
      </c>
      <c r="K224" s="5">
        <v>1</v>
      </c>
      <c r="L224" s="5">
        <v>0</v>
      </c>
      <c r="M224" s="5">
        <v>0</v>
      </c>
      <c r="N224" s="5">
        <v>1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4</v>
      </c>
      <c r="W224" s="109">
        <f>SUM(I224:I$233,O224:O$233,S224:S$233)/SUM(F224:F$233)</f>
        <v>0.81818181818181823</v>
      </c>
      <c r="X224" s="109">
        <f>SUM(V224:V$233)/SUM(G224:G$233)</f>
        <v>1.0303030303030303</v>
      </c>
      <c r="Y224" s="112">
        <f t="shared" si="9"/>
        <v>1.8484848484848486</v>
      </c>
    </row>
    <row r="225" spans="1:25" ht="15.95" customHeight="1" x14ac:dyDescent="0.25">
      <c r="A225" s="184"/>
      <c r="B225" s="4">
        <v>41067</v>
      </c>
      <c r="C225" s="5" t="s">
        <v>56</v>
      </c>
      <c r="D225" s="109">
        <f>SUM(I225:I$233)/SUM(G225:G$233)</f>
        <v>0.82758620689655171</v>
      </c>
      <c r="E225" s="5">
        <v>1</v>
      </c>
      <c r="F225" s="5">
        <v>5</v>
      </c>
      <c r="G225" s="5">
        <v>5</v>
      </c>
      <c r="H225" s="5">
        <v>3</v>
      </c>
      <c r="I225" s="27">
        <v>4</v>
      </c>
      <c r="J225" s="27">
        <f t="shared" si="10"/>
        <v>2</v>
      </c>
      <c r="K225" s="5">
        <v>2</v>
      </c>
      <c r="L225" s="5">
        <v>0</v>
      </c>
      <c r="M225" s="5">
        <v>0</v>
      </c>
      <c r="N225" s="5">
        <v>2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6</v>
      </c>
      <c r="W225" s="109">
        <f>SUM(I225:I$233,O225:O$233,S225:S$233)/SUM(F225:F$233)</f>
        <v>0.82758620689655171</v>
      </c>
      <c r="X225" s="109">
        <f>SUM(V225:V$233)/SUM(G225:G$233)</f>
        <v>1.0344827586206897</v>
      </c>
      <c r="Y225" s="112">
        <f t="shared" si="9"/>
        <v>1.8620689655172415</v>
      </c>
    </row>
    <row r="226" spans="1:25" ht="15.95" customHeight="1" x14ac:dyDescent="0.25">
      <c r="A226" s="184"/>
      <c r="B226" s="4">
        <v>41060</v>
      </c>
      <c r="C226" s="5" t="s">
        <v>54</v>
      </c>
      <c r="D226" s="109">
        <f>SUM(I226:I$233)/SUM(G226:G$233)</f>
        <v>0.83333333333333337</v>
      </c>
      <c r="E226" s="5">
        <v>1</v>
      </c>
      <c r="F226" s="5">
        <v>3</v>
      </c>
      <c r="G226" s="5">
        <v>3</v>
      </c>
      <c r="H226" s="5">
        <v>0</v>
      </c>
      <c r="I226" s="27">
        <v>2</v>
      </c>
      <c r="J226" s="27">
        <f t="shared" si="10"/>
        <v>2</v>
      </c>
      <c r="K226" s="5">
        <v>0</v>
      </c>
      <c r="L226" s="5">
        <v>0</v>
      </c>
      <c r="M226" s="5">
        <v>0</v>
      </c>
      <c r="N226" s="5">
        <v>2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2</v>
      </c>
      <c r="W226" s="109">
        <f>SUM(I226:I$233,O226:O$233,S226:S$233)/SUM(F226:F$233)</f>
        <v>0.83333333333333337</v>
      </c>
      <c r="X226" s="109">
        <f>SUM(V226:V$233)/SUM(G226:G$233)</f>
        <v>1</v>
      </c>
      <c r="Y226" s="112">
        <f t="shared" si="9"/>
        <v>1.8333333333333335</v>
      </c>
    </row>
    <row r="227" spans="1:25" ht="15.95" customHeight="1" x14ac:dyDescent="0.25">
      <c r="A227" s="184"/>
      <c r="B227" s="4">
        <v>41060</v>
      </c>
      <c r="C227" s="5" t="s">
        <v>54</v>
      </c>
      <c r="D227" s="109">
        <f>SUM(I227:I$233)/SUM(G227:G$233)</f>
        <v>0.8571428571428571</v>
      </c>
      <c r="E227" s="5">
        <v>1</v>
      </c>
      <c r="F227" s="5">
        <v>4</v>
      </c>
      <c r="G227" s="5">
        <v>4</v>
      </c>
      <c r="H227" s="5">
        <v>2</v>
      </c>
      <c r="I227" s="27">
        <v>4</v>
      </c>
      <c r="J227" s="27">
        <f t="shared" si="10"/>
        <v>4</v>
      </c>
      <c r="K227" s="5">
        <v>0</v>
      </c>
      <c r="L227" s="5">
        <v>0</v>
      </c>
      <c r="M227" s="5">
        <v>0</v>
      </c>
      <c r="N227" s="5">
        <v>1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4</v>
      </c>
      <c r="W227" s="109">
        <f>SUM(I227:I$233,O227:O$233,S227:S$233)/SUM(F227:F$233)</f>
        <v>0.8571428571428571</v>
      </c>
      <c r="X227" s="109">
        <f>SUM(V227:V$233)/SUM(G227:G$233)</f>
        <v>1.0476190476190477</v>
      </c>
      <c r="Y227" s="112">
        <f t="shared" si="9"/>
        <v>1.9047619047619047</v>
      </c>
    </row>
    <row r="228" spans="1:25" ht="15.95" customHeight="1" x14ac:dyDescent="0.25">
      <c r="A228" s="184"/>
      <c r="B228" s="4">
        <v>41053</v>
      </c>
      <c r="C228" s="5" t="s">
        <v>57</v>
      </c>
      <c r="D228" s="109">
        <f>SUM(I228:I$233)/SUM(G228:G$233)</f>
        <v>0.82352941176470584</v>
      </c>
      <c r="E228" s="5">
        <v>1</v>
      </c>
      <c r="F228" s="5">
        <v>4</v>
      </c>
      <c r="G228" s="5">
        <v>4</v>
      </c>
      <c r="H228" s="5">
        <v>2</v>
      </c>
      <c r="I228" s="27">
        <v>4</v>
      </c>
      <c r="J228" s="27">
        <f t="shared" si="10"/>
        <v>3</v>
      </c>
      <c r="K228" s="5">
        <v>0</v>
      </c>
      <c r="L228" s="5">
        <v>0</v>
      </c>
      <c r="M228" s="5">
        <v>1</v>
      </c>
      <c r="N228" s="5">
        <v>2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7</v>
      </c>
      <c r="W228" s="109">
        <f>SUM(I228:I$233,O228:O$233,S228:S$233)/SUM(F228:F$233)</f>
        <v>0.82352941176470584</v>
      </c>
      <c r="X228" s="109">
        <f>SUM(V228:V$233)/SUM(G228:G$233)</f>
        <v>1.0588235294117647</v>
      </c>
      <c r="Y228" s="112">
        <f t="shared" si="9"/>
        <v>1.8823529411764706</v>
      </c>
    </row>
    <row r="229" spans="1:25" ht="15.95" customHeight="1" x14ac:dyDescent="0.25">
      <c r="A229" s="184"/>
      <c r="B229" s="4">
        <v>41053</v>
      </c>
      <c r="C229" s="5" t="s">
        <v>57</v>
      </c>
      <c r="D229" s="109">
        <f>SUM(I229:I$233)/SUM(G229:G$233)</f>
        <v>0.76923076923076927</v>
      </c>
      <c r="E229" s="5">
        <v>1</v>
      </c>
      <c r="F229" s="5">
        <v>2</v>
      </c>
      <c r="G229" s="5">
        <v>2</v>
      </c>
      <c r="H229" s="5">
        <v>2</v>
      </c>
      <c r="I229" s="27">
        <v>2</v>
      </c>
      <c r="J229" s="27">
        <f t="shared" si="10"/>
        <v>2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2</v>
      </c>
      <c r="W229" s="109">
        <f>SUM(I229:I$233,O229:O$233,S229:S$233)/SUM(F229:F$233)</f>
        <v>0.76923076923076927</v>
      </c>
      <c r="X229" s="109">
        <f>SUM(V229:V$233)/SUM(G229:G$233)</f>
        <v>0.84615384615384615</v>
      </c>
      <c r="Y229" s="112">
        <f t="shared" si="9"/>
        <v>1.6153846153846154</v>
      </c>
    </row>
    <row r="230" spans="1:25" ht="15.95" customHeight="1" x14ac:dyDescent="0.25">
      <c r="A230" s="184"/>
      <c r="B230" s="4">
        <v>41046</v>
      </c>
      <c r="C230" s="5" t="s">
        <v>58</v>
      </c>
      <c r="D230" s="109">
        <f>SUM(I230:I$233)/SUM(G230:G$233)</f>
        <v>0.72727272727272729</v>
      </c>
      <c r="E230" s="5">
        <v>1</v>
      </c>
      <c r="F230" s="5">
        <v>3</v>
      </c>
      <c r="G230" s="5">
        <v>3</v>
      </c>
      <c r="H230" s="5">
        <v>0</v>
      </c>
      <c r="I230" s="27">
        <v>1</v>
      </c>
      <c r="J230" s="27">
        <f t="shared" si="10"/>
        <v>1</v>
      </c>
      <c r="K230" s="5">
        <v>0</v>
      </c>
      <c r="L230" s="5">
        <v>0</v>
      </c>
      <c r="M230" s="5">
        <v>0</v>
      </c>
      <c r="N230" s="5">
        <v>1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1</v>
      </c>
      <c r="W230" s="109">
        <f>SUM(I230:I$233,O230:O$233,S230:S$233)/SUM(F230:F$233)</f>
        <v>0.72727272727272729</v>
      </c>
      <c r="X230" s="109">
        <f>SUM(V230:V$233)/SUM(G230:G$233)</f>
        <v>0.81818181818181823</v>
      </c>
      <c r="Y230" s="112">
        <f t="shared" si="9"/>
        <v>1.5454545454545454</v>
      </c>
    </row>
    <row r="231" spans="1:25" ht="15.95" customHeight="1" x14ac:dyDescent="0.25">
      <c r="A231" s="184"/>
      <c r="B231" s="4">
        <v>41046</v>
      </c>
      <c r="C231" s="5" t="s">
        <v>58</v>
      </c>
      <c r="D231" s="109">
        <f>SUM(I231:I$233)/SUM(G231:G$233)</f>
        <v>0.875</v>
      </c>
      <c r="E231" s="5">
        <v>1</v>
      </c>
      <c r="F231" s="5">
        <v>3</v>
      </c>
      <c r="G231" s="5">
        <v>3</v>
      </c>
      <c r="H231" s="5">
        <v>1</v>
      </c>
      <c r="I231" s="27">
        <v>3</v>
      </c>
      <c r="J231" s="27">
        <f t="shared" si="10"/>
        <v>2</v>
      </c>
      <c r="K231" s="5">
        <v>1</v>
      </c>
      <c r="L231" s="5">
        <v>0</v>
      </c>
      <c r="M231" s="5">
        <v>0</v>
      </c>
      <c r="N231" s="5">
        <v>2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4</v>
      </c>
      <c r="W231" s="109">
        <f>SUM(I231:I$233,O231:O$233,S231:S$233)/SUM(F231:F$233)</f>
        <v>0.875</v>
      </c>
      <c r="X231" s="109">
        <f>SUM(V231:V$233)/SUM(G231:G$233)</f>
        <v>1</v>
      </c>
      <c r="Y231" s="112">
        <f t="shared" si="9"/>
        <v>1.875</v>
      </c>
    </row>
    <row r="232" spans="1:25" ht="15.95" customHeight="1" x14ac:dyDescent="0.25">
      <c r="A232" s="184"/>
      <c r="B232" s="4">
        <v>41039</v>
      </c>
      <c r="C232" s="5" t="s">
        <v>53</v>
      </c>
      <c r="D232" s="109">
        <f>SUM(I232:I$233)/SUM(G232:G$233)</f>
        <v>0.8</v>
      </c>
      <c r="E232" s="5">
        <v>1</v>
      </c>
      <c r="F232" s="5">
        <v>2</v>
      </c>
      <c r="G232" s="5">
        <v>2</v>
      </c>
      <c r="H232" s="5">
        <v>0</v>
      </c>
      <c r="I232" s="27">
        <v>2</v>
      </c>
      <c r="J232" s="27">
        <f t="shared" si="10"/>
        <v>2</v>
      </c>
      <c r="K232" s="5">
        <v>0</v>
      </c>
      <c r="L232" s="5">
        <v>0</v>
      </c>
      <c r="M232" s="5">
        <v>0</v>
      </c>
      <c r="N232" s="5">
        <v>1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2</v>
      </c>
      <c r="W232" s="109">
        <f>SUM(I232:I$233,O232:O$233,S232:S$233)/SUM(F232:F$233)</f>
        <v>0.8</v>
      </c>
      <c r="X232" s="109">
        <f>SUM(V232:V$233)/SUM(G232:G$233)</f>
        <v>0.8</v>
      </c>
      <c r="Y232" s="112">
        <f t="shared" si="9"/>
        <v>1.6</v>
      </c>
    </row>
    <row r="233" spans="1:25" ht="15.95" customHeight="1" thickBot="1" x14ac:dyDescent="0.3">
      <c r="A233" s="188"/>
      <c r="B233" s="11">
        <v>41039</v>
      </c>
      <c r="C233" s="12" t="s">
        <v>53</v>
      </c>
      <c r="D233" s="113">
        <f>SUM(I233:I$233)/SUM(G233:G$233)</f>
        <v>0.66666666666666663</v>
      </c>
      <c r="E233" s="12">
        <v>1</v>
      </c>
      <c r="F233" s="12">
        <v>3</v>
      </c>
      <c r="G233" s="12">
        <v>3</v>
      </c>
      <c r="H233" s="12">
        <v>2</v>
      </c>
      <c r="I233" s="28">
        <v>2</v>
      </c>
      <c r="J233" s="28">
        <f t="shared" si="10"/>
        <v>2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2</v>
      </c>
      <c r="W233" s="113">
        <f>SUM(I233:I$233,O233:O$233,S233:S$233)/SUM(F233:F$233)</f>
        <v>0.66666666666666663</v>
      </c>
      <c r="X233" s="113">
        <f>SUM(V233:V$233)/SUM(G233:G$233)</f>
        <v>0.66666666666666663</v>
      </c>
      <c r="Y233" s="114">
        <f>SUM(X233+W233)</f>
        <v>1.3333333333333333</v>
      </c>
    </row>
    <row r="234" spans="1:25" s="25" customFormat="1" ht="36.75" customHeight="1" thickBot="1" x14ac:dyDescent="0.3">
      <c r="A234" s="167" t="s">
        <v>124</v>
      </c>
      <c r="B234" s="62" t="s">
        <v>61</v>
      </c>
      <c r="C234" s="63" t="s">
        <v>60</v>
      </c>
      <c r="D234" s="64">
        <f>SUM(I234/G234)</f>
        <v>0.58815232722143862</v>
      </c>
      <c r="E234" s="63">
        <f>SUM(E2:E233)</f>
        <v>232</v>
      </c>
      <c r="F234" s="63">
        <f t="shared" ref="F234:V234" si="11">SUM(F2:F233)</f>
        <v>767</v>
      </c>
      <c r="G234" s="63">
        <f t="shared" si="11"/>
        <v>709</v>
      </c>
      <c r="H234" s="63">
        <f t="shared" si="11"/>
        <v>324</v>
      </c>
      <c r="I234" s="63">
        <f t="shared" si="11"/>
        <v>417</v>
      </c>
      <c r="J234" s="63">
        <f t="shared" si="11"/>
        <v>247</v>
      </c>
      <c r="K234" s="63">
        <f t="shared" si="11"/>
        <v>124</v>
      </c>
      <c r="L234" s="63">
        <f t="shared" si="11"/>
        <v>26</v>
      </c>
      <c r="M234" s="63">
        <f t="shared" si="11"/>
        <v>20</v>
      </c>
      <c r="N234" s="63">
        <f t="shared" si="11"/>
        <v>337</v>
      </c>
      <c r="O234" s="63">
        <f t="shared" si="11"/>
        <v>31</v>
      </c>
      <c r="P234" s="63">
        <f t="shared" si="11"/>
        <v>6</v>
      </c>
      <c r="Q234" s="63">
        <f t="shared" si="11"/>
        <v>27</v>
      </c>
      <c r="R234" s="63">
        <f t="shared" si="11"/>
        <v>3</v>
      </c>
      <c r="S234" s="63">
        <f t="shared" si="11"/>
        <v>35</v>
      </c>
      <c r="T234" s="63">
        <f t="shared" si="11"/>
        <v>26</v>
      </c>
      <c r="U234" s="63">
        <f t="shared" si="11"/>
        <v>89</v>
      </c>
      <c r="V234" s="63">
        <f t="shared" si="11"/>
        <v>653</v>
      </c>
      <c r="W234" s="64">
        <f>SUM(I234+O234+S234)/F234</f>
        <v>0.62972620599739249</v>
      </c>
      <c r="X234" s="64">
        <f>SUM(V234/G234)</f>
        <v>0.92101551480959098</v>
      </c>
      <c r="Y234" s="65">
        <f>SUM(X234+W234)</f>
        <v>1.5507417208069834</v>
      </c>
    </row>
    <row r="235" spans="1:25" s="88" customFormat="1" ht="18.75" thickBot="1" x14ac:dyDescent="0.3">
      <c r="A235" s="85"/>
      <c r="B235" s="81" t="s">
        <v>0</v>
      </c>
      <c r="C235" s="82" t="s">
        <v>1</v>
      </c>
      <c r="D235" s="83" t="s">
        <v>2</v>
      </c>
      <c r="E235" s="82" t="s">
        <v>3</v>
      </c>
      <c r="F235" s="82" t="s">
        <v>4</v>
      </c>
      <c r="G235" s="82" t="s">
        <v>5</v>
      </c>
      <c r="H235" s="82" t="s">
        <v>6</v>
      </c>
      <c r="I235" s="82" t="s">
        <v>7</v>
      </c>
      <c r="J235" s="82" t="s">
        <v>67</v>
      </c>
      <c r="K235" s="82" t="s">
        <v>8</v>
      </c>
      <c r="L235" s="82" t="s">
        <v>9</v>
      </c>
      <c r="M235" s="82" t="s">
        <v>10</v>
      </c>
      <c r="N235" s="82" t="s">
        <v>11</v>
      </c>
      <c r="O235" s="82" t="s">
        <v>12</v>
      </c>
      <c r="P235" s="82" t="s">
        <v>13</v>
      </c>
      <c r="Q235" s="82" t="s">
        <v>14</v>
      </c>
      <c r="R235" s="82" t="s">
        <v>15</v>
      </c>
      <c r="S235" s="82" t="s">
        <v>16</v>
      </c>
      <c r="T235" s="82" t="s">
        <v>17</v>
      </c>
      <c r="U235" s="82" t="s">
        <v>18</v>
      </c>
      <c r="V235" s="82" t="s">
        <v>19</v>
      </c>
      <c r="W235" s="83" t="s">
        <v>20</v>
      </c>
      <c r="X235" s="83" t="s">
        <v>21</v>
      </c>
      <c r="Y235" s="84" t="s">
        <v>22</v>
      </c>
    </row>
    <row r="236" spans="1:25" ht="15.95" customHeight="1" x14ac:dyDescent="0.25">
      <c r="A236" s="200" t="s">
        <v>63</v>
      </c>
      <c r="B236" s="156" t="s">
        <v>64</v>
      </c>
      <c r="C236" s="96" t="s">
        <v>47</v>
      </c>
      <c r="D236" s="97">
        <f t="shared" ref="D236:D265" si="12">SUM(I236/G236)</f>
        <v>0.54545454545454541</v>
      </c>
      <c r="E236" s="96">
        <f>SUM(E145+E144+E133+E132)</f>
        <v>4</v>
      </c>
      <c r="F236" s="96">
        <f t="shared" ref="F236:V236" si="13">SUM(F145+F144+F133+F132)</f>
        <v>12</v>
      </c>
      <c r="G236" s="96">
        <f t="shared" si="13"/>
        <v>11</v>
      </c>
      <c r="H236" s="96">
        <f t="shared" si="13"/>
        <v>5</v>
      </c>
      <c r="I236" s="96">
        <f t="shared" si="13"/>
        <v>6</v>
      </c>
      <c r="J236" s="96">
        <f t="shared" si="13"/>
        <v>3</v>
      </c>
      <c r="K236" s="96">
        <f t="shared" si="13"/>
        <v>3</v>
      </c>
      <c r="L236" s="96">
        <f t="shared" si="13"/>
        <v>0</v>
      </c>
      <c r="M236" s="96">
        <f t="shared" si="13"/>
        <v>0</v>
      </c>
      <c r="N236" s="96">
        <f t="shared" si="13"/>
        <v>3</v>
      </c>
      <c r="O236" s="96">
        <f t="shared" si="13"/>
        <v>0</v>
      </c>
      <c r="P236" s="96">
        <f t="shared" si="13"/>
        <v>0</v>
      </c>
      <c r="Q236" s="96">
        <f t="shared" si="13"/>
        <v>1</v>
      </c>
      <c r="R236" s="96">
        <f t="shared" si="13"/>
        <v>0</v>
      </c>
      <c r="S236" s="96">
        <f t="shared" si="13"/>
        <v>0</v>
      </c>
      <c r="T236" s="96">
        <f t="shared" si="13"/>
        <v>0</v>
      </c>
      <c r="U236" s="96">
        <f t="shared" si="13"/>
        <v>2</v>
      </c>
      <c r="V236" s="96">
        <f t="shared" si="13"/>
        <v>9</v>
      </c>
      <c r="W236" s="97">
        <f t="shared" ref="W236:W265" si="14">SUM(I236+O236+S236)/F236</f>
        <v>0.5</v>
      </c>
      <c r="X236" s="97">
        <f t="shared" ref="X236:X265" si="15">SUM(V236/G236)</f>
        <v>0.81818181818181823</v>
      </c>
      <c r="Y236" s="98">
        <f t="shared" ref="Y236:Y265" si="16">SUM(X236+W236)</f>
        <v>1.3181818181818183</v>
      </c>
    </row>
    <row r="237" spans="1:25" ht="15.95" customHeight="1" x14ac:dyDescent="0.25">
      <c r="A237" s="181"/>
      <c r="B237" s="157" t="s">
        <v>64</v>
      </c>
      <c r="C237" s="100" t="s">
        <v>50</v>
      </c>
      <c r="D237" s="101">
        <f t="shared" si="12"/>
        <v>0.5</v>
      </c>
      <c r="E237" s="100">
        <f>SUM(E188+E187+E178+E177+E160+E159+E151+E150)</f>
        <v>8</v>
      </c>
      <c r="F237" s="100">
        <f t="shared" ref="F237:V237" si="17">SUM(F188+F187+F178+F177+F160+F159+F151+F150)</f>
        <v>25</v>
      </c>
      <c r="G237" s="100">
        <f t="shared" si="17"/>
        <v>22</v>
      </c>
      <c r="H237" s="100">
        <f t="shared" si="17"/>
        <v>10</v>
      </c>
      <c r="I237" s="100">
        <f t="shared" si="17"/>
        <v>11</v>
      </c>
      <c r="J237" s="100">
        <f t="shared" si="17"/>
        <v>6</v>
      </c>
      <c r="K237" s="100">
        <f t="shared" si="17"/>
        <v>5</v>
      </c>
      <c r="L237" s="100">
        <f t="shared" si="17"/>
        <v>0</v>
      </c>
      <c r="M237" s="100">
        <f t="shared" si="17"/>
        <v>0</v>
      </c>
      <c r="N237" s="100">
        <f t="shared" si="17"/>
        <v>8</v>
      </c>
      <c r="O237" s="100">
        <f t="shared" si="17"/>
        <v>2</v>
      </c>
      <c r="P237" s="100">
        <f t="shared" si="17"/>
        <v>0</v>
      </c>
      <c r="Q237" s="100">
        <f t="shared" si="17"/>
        <v>1</v>
      </c>
      <c r="R237" s="100">
        <f t="shared" si="17"/>
        <v>0</v>
      </c>
      <c r="S237" s="100">
        <f t="shared" si="17"/>
        <v>1</v>
      </c>
      <c r="T237" s="100">
        <f t="shared" si="17"/>
        <v>1</v>
      </c>
      <c r="U237" s="100">
        <f t="shared" si="17"/>
        <v>2</v>
      </c>
      <c r="V237" s="100">
        <f t="shared" si="17"/>
        <v>16</v>
      </c>
      <c r="W237" s="101">
        <f t="shared" si="14"/>
        <v>0.56000000000000005</v>
      </c>
      <c r="X237" s="101">
        <f t="shared" si="15"/>
        <v>0.72727272727272729</v>
      </c>
      <c r="Y237" s="102">
        <f t="shared" si="16"/>
        <v>1.2872727272727273</v>
      </c>
    </row>
    <row r="238" spans="1:25" ht="15.95" customHeight="1" x14ac:dyDescent="0.25">
      <c r="A238" s="181"/>
      <c r="B238" s="157" t="s">
        <v>64</v>
      </c>
      <c r="C238" s="100" t="s">
        <v>68</v>
      </c>
      <c r="D238" s="101">
        <f t="shared" si="12"/>
        <v>0.7142857142857143</v>
      </c>
      <c r="E238" s="100">
        <f>SUM(E190+E189+E180+E179)</f>
        <v>4</v>
      </c>
      <c r="F238" s="100">
        <f t="shared" ref="F238:V238" si="18">SUM(F190+F189+F180+F179)</f>
        <v>14</v>
      </c>
      <c r="G238" s="100">
        <f t="shared" si="18"/>
        <v>14</v>
      </c>
      <c r="H238" s="100">
        <f t="shared" si="18"/>
        <v>8</v>
      </c>
      <c r="I238" s="100">
        <f t="shared" si="18"/>
        <v>10</v>
      </c>
      <c r="J238" s="100">
        <f t="shared" si="18"/>
        <v>8</v>
      </c>
      <c r="K238" s="100">
        <f t="shared" si="18"/>
        <v>2</v>
      </c>
      <c r="L238" s="100">
        <f t="shared" si="18"/>
        <v>0</v>
      </c>
      <c r="M238" s="100">
        <f t="shared" si="18"/>
        <v>0</v>
      </c>
      <c r="N238" s="100">
        <f t="shared" si="18"/>
        <v>6</v>
      </c>
      <c r="O238" s="100">
        <f t="shared" si="18"/>
        <v>0</v>
      </c>
      <c r="P238" s="100">
        <f t="shared" si="18"/>
        <v>0</v>
      </c>
      <c r="Q238" s="100">
        <f t="shared" si="18"/>
        <v>0</v>
      </c>
      <c r="R238" s="100">
        <f t="shared" si="18"/>
        <v>0</v>
      </c>
      <c r="S238" s="100">
        <f t="shared" si="18"/>
        <v>1</v>
      </c>
      <c r="T238" s="100">
        <f t="shared" si="18"/>
        <v>0</v>
      </c>
      <c r="U238" s="100">
        <f t="shared" si="18"/>
        <v>2</v>
      </c>
      <c r="V238" s="100">
        <f t="shared" si="18"/>
        <v>12</v>
      </c>
      <c r="W238" s="101">
        <f t="shared" si="14"/>
        <v>0.7857142857142857</v>
      </c>
      <c r="X238" s="101">
        <f t="shared" si="15"/>
        <v>0.8571428571428571</v>
      </c>
      <c r="Y238" s="102">
        <f t="shared" si="16"/>
        <v>1.6428571428571428</v>
      </c>
    </row>
    <row r="239" spans="1:25" ht="15.95" customHeight="1" x14ac:dyDescent="0.25">
      <c r="A239" s="181"/>
      <c r="B239" s="157" t="s">
        <v>64</v>
      </c>
      <c r="C239" s="100" t="s">
        <v>38</v>
      </c>
      <c r="D239" s="101">
        <f t="shared" si="12"/>
        <v>0.16666666666666666</v>
      </c>
      <c r="E239" s="100">
        <f>SUM(E102+E101)</f>
        <v>2</v>
      </c>
      <c r="F239" s="100">
        <f t="shared" ref="F239:V239" si="19">SUM(F102+F101)</f>
        <v>7</v>
      </c>
      <c r="G239" s="100">
        <f t="shared" si="19"/>
        <v>6</v>
      </c>
      <c r="H239" s="100">
        <f t="shared" si="19"/>
        <v>0</v>
      </c>
      <c r="I239" s="100">
        <f t="shared" si="19"/>
        <v>1</v>
      </c>
      <c r="J239" s="100">
        <f t="shared" si="19"/>
        <v>1</v>
      </c>
      <c r="K239" s="100">
        <f t="shared" si="19"/>
        <v>0</v>
      </c>
      <c r="L239" s="100">
        <f t="shared" si="19"/>
        <v>0</v>
      </c>
      <c r="M239" s="100">
        <f t="shared" si="19"/>
        <v>0</v>
      </c>
      <c r="N239" s="100">
        <f t="shared" si="19"/>
        <v>2</v>
      </c>
      <c r="O239" s="100">
        <f t="shared" si="19"/>
        <v>0</v>
      </c>
      <c r="P239" s="100">
        <f t="shared" si="19"/>
        <v>0</v>
      </c>
      <c r="Q239" s="100">
        <f t="shared" si="19"/>
        <v>1</v>
      </c>
      <c r="R239" s="100">
        <f t="shared" si="19"/>
        <v>0</v>
      </c>
      <c r="S239" s="100">
        <f t="shared" si="19"/>
        <v>0</v>
      </c>
      <c r="T239" s="100">
        <f t="shared" si="19"/>
        <v>1</v>
      </c>
      <c r="U239" s="100">
        <f t="shared" si="19"/>
        <v>2</v>
      </c>
      <c r="V239" s="100">
        <f t="shared" si="19"/>
        <v>1</v>
      </c>
      <c r="W239" s="101">
        <f t="shared" si="14"/>
        <v>0.14285714285714285</v>
      </c>
      <c r="X239" s="101">
        <f t="shared" si="15"/>
        <v>0.16666666666666666</v>
      </c>
      <c r="Y239" s="102">
        <f t="shared" si="16"/>
        <v>0.30952380952380953</v>
      </c>
    </row>
    <row r="240" spans="1:25" ht="15.95" customHeight="1" x14ac:dyDescent="0.25">
      <c r="A240" s="181"/>
      <c r="B240" s="157" t="s">
        <v>64</v>
      </c>
      <c r="C240" s="100" t="s">
        <v>58</v>
      </c>
      <c r="D240" s="101">
        <f t="shared" si="12"/>
        <v>0.69230769230769229</v>
      </c>
      <c r="E240" s="100">
        <f>SUM(E231+E230+E224+E223+E216+E215+E24+E23)</f>
        <v>8</v>
      </c>
      <c r="F240" s="100">
        <f t="shared" ref="F240:V240" si="20">SUM(F231+F230+F224+F223+F216+F215+F24+F23)</f>
        <v>26</v>
      </c>
      <c r="G240" s="100">
        <f t="shared" si="20"/>
        <v>26</v>
      </c>
      <c r="H240" s="100">
        <f t="shared" si="20"/>
        <v>13</v>
      </c>
      <c r="I240" s="100">
        <f t="shared" si="20"/>
        <v>18</v>
      </c>
      <c r="J240" s="100">
        <f t="shared" si="20"/>
        <v>7</v>
      </c>
      <c r="K240" s="100">
        <f t="shared" si="20"/>
        <v>7</v>
      </c>
      <c r="L240" s="100">
        <f t="shared" si="20"/>
        <v>1</v>
      </c>
      <c r="M240" s="100">
        <f t="shared" si="20"/>
        <v>3</v>
      </c>
      <c r="N240" s="100">
        <f t="shared" si="20"/>
        <v>17</v>
      </c>
      <c r="O240" s="100">
        <f t="shared" si="20"/>
        <v>0</v>
      </c>
      <c r="P240" s="100">
        <f t="shared" si="20"/>
        <v>0</v>
      </c>
      <c r="Q240" s="100">
        <f t="shared" si="20"/>
        <v>0</v>
      </c>
      <c r="R240" s="100">
        <f t="shared" si="20"/>
        <v>0</v>
      </c>
      <c r="S240" s="100">
        <f t="shared" si="20"/>
        <v>0</v>
      </c>
      <c r="T240" s="100">
        <f t="shared" si="20"/>
        <v>0</v>
      </c>
      <c r="U240" s="100">
        <f t="shared" si="20"/>
        <v>2</v>
      </c>
      <c r="V240" s="100">
        <f t="shared" si="20"/>
        <v>36</v>
      </c>
      <c r="W240" s="101">
        <f t="shared" si="14"/>
        <v>0.69230769230769229</v>
      </c>
      <c r="X240" s="101">
        <f t="shared" si="15"/>
        <v>1.3846153846153846</v>
      </c>
      <c r="Y240" s="102">
        <f t="shared" si="16"/>
        <v>2.0769230769230766</v>
      </c>
    </row>
    <row r="241" spans="1:25" ht="15.95" customHeight="1" x14ac:dyDescent="0.25">
      <c r="A241" s="181"/>
      <c r="B241" s="157" t="s">
        <v>64</v>
      </c>
      <c r="C241" s="100" t="s">
        <v>37</v>
      </c>
      <c r="D241" s="101">
        <f t="shared" si="12"/>
        <v>0.58333333333333337</v>
      </c>
      <c r="E241" s="100">
        <f>SUM(E110+E109+E94+E93)</f>
        <v>4</v>
      </c>
      <c r="F241" s="100">
        <f t="shared" ref="F241:V241" si="21">SUM(F110+F109+F94+F93)</f>
        <v>13</v>
      </c>
      <c r="G241" s="100">
        <f t="shared" si="21"/>
        <v>12</v>
      </c>
      <c r="H241" s="100">
        <f t="shared" si="21"/>
        <v>6</v>
      </c>
      <c r="I241" s="100">
        <f t="shared" si="21"/>
        <v>7</v>
      </c>
      <c r="J241" s="100">
        <f t="shared" si="21"/>
        <v>3</v>
      </c>
      <c r="K241" s="100">
        <f t="shared" si="21"/>
        <v>3</v>
      </c>
      <c r="L241" s="100">
        <f t="shared" si="21"/>
        <v>0</v>
      </c>
      <c r="M241" s="100">
        <f t="shared" si="21"/>
        <v>1</v>
      </c>
      <c r="N241" s="100">
        <f t="shared" si="21"/>
        <v>8</v>
      </c>
      <c r="O241" s="100">
        <f t="shared" si="21"/>
        <v>1</v>
      </c>
      <c r="P241" s="100">
        <f t="shared" si="21"/>
        <v>1</v>
      </c>
      <c r="Q241" s="100">
        <f t="shared" si="21"/>
        <v>0</v>
      </c>
      <c r="R241" s="100">
        <f t="shared" si="21"/>
        <v>0</v>
      </c>
      <c r="S241" s="100">
        <f t="shared" si="21"/>
        <v>0</v>
      </c>
      <c r="T241" s="100">
        <f t="shared" si="21"/>
        <v>0</v>
      </c>
      <c r="U241" s="100">
        <f t="shared" si="21"/>
        <v>0</v>
      </c>
      <c r="V241" s="100">
        <f t="shared" si="21"/>
        <v>13</v>
      </c>
      <c r="W241" s="101">
        <f t="shared" si="14"/>
        <v>0.61538461538461542</v>
      </c>
      <c r="X241" s="101">
        <f t="shared" si="15"/>
        <v>1.0833333333333333</v>
      </c>
      <c r="Y241" s="102">
        <f t="shared" si="16"/>
        <v>1.6987179487179487</v>
      </c>
    </row>
    <row r="242" spans="1:25" ht="15.95" customHeight="1" x14ac:dyDescent="0.25">
      <c r="A242" s="181"/>
      <c r="B242" s="157" t="s">
        <v>64</v>
      </c>
      <c r="C242" s="100" t="s">
        <v>108</v>
      </c>
      <c r="D242" s="101">
        <f t="shared" si="12"/>
        <v>0.4</v>
      </c>
      <c r="E242" s="100">
        <f>SUM(E16+E15+E6+E5)</f>
        <v>4</v>
      </c>
      <c r="F242" s="100">
        <f t="shared" ref="F242:V242" si="22">SUM(F16+F15+F6+F5)</f>
        <v>12</v>
      </c>
      <c r="G242" s="100">
        <f t="shared" si="22"/>
        <v>10</v>
      </c>
      <c r="H242" s="100">
        <f t="shared" si="22"/>
        <v>5</v>
      </c>
      <c r="I242" s="100">
        <f t="shared" si="22"/>
        <v>4</v>
      </c>
      <c r="J242" s="100">
        <f t="shared" si="22"/>
        <v>2</v>
      </c>
      <c r="K242" s="100">
        <f t="shared" si="22"/>
        <v>2</v>
      </c>
      <c r="L242" s="100">
        <f t="shared" si="22"/>
        <v>0</v>
      </c>
      <c r="M242" s="100">
        <f t="shared" si="22"/>
        <v>0</v>
      </c>
      <c r="N242" s="100">
        <f t="shared" si="22"/>
        <v>4</v>
      </c>
      <c r="O242" s="100">
        <f t="shared" si="22"/>
        <v>1</v>
      </c>
      <c r="P242" s="100">
        <f t="shared" si="22"/>
        <v>1</v>
      </c>
      <c r="Q242" s="100">
        <f t="shared" si="22"/>
        <v>1</v>
      </c>
      <c r="R242" s="100">
        <f t="shared" si="22"/>
        <v>0</v>
      </c>
      <c r="S242" s="100">
        <f t="shared" si="22"/>
        <v>0</v>
      </c>
      <c r="T242" s="100">
        <f t="shared" si="22"/>
        <v>1</v>
      </c>
      <c r="U242" s="100">
        <f t="shared" si="22"/>
        <v>3</v>
      </c>
      <c r="V242" s="100">
        <f t="shared" si="22"/>
        <v>6</v>
      </c>
      <c r="W242" s="101">
        <f t="shared" si="14"/>
        <v>0.41666666666666669</v>
      </c>
      <c r="X242" s="101">
        <f t="shared" si="15"/>
        <v>0.6</v>
      </c>
      <c r="Y242" s="102">
        <f t="shared" si="16"/>
        <v>1.0166666666666666</v>
      </c>
    </row>
    <row r="243" spans="1:25" ht="15.95" customHeight="1" x14ac:dyDescent="0.25">
      <c r="A243" s="181"/>
      <c r="B243" s="157" t="s">
        <v>64</v>
      </c>
      <c r="C243" s="100" t="s">
        <v>69</v>
      </c>
      <c r="D243" s="101">
        <f t="shared" si="12"/>
        <v>0.5625</v>
      </c>
      <c r="E243" s="100">
        <f>SUM(E196+E195+E182+E181)</f>
        <v>4</v>
      </c>
      <c r="F243" s="100">
        <f t="shared" ref="F243:V243" si="23">SUM(F196+F195+F182+F181)</f>
        <v>16</v>
      </c>
      <c r="G243" s="100">
        <f t="shared" si="23"/>
        <v>16</v>
      </c>
      <c r="H243" s="100">
        <f t="shared" si="23"/>
        <v>9</v>
      </c>
      <c r="I243" s="100">
        <f t="shared" si="23"/>
        <v>9</v>
      </c>
      <c r="J243" s="100">
        <f t="shared" si="23"/>
        <v>4</v>
      </c>
      <c r="K243" s="100">
        <f t="shared" si="23"/>
        <v>3</v>
      </c>
      <c r="L243" s="100">
        <f t="shared" si="23"/>
        <v>0</v>
      </c>
      <c r="M243" s="100">
        <f t="shared" si="23"/>
        <v>2</v>
      </c>
      <c r="N243" s="100">
        <f t="shared" si="23"/>
        <v>7</v>
      </c>
      <c r="O243" s="100">
        <f t="shared" si="23"/>
        <v>0</v>
      </c>
      <c r="P243" s="100">
        <f t="shared" si="23"/>
        <v>2</v>
      </c>
      <c r="Q243" s="100">
        <f t="shared" si="23"/>
        <v>0</v>
      </c>
      <c r="R243" s="100">
        <f t="shared" si="23"/>
        <v>0</v>
      </c>
      <c r="S243" s="100">
        <f t="shared" si="23"/>
        <v>1</v>
      </c>
      <c r="T243" s="100">
        <f t="shared" si="23"/>
        <v>0</v>
      </c>
      <c r="U243" s="100">
        <f t="shared" si="23"/>
        <v>2</v>
      </c>
      <c r="V243" s="100">
        <f t="shared" si="23"/>
        <v>18</v>
      </c>
      <c r="W243" s="101">
        <f t="shared" si="14"/>
        <v>0.625</v>
      </c>
      <c r="X243" s="101">
        <f t="shared" si="15"/>
        <v>1.125</v>
      </c>
      <c r="Y243" s="102">
        <f t="shared" si="16"/>
        <v>1.75</v>
      </c>
    </row>
    <row r="244" spans="1:25" ht="15.95" customHeight="1" x14ac:dyDescent="0.25">
      <c r="A244" s="181"/>
      <c r="B244" s="157" t="s">
        <v>64</v>
      </c>
      <c r="C244" s="100" t="s">
        <v>36</v>
      </c>
      <c r="D244" s="101">
        <f t="shared" si="12"/>
        <v>0.66666666666666663</v>
      </c>
      <c r="E244" s="100">
        <f>SUM(E108+E107+E92+E91)</f>
        <v>4</v>
      </c>
      <c r="F244" s="100">
        <f t="shared" ref="F244:V244" si="24">SUM(F108+F107+F92+F91)</f>
        <v>15</v>
      </c>
      <c r="G244" s="100">
        <f t="shared" si="24"/>
        <v>12</v>
      </c>
      <c r="H244" s="100">
        <f t="shared" si="24"/>
        <v>10</v>
      </c>
      <c r="I244" s="100">
        <f t="shared" si="24"/>
        <v>8</v>
      </c>
      <c r="J244" s="100">
        <f t="shared" si="24"/>
        <v>5</v>
      </c>
      <c r="K244" s="100">
        <f t="shared" si="24"/>
        <v>3</v>
      </c>
      <c r="L244" s="100">
        <f t="shared" si="24"/>
        <v>0</v>
      </c>
      <c r="M244" s="100">
        <f t="shared" si="24"/>
        <v>0</v>
      </c>
      <c r="N244" s="100">
        <f t="shared" si="24"/>
        <v>4</v>
      </c>
      <c r="O244" s="100">
        <f t="shared" si="24"/>
        <v>3</v>
      </c>
      <c r="P244" s="100">
        <f t="shared" si="24"/>
        <v>0</v>
      </c>
      <c r="Q244" s="100">
        <f t="shared" si="24"/>
        <v>0</v>
      </c>
      <c r="R244" s="100">
        <f t="shared" si="24"/>
        <v>0</v>
      </c>
      <c r="S244" s="100">
        <f t="shared" si="24"/>
        <v>2</v>
      </c>
      <c r="T244" s="100">
        <f t="shared" si="24"/>
        <v>0</v>
      </c>
      <c r="U244" s="100">
        <f t="shared" si="24"/>
        <v>1</v>
      </c>
      <c r="V244" s="100">
        <f t="shared" si="24"/>
        <v>11</v>
      </c>
      <c r="W244" s="101">
        <f t="shared" si="14"/>
        <v>0.8666666666666667</v>
      </c>
      <c r="X244" s="101">
        <f t="shared" si="15"/>
        <v>0.91666666666666663</v>
      </c>
      <c r="Y244" s="102">
        <f t="shared" si="16"/>
        <v>1.7833333333333332</v>
      </c>
    </row>
    <row r="245" spans="1:25" ht="15.95" customHeight="1" x14ac:dyDescent="0.25">
      <c r="A245" s="181"/>
      <c r="B245" s="157" t="s">
        <v>64</v>
      </c>
      <c r="C245" s="100" t="s">
        <v>56</v>
      </c>
      <c r="D245" s="101">
        <f t="shared" si="12"/>
        <v>0.78947368421052633</v>
      </c>
      <c r="E245" s="100">
        <f>SUM(E225+E218+E217+E212+E211)</f>
        <v>5</v>
      </c>
      <c r="F245" s="100">
        <f t="shared" ref="F245:V245" si="25">SUM(F225+F218+F217+F212+F211)</f>
        <v>20</v>
      </c>
      <c r="G245" s="100">
        <f t="shared" si="25"/>
        <v>19</v>
      </c>
      <c r="H245" s="100">
        <f t="shared" si="25"/>
        <v>14</v>
      </c>
      <c r="I245" s="100">
        <f t="shared" si="25"/>
        <v>15</v>
      </c>
      <c r="J245" s="100">
        <f t="shared" si="25"/>
        <v>5</v>
      </c>
      <c r="K245" s="100">
        <f t="shared" si="25"/>
        <v>6</v>
      </c>
      <c r="L245" s="100">
        <f t="shared" si="25"/>
        <v>0</v>
      </c>
      <c r="M245" s="100">
        <f t="shared" si="25"/>
        <v>4</v>
      </c>
      <c r="N245" s="100">
        <f t="shared" si="25"/>
        <v>18</v>
      </c>
      <c r="O245" s="100">
        <f t="shared" si="25"/>
        <v>1</v>
      </c>
      <c r="P245" s="100">
        <f t="shared" si="25"/>
        <v>0</v>
      </c>
      <c r="Q245" s="100">
        <f t="shared" si="25"/>
        <v>0</v>
      </c>
      <c r="R245" s="100">
        <f t="shared" si="25"/>
        <v>0</v>
      </c>
      <c r="S245" s="100">
        <f t="shared" si="25"/>
        <v>1</v>
      </c>
      <c r="T245" s="100">
        <f t="shared" si="25"/>
        <v>1</v>
      </c>
      <c r="U245" s="100">
        <f t="shared" si="25"/>
        <v>0</v>
      </c>
      <c r="V245" s="100">
        <f t="shared" si="25"/>
        <v>33</v>
      </c>
      <c r="W245" s="101">
        <f t="shared" si="14"/>
        <v>0.85</v>
      </c>
      <c r="X245" s="101">
        <f t="shared" si="15"/>
        <v>1.736842105263158</v>
      </c>
      <c r="Y245" s="102">
        <f t="shared" si="16"/>
        <v>2.5868421052631581</v>
      </c>
    </row>
    <row r="246" spans="1:25" ht="15.95" customHeight="1" x14ac:dyDescent="0.25">
      <c r="A246" s="181"/>
      <c r="B246" s="157" t="s">
        <v>64</v>
      </c>
      <c r="C246" s="100" t="s">
        <v>29</v>
      </c>
      <c r="D246" s="101">
        <f t="shared" si="12"/>
        <v>0.85185185185185186</v>
      </c>
      <c r="E246" s="100">
        <f>SUM(E116+E115+E100+E99+E69+E68+E59+E58)</f>
        <v>8</v>
      </c>
      <c r="F246" s="100">
        <f t="shared" ref="F246:V246" si="26">SUM(F116+F115+F100+F99+F69+F68+F59+F58)</f>
        <v>27</v>
      </c>
      <c r="G246" s="100">
        <f t="shared" si="26"/>
        <v>27</v>
      </c>
      <c r="H246" s="100">
        <f t="shared" si="26"/>
        <v>16</v>
      </c>
      <c r="I246" s="100">
        <f t="shared" si="26"/>
        <v>23</v>
      </c>
      <c r="J246" s="100">
        <f t="shared" si="26"/>
        <v>10</v>
      </c>
      <c r="K246" s="100">
        <f t="shared" si="26"/>
        <v>9</v>
      </c>
      <c r="L246" s="100">
        <f t="shared" si="26"/>
        <v>3</v>
      </c>
      <c r="M246" s="100">
        <f t="shared" si="26"/>
        <v>1</v>
      </c>
      <c r="N246" s="100">
        <f t="shared" si="26"/>
        <v>18</v>
      </c>
      <c r="O246" s="100">
        <f t="shared" si="26"/>
        <v>0</v>
      </c>
      <c r="P246" s="100">
        <f t="shared" si="26"/>
        <v>0</v>
      </c>
      <c r="Q246" s="100">
        <f t="shared" si="26"/>
        <v>0</v>
      </c>
      <c r="R246" s="100">
        <f t="shared" si="26"/>
        <v>0</v>
      </c>
      <c r="S246" s="100">
        <f t="shared" si="26"/>
        <v>0</v>
      </c>
      <c r="T246" s="100">
        <f t="shared" si="26"/>
        <v>1</v>
      </c>
      <c r="U246" s="100">
        <f t="shared" si="26"/>
        <v>2</v>
      </c>
      <c r="V246" s="100">
        <f t="shared" si="26"/>
        <v>41</v>
      </c>
      <c r="W246" s="101">
        <f t="shared" si="14"/>
        <v>0.85185185185185186</v>
      </c>
      <c r="X246" s="101">
        <f t="shared" si="15"/>
        <v>1.5185185185185186</v>
      </c>
      <c r="Y246" s="102">
        <f t="shared" si="16"/>
        <v>2.3703703703703702</v>
      </c>
    </row>
    <row r="247" spans="1:25" ht="15.95" customHeight="1" x14ac:dyDescent="0.25">
      <c r="A247" s="181"/>
      <c r="B247" s="157" t="s">
        <v>64</v>
      </c>
      <c r="C247" s="100" t="s">
        <v>43</v>
      </c>
      <c r="D247" s="101">
        <f t="shared" si="12"/>
        <v>0.61538461538461542</v>
      </c>
      <c r="E247" s="100">
        <f>SUM(E192+E191+E174+E173+E164+E163+E147+E146+E139+E138+E123+E122)</f>
        <v>12</v>
      </c>
      <c r="F247" s="100">
        <f t="shared" ref="F247:V247" si="27">SUM(F192+F191+F174+F173+F164+F163+F147+F146+F139+F138+F123+F122)</f>
        <v>39</v>
      </c>
      <c r="G247" s="100">
        <f t="shared" si="27"/>
        <v>39</v>
      </c>
      <c r="H247" s="100">
        <f t="shared" si="27"/>
        <v>22</v>
      </c>
      <c r="I247" s="100">
        <f t="shared" si="27"/>
        <v>24</v>
      </c>
      <c r="J247" s="100">
        <f t="shared" si="27"/>
        <v>11</v>
      </c>
      <c r="K247" s="100">
        <f t="shared" si="27"/>
        <v>9</v>
      </c>
      <c r="L247" s="100">
        <f t="shared" si="27"/>
        <v>4</v>
      </c>
      <c r="M247" s="100">
        <f t="shared" si="27"/>
        <v>0</v>
      </c>
      <c r="N247" s="100">
        <f t="shared" si="27"/>
        <v>20</v>
      </c>
      <c r="O247" s="100">
        <f t="shared" si="27"/>
        <v>0</v>
      </c>
      <c r="P247" s="100">
        <f t="shared" si="27"/>
        <v>0</v>
      </c>
      <c r="Q247" s="100">
        <f t="shared" si="27"/>
        <v>0</v>
      </c>
      <c r="R247" s="100">
        <f t="shared" si="27"/>
        <v>1</v>
      </c>
      <c r="S247" s="100">
        <f t="shared" si="27"/>
        <v>5</v>
      </c>
      <c r="T247" s="100">
        <f t="shared" si="27"/>
        <v>1</v>
      </c>
      <c r="U247" s="100">
        <f t="shared" si="27"/>
        <v>5</v>
      </c>
      <c r="V247" s="100">
        <f t="shared" si="27"/>
        <v>41</v>
      </c>
      <c r="W247" s="101">
        <f t="shared" si="14"/>
        <v>0.74358974358974361</v>
      </c>
      <c r="X247" s="101">
        <f t="shared" si="15"/>
        <v>1.0512820512820513</v>
      </c>
      <c r="Y247" s="102">
        <f t="shared" si="16"/>
        <v>1.7948717948717949</v>
      </c>
    </row>
    <row r="248" spans="1:25" ht="15.95" customHeight="1" x14ac:dyDescent="0.25">
      <c r="A248" s="181"/>
      <c r="B248" s="157" t="s">
        <v>64</v>
      </c>
      <c r="C248" s="100" t="s">
        <v>54</v>
      </c>
      <c r="D248" s="101">
        <f t="shared" si="12"/>
        <v>0.66666666666666663</v>
      </c>
      <c r="E248" s="100">
        <f>SUM(E227+E226+E220+E219+E210+E209+E208+E207+E206+E205)</f>
        <v>10</v>
      </c>
      <c r="F248" s="100">
        <f t="shared" ref="F248:V248" si="28">SUM(F227+F226+F220+F219+F210+F209+F208+F207+F206+F205)</f>
        <v>34</v>
      </c>
      <c r="G248" s="100">
        <f t="shared" si="28"/>
        <v>30</v>
      </c>
      <c r="H248" s="100">
        <f t="shared" si="28"/>
        <v>20</v>
      </c>
      <c r="I248" s="100">
        <f t="shared" si="28"/>
        <v>20</v>
      </c>
      <c r="J248" s="100">
        <f t="shared" si="28"/>
        <v>13</v>
      </c>
      <c r="K248" s="100">
        <f t="shared" si="28"/>
        <v>4</v>
      </c>
      <c r="L248" s="100">
        <f t="shared" si="28"/>
        <v>3</v>
      </c>
      <c r="M248" s="100">
        <f t="shared" si="28"/>
        <v>0</v>
      </c>
      <c r="N248" s="100">
        <f t="shared" si="28"/>
        <v>14</v>
      </c>
      <c r="O248" s="100">
        <f t="shared" si="28"/>
        <v>3</v>
      </c>
      <c r="P248" s="100">
        <f t="shared" si="28"/>
        <v>0</v>
      </c>
      <c r="Q248" s="100">
        <f t="shared" si="28"/>
        <v>1</v>
      </c>
      <c r="R248" s="100">
        <f t="shared" si="28"/>
        <v>0</v>
      </c>
      <c r="S248" s="100">
        <f t="shared" si="28"/>
        <v>3</v>
      </c>
      <c r="T248" s="100">
        <f t="shared" si="28"/>
        <v>3</v>
      </c>
      <c r="U248" s="100">
        <f t="shared" si="28"/>
        <v>0</v>
      </c>
      <c r="V248" s="100">
        <f t="shared" si="28"/>
        <v>30</v>
      </c>
      <c r="W248" s="101">
        <f t="shared" si="14"/>
        <v>0.76470588235294112</v>
      </c>
      <c r="X248" s="101">
        <f t="shared" si="15"/>
        <v>1</v>
      </c>
      <c r="Y248" s="102">
        <f t="shared" si="16"/>
        <v>1.7647058823529411</v>
      </c>
    </row>
    <row r="249" spans="1:25" ht="15.95" customHeight="1" x14ac:dyDescent="0.25">
      <c r="A249" s="181"/>
      <c r="B249" s="157" t="s">
        <v>64</v>
      </c>
      <c r="C249" s="100" t="s">
        <v>110</v>
      </c>
      <c r="D249" s="101">
        <f t="shared" si="12"/>
        <v>0.83333333333333337</v>
      </c>
      <c r="E249" s="100">
        <f>SUM(E20+E19)</f>
        <v>2</v>
      </c>
      <c r="F249" s="100">
        <f t="shared" ref="F249:V249" si="29">SUM(F20+F19)</f>
        <v>6</v>
      </c>
      <c r="G249" s="100">
        <f t="shared" si="29"/>
        <v>6</v>
      </c>
      <c r="H249" s="100">
        <f t="shared" si="29"/>
        <v>2</v>
      </c>
      <c r="I249" s="100">
        <f t="shared" si="29"/>
        <v>5</v>
      </c>
      <c r="J249" s="100">
        <f t="shared" si="29"/>
        <v>5</v>
      </c>
      <c r="K249" s="100">
        <f t="shared" si="29"/>
        <v>0</v>
      </c>
      <c r="L249" s="100">
        <f t="shared" si="29"/>
        <v>0</v>
      </c>
      <c r="M249" s="100">
        <f t="shared" si="29"/>
        <v>0</v>
      </c>
      <c r="N249" s="100">
        <f t="shared" si="29"/>
        <v>6</v>
      </c>
      <c r="O249" s="100">
        <f t="shared" si="29"/>
        <v>0</v>
      </c>
      <c r="P249" s="100">
        <f t="shared" si="29"/>
        <v>0</v>
      </c>
      <c r="Q249" s="100">
        <f t="shared" si="29"/>
        <v>0</v>
      </c>
      <c r="R249" s="100">
        <f t="shared" si="29"/>
        <v>0</v>
      </c>
      <c r="S249" s="100">
        <f t="shared" si="29"/>
        <v>0</v>
      </c>
      <c r="T249" s="100">
        <f t="shared" si="29"/>
        <v>0</v>
      </c>
      <c r="U249" s="100">
        <f t="shared" si="29"/>
        <v>2</v>
      </c>
      <c r="V249" s="100">
        <f t="shared" si="29"/>
        <v>5</v>
      </c>
      <c r="W249" s="101">
        <f t="shared" si="14"/>
        <v>0.83333333333333337</v>
      </c>
      <c r="X249" s="101">
        <f t="shared" si="15"/>
        <v>0.83333333333333337</v>
      </c>
      <c r="Y249" s="102">
        <f t="shared" si="16"/>
        <v>1.6666666666666667</v>
      </c>
    </row>
    <row r="250" spans="1:25" ht="15.95" customHeight="1" x14ac:dyDescent="0.25">
      <c r="A250" s="181"/>
      <c r="B250" s="157" t="s">
        <v>64</v>
      </c>
      <c r="C250" s="100" t="s">
        <v>45</v>
      </c>
      <c r="D250" s="101">
        <f t="shared" si="12"/>
        <v>0.4838709677419355</v>
      </c>
      <c r="E250" s="100">
        <f>SUM(E198+E197+E184+E183+E170+E169+E157+E156+E137+E136+E129+E128)</f>
        <v>12</v>
      </c>
      <c r="F250" s="100">
        <f t="shared" ref="F250:V250" si="30">SUM(F198+F197+F184+F183+F170+F169+F157+F156+F137+F136+F129+F128)</f>
        <v>33</v>
      </c>
      <c r="G250" s="100">
        <f t="shared" si="30"/>
        <v>31</v>
      </c>
      <c r="H250" s="100">
        <f t="shared" si="30"/>
        <v>12</v>
      </c>
      <c r="I250" s="100">
        <f t="shared" si="30"/>
        <v>15</v>
      </c>
      <c r="J250" s="100">
        <f t="shared" si="30"/>
        <v>9</v>
      </c>
      <c r="K250" s="100">
        <f t="shared" si="30"/>
        <v>4</v>
      </c>
      <c r="L250" s="100">
        <f t="shared" si="30"/>
        <v>1</v>
      </c>
      <c r="M250" s="100">
        <f t="shared" si="30"/>
        <v>1</v>
      </c>
      <c r="N250" s="100">
        <f t="shared" si="30"/>
        <v>17</v>
      </c>
      <c r="O250" s="100">
        <f t="shared" si="30"/>
        <v>1</v>
      </c>
      <c r="P250" s="100">
        <f t="shared" si="30"/>
        <v>0</v>
      </c>
      <c r="Q250" s="100">
        <f t="shared" si="30"/>
        <v>1</v>
      </c>
      <c r="R250" s="100">
        <f t="shared" si="30"/>
        <v>0</v>
      </c>
      <c r="S250" s="100">
        <f t="shared" si="30"/>
        <v>0</v>
      </c>
      <c r="T250" s="100">
        <f t="shared" si="30"/>
        <v>1</v>
      </c>
      <c r="U250" s="100">
        <f t="shared" si="30"/>
        <v>1</v>
      </c>
      <c r="V250" s="100">
        <f t="shared" si="30"/>
        <v>24</v>
      </c>
      <c r="W250" s="101">
        <f t="shared" si="14"/>
        <v>0.48484848484848486</v>
      </c>
      <c r="X250" s="101">
        <f t="shared" si="15"/>
        <v>0.77419354838709675</v>
      </c>
      <c r="Y250" s="102">
        <f t="shared" si="16"/>
        <v>1.2590420332355816</v>
      </c>
    </row>
    <row r="251" spans="1:25" ht="15.95" customHeight="1" x14ac:dyDescent="0.25">
      <c r="A251" s="181"/>
      <c r="B251" s="157" t="s">
        <v>64</v>
      </c>
      <c r="C251" s="100" t="s">
        <v>57</v>
      </c>
      <c r="D251" s="101">
        <f t="shared" si="12"/>
        <v>0.84615384615384615</v>
      </c>
      <c r="E251" s="100">
        <f>SUM(E229+E228+E214+E213)</f>
        <v>4</v>
      </c>
      <c r="F251" s="100">
        <f t="shared" ref="F251:V251" si="31">SUM(F229+F228+F214+F213)</f>
        <v>13</v>
      </c>
      <c r="G251" s="100">
        <f t="shared" si="31"/>
        <v>13</v>
      </c>
      <c r="H251" s="100">
        <f t="shared" si="31"/>
        <v>8</v>
      </c>
      <c r="I251" s="100">
        <f t="shared" si="31"/>
        <v>11</v>
      </c>
      <c r="J251" s="100">
        <f t="shared" si="31"/>
        <v>6</v>
      </c>
      <c r="K251" s="100">
        <f t="shared" si="31"/>
        <v>2</v>
      </c>
      <c r="L251" s="100">
        <f t="shared" si="31"/>
        <v>2</v>
      </c>
      <c r="M251" s="100">
        <f t="shared" si="31"/>
        <v>1</v>
      </c>
      <c r="N251" s="100">
        <f t="shared" si="31"/>
        <v>8</v>
      </c>
      <c r="O251" s="100">
        <f t="shared" si="31"/>
        <v>0</v>
      </c>
      <c r="P251" s="100">
        <f t="shared" si="31"/>
        <v>0</v>
      </c>
      <c r="Q251" s="100">
        <f t="shared" si="31"/>
        <v>0</v>
      </c>
      <c r="R251" s="100">
        <f t="shared" si="31"/>
        <v>0</v>
      </c>
      <c r="S251" s="100">
        <f t="shared" si="31"/>
        <v>0</v>
      </c>
      <c r="T251" s="100">
        <f t="shared" si="31"/>
        <v>0</v>
      </c>
      <c r="U251" s="100">
        <f t="shared" si="31"/>
        <v>2</v>
      </c>
      <c r="V251" s="100">
        <f t="shared" si="31"/>
        <v>20</v>
      </c>
      <c r="W251" s="101">
        <f t="shared" si="14"/>
        <v>0.84615384615384615</v>
      </c>
      <c r="X251" s="101">
        <f t="shared" si="15"/>
        <v>1.5384615384615385</v>
      </c>
      <c r="Y251" s="102">
        <f t="shared" si="16"/>
        <v>2.3846153846153846</v>
      </c>
    </row>
    <row r="252" spans="1:25" ht="15.95" customHeight="1" x14ac:dyDescent="0.25">
      <c r="A252" s="181"/>
      <c r="B252" s="157" t="s">
        <v>64</v>
      </c>
      <c r="C252" s="100" t="s">
        <v>23</v>
      </c>
      <c r="D252" s="101">
        <f t="shared" si="12"/>
        <v>0.55405405405405406</v>
      </c>
      <c r="E252" s="100">
        <f>SUM(E114+E113+E98+E97+E81+E80+E67+E66+E55+E54+E53+E52+E47+E46+E41+E40+E32+E31+E30+E29+E28+E27+E14+E13)</f>
        <v>24</v>
      </c>
      <c r="F252" s="100">
        <f t="shared" ref="F252:V252" si="32">SUM(F114+F113+F98+F97+F81+F80+F67+F66+F55+F54+F53+F52+F47+F46+F41+F40+F32+F31+F30+F29+F28+F27+F14+F13)</f>
        <v>86</v>
      </c>
      <c r="G252" s="100">
        <f t="shared" si="32"/>
        <v>74</v>
      </c>
      <c r="H252" s="100">
        <f t="shared" si="32"/>
        <v>33</v>
      </c>
      <c r="I252" s="100">
        <f t="shared" si="32"/>
        <v>41</v>
      </c>
      <c r="J252" s="100">
        <f t="shared" si="32"/>
        <v>24</v>
      </c>
      <c r="K252" s="100">
        <f t="shared" si="32"/>
        <v>12</v>
      </c>
      <c r="L252" s="100">
        <f t="shared" si="32"/>
        <v>2</v>
      </c>
      <c r="M252" s="100">
        <f t="shared" si="32"/>
        <v>3</v>
      </c>
      <c r="N252" s="100">
        <f t="shared" si="32"/>
        <v>38</v>
      </c>
      <c r="O252" s="100">
        <f t="shared" si="32"/>
        <v>6</v>
      </c>
      <c r="P252" s="100">
        <f t="shared" si="32"/>
        <v>2</v>
      </c>
      <c r="Q252" s="100">
        <f t="shared" si="32"/>
        <v>6</v>
      </c>
      <c r="R252" s="100">
        <f t="shared" si="32"/>
        <v>0</v>
      </c>
      <c r="S252" s="100">
        <f t="shared" si="32"/>
        <v>5</v>
      </c>
      <c r="T252" s="100">
        <f t="shared" si="32"/>
        <v>3</v>
      </c>
      <c r="U252" s="100">
        <f t="shared" si="32"/>
        <v>8</v>
      </c>
      <c r="V252" s="100">
        <f t="shared" si="32"/>
        <v>66</v>
      </c>
      <c r="W252" s="101">
        <f t="shared" si="14"/>
        <v>0.60465116279069764</v>
      </c>
      <c r="X252" s="101">
        <f t="shared" si="15"/>
        <v>0.89189189189189189</v>
      </c>
      <c r="Y252" s="102">
        <f t="shared" si="16"/>
        <v>1.4965430546825895</v>
      </c>
    </row>
    <row r="253" spans="1:25" ht="15.95" customHeight="1" x14ac:dyDescent="0.25">
      <c r="A253" s="181"/>
      <c r="B253" s="157" t="s">
        <v>64</v>
      </c>
      <c r="C253" s="100" t="s">
        <v>30</v>
      </c>
      <c r="D253" s="101">
        <f t="shared" si="12"/>
        <v>0.53846153846153844</v>
      </c>
      <c r="E253" s="100">
        <f>SUM(E77+E76+E63+E62)</f>
        <v>4</v>
      </c>
      <c r="F253" s="100">
        <f t="shared" ref="F253:V253" si="33">SUM(F77+F76+F63+F62)</f>
        <v>13</v>
      </c>
      <c r="G253" s="100">
        <f t="shared" si="33"/>
        <v>13</v>
      </c>
      <c r="H253" s="100">
        <f t="shared" si="33"/>
        <v>3</v>
      </c>
      <c r="I253" s="100">
        <f t="shared" si="33"/>
        <v>7</v>
      </c>
      <c r="J253" s="100">
        <f t="shared" si="33"/>
        <v>2</v>
      </c>
      <c r="K253" s="100">
        <f t="shared" si="33"/>
        <v>4</v>
      </c>
      <c r="L253" s="100">
        <f t="shared" si="33"/>
        <v>1</v>
      </c>
      <c r="M253" s="100">
        <f t="shared" si="33"/>
        <v>0</v>
      </c>
      <c r="N253" s="100">
        <f t="shared" si="33"/>
        <v>5</v>
      </c>
      <c r="O253" s="100">
        <f t="shared" si="33"/>
        <v>0</v>
      </c>
      <c r="P253" s="100">
        <f t="shared" si="33"/>
        <v>0</v>
      </c>
      <c r="Q253" s="100">
        <f t="shared" si="33"/>
        <v>0</v>
      </c>
      <c r="R253" s="100">
        <f t="shared" si="33"/>
        <v>0</v>
      </c>
      <c r="S253" s="100">
        <f t="shared" si="33"/>
        <v>0</v>
      </c>
      <c r="T253" s="100">
        <f t="shared" si="33"/>
        <v>0</v>
      </c>
      <c r="U253" s="100">
        <f t="shared" si="33"/>
        <v>0</v>
      </c>
      <c r="V253" s="100">
        <f t="shared" si="33"/>
        <v>13</v>
      </c>
      <c r="W253" s="101">
        <f t="shared" si="14"/>
        <v>0.53846153846153844</v>
      </c>
      <c r="X253" s="101">
        <f t="shared" si="15"/>
        <v>1</v>
      </c>
      <c r="Y253" s="102">
        <f t="shared" si="16"/>
        <v>1.5384615384615383</v>
      </c>
    </row>
    <row r="254" spans="1:25" ht="15.95" customHeight="1" x14ac:dyDescent="0.25">
      <c r="A254" s="181"/>
      <c r="B254" s="157" t="s">
        <v>64</v>
      </c>
      <c r="C254" s="100" t="s">
        <v>34</v>
      </c>
      <c r="D254" s="101">
        <f t="shared" si="12"/>
        <v>0.52631578947368418</v>
      </c>
      <c r="E254" s="100">
        <f>SUM(E104+E103+E85+E84+E83+E82)</f>
        <v>6</v>
      </c>
      <c r="F254" s="100">
        <f t="shared" ref="F254:V254" si="34">SUM(F104+F103+F85+F84+F83+F82)</f>
        <v>21</v>
      </c>
      <c r="G254" s="100">
        <f t="shared" si="34"/>
        <v>19</v>
      </c>
      <c r="H254" s="100">
        <f t="shared" si="34"/>
        <v>8</v>
      </c>
      <c r="I254" s="100">
        <f t="shared" si="34"/>
        <v>10</v>
      </c>
      <c r="J254" s="100">
        <f t="shared" si="34"/>
        <v>9</v>
      </c>
      <c r="K254" s="100">
        <f t="shared" si="34"/>
        <v>0</v>
      </c>
      <c r="L254" s="100">
        <f t="shared" si="34"/>
        <v>1</v>
      </c>
      <c r="M254" s="100">
        <f t="shared" si="34"/>
        <v>0</v>
      </c>
      <c r="N254" s="100">
        <f t="shared" si="34"/>
        <v>4</v>
      </c>
      <c r="O254" s="100">
        <f t="shared" si="34"/>
        <v>1</v>
      </c>
      <c r="P254" s="100">
        <f t="shared" si="34"/>
        <v>0</v>
      </c>
      <c r="Q254" s="100">
        <f t="shared" si="34"/>
        <v>1</v>
      </c>
      <c r="R254" s="100">
        <f t="shared" si="34"/>
        <v>1</v>
      </c>
      <c r="S254" s="100">
        <f t="shared" si="34"/>
        <v>0</v>
      </c>
      <c r="T254" s="100">
        <f t="shared" si="34"/>
        <v>2</v>
      </c>
      <c r="U254" s="100">
        <f t="shared" si="34"/>
        <v>1</v>
      </c>
      <c r="V254" s="100">
        <f t="shared" si="34"/>
        <v>12</v>
      </c>
      <c r="W254" s="101">
        <f t="shared" si="14"/>
        <v>0.52380952380952384</v>
      </c>
      <c r="X254" s="101">
        <f t="shared" si="15"/>
        <v>0.63157894736842102</v>
      </c>
      <c r="Y254" s="102">
        <f t="shared" si="16"/>
        <v>1.155388471177945</v>
      </c>
    </row>
    <row r="255" spans="1:25" ht="15.95" customHeight="1" x14ac:dyDescent="0.25">
      <c r="A255" s="181"/>
      <c r="B255" s="157" t="s">
        <v>64</v>
      </c>
      <c r="C255" s="100" t="s">
        <v>46</v>
      </c>
      <c r="D255" s="101">
        <f t="shared" si="12"/>
        <v>0.6333333333333333</v>
      </c>
      <c r="E255" s="100">
        <f>SUM(E200+E199+E186+E185+E172+E171+E158+E143+E142+E131+E130)</f>
        <v>11</v>
      </c>
      <c r="F255" s="100">
        <f t="shared" ref="F255:V255" si="35">SUM(F200+F199+F186+F185+F172+F171+F158+F143+F142+F131+F130)</f>
        <v>35</v>
      </c>
      <c r="G255" s="100">
        <f t="shared" si="35"/>
        <v>30</v>
      </c>
      <c r="H255" s="100">
        <f t="shared" si="35"/>
        <v>14</v>
      </c>
      <c r="I255" s="100">
        <f t="shared" si="35"/>
        <v>19</v>
      </c>
      <c r="J255" s="100">
        <f t="shared" si="35"/>
        <v>14</v>
      </c>
      <c r="K255" s="100">
        <f t="shared" si="35"/>
        <v>3</v>
      </c>
      <c r="L255" s="100">
        <f t="shared" si="35"/>
        <v>2</v>
      </c>
      <c r="M255" s="100">
        <f t="shared" si="35"/>
        <v>0</v>
      </c>
      <c r="N255" s="100">
        <f t="shared" si="35"/>
        <v>15</v>
      </c>
      <c r="O255" s="100">
        <f t="shared" si="35"/>
        <v>3</v>
      </c>
      <c r="P255" s="100">
        <f t="shared" si="35"/>
        <v>0</v>
      </c>
      <c r="Q255" s="100">
        <f t="shared" si="35"/>
        <v>2</v>
      </c>
      <c r="R255" s="100">
        <f t="shared" si="35"/>
        <v>1</v>
      </c>
      <c r="S255" s="100">
        <f t="shared" si="35"/>
        <v>3</v>
      </c>
      <c r="T255" s="100">
        <f t="shared" si="35"/>
        <v>2</v>
      </c>
      <c r="U255" s="100">
        <f t="shared" si="35"/>
        <v>4</v>
      </c>
      <c r="V255" s="100">
        <f t="shared" si="35"/>
        <v>26</v>
      </c>
      <c r="W255" s="101">
        <f t="shared" si="14"/>
        <v>0.7142857142857143</v>
      </c>
      <c r="X255" s="101">
        <f t="shared" si="15"/>
        <v>0.8666666666666667</v>
      </c>
      <c r="Y255" s="102">
        <f t="shared" si="16"/>
        <v>1.5809523809523811</v>
      </c>
    </row>
    <row r="256" spans="1:25" ht="15.95" customHeight="1" x14ac:dyDescent="0.25">
      <c r="A256" s="181"/>
      <c r="B256" s="157" t="s">
        <v>64</v>
      </c>
      <c r="C256" s="100" t="s">
        <v>51</v>
      </c>
      <c r="D256" s="101">
        <f t="shared" si="12"/>
        <v>0.42857142857142855</v>
      </c>
      <c r="E256" s="100">
        <f>SUM(E162+E161+E153+E152)</f>
        <v>4</v>
      </c>
      <c r="F256" s="100">
        <f t="shared" ref="F256:V256" si="36">SUM(F162+F161+F153+F152)</f>
        <v>15</v>
      </c>
      <c r="G256" s="100">
        <f t="shared" si="36"/>
        <v>14</v>
      </c>
      <c r="H256" s="100">
        <f t="shared" si="36"/>
        <v>5</v>
      </c>
      <c r="I256" s="100">
        <f t="shared" si="36"/>
        <v>6</v>
      </c>
      <c r="J256" s="100">
        <f t="shared" si="36"/>
        <v>3</v>
      </c>
      <c r="K256" s="100">
        <f t="shared" si="36"/>
        <v>3</v>
      </c>
      <c r="L256" s="100">
        <f t="shared" si="36"/>
        <v>0</v>
      </c>
      <c r="M256" s="100">
        <f t="shared" si="36"/>
        <v>0</v>
      </c>
      <c r="N256" s="100">
        <f t="shared" si="36"/>
        <v>4</v>
      </c>
      <c r="O256" s="100">
        <f t="shared" si="36"/>
        <v>0</v>
      </c>
      <c r="P256" s="100">
        <f t="shared" si="36"/>
        <v>0</v>
      </c>
      <c r="Q256" s="100">
        <f t="shared" si="36"/>
        <v>1</v>
      </c>
      <c r="R256" s="100">
        <f t="shared" si="36"/>
        <v>0</v>
      </c>
      <c r="S256" s="100">
        <f t="shared" si="36"/>
        <v>1</v>
      </c>
      <c r="T256" s="100">
        <f t="shared" si="36"/>
        <v>1</v>
      </c>
      <c r="U256" s="100">
        <f t="shared" si="36"/>
        <v>3</v>
      </c>
      <c r="V256" s="100">
        <f t="shared" si="36"/>
        <v>9</v>
      </c>
      <c r="W256" s="101">
        <f t="shared" si="14"/>
        <v>0.46666666666666667</v>
      </c>
      <c r="X256" s="101">
        <f t="shared" si="15"/>
        <v>0.6428571428571429</v>
      </c>
      <c r="Y256" s="102">
        <f t="shared" si="16"/>
        <v>1.1095238095238096</v>
      </c>
    </row>
    <row r="257" spans="1:25" ht="15.95" customHeight="1" x14ac:dyDescent="0.25">
      <c r="A257" s="181"/>
      <c r="B257" s="157" t="s">
        <v>64</v>
      </c>
      <c r="C257" s="100" t="s">
        <v>31</v>
      </c>
      <c r="D257" s="101">
        <f t="shared" si="12"/>
        <v>0.53846153846153844</v>
      </c>
      <c r="E257" s="100">
        <f>SUM(E79+E78+E65+E64)</f>
        <v>4</v>
      </c>
      <c r="F257" s="100">
        <f t="shared" ref="F257:V257" si="37">SUM(F79+F78+F65+F64)</f>
        <v>15</v>
      </c>
      <c r="G257" s="100">
        <f t="shared" si="37"/>
        <v>13</v>
      </c>
      <c r="H257" s="100">
        <f t="shared" si="37"/>
        <v>5</v>
      </c>
      <c r="I257" s="100">
        <f t="shared" si="37"/>
        <v>7</v>
      </c>
      <c r="J257" s="100">
        <f t="shared" si="37"/>
        <v>3</v>
      </c>
      <c r="K257" s="100">
        <f t="shared" si="37"/>
        <v>4</v>
      </c>
      <c r="L257" s="100">
        <f t="shared" si="37"/>
        <v>0</v>
      </c>
      <c r="M257" s="100">
        <f t="shared" si="37"/>
        <v>0</v>
      </c>
      <c r="N257" s="100">
        <f t="shared" si="37"/>
        <v>9</v>
      </c>
      <c r="O257" s="100">
        <f t="shared" si="37"/>
        <v>1</v>
      </c>
      <c r="P257" s="100">
        <f t="shared" si="37"/>
        <v>0</v>
      </c>
      <c r="Q257" s="100">
        <f t="shared" si="37"/>
        <v>1</v>
      </c>
      <c r="R257" s="100">
        <f t="shared" si="37"/>
        <v>0</v>
      </c>
      <c r="S257" s="100">
        <f t="shared" si="37"/>
        <v>3</v>
      </c>
      <c r="T257" s="100">
        <f t="shared" si="37"/>
        <v>0</v>
      </c>
      <c r="U257" s="100">
        <f t="shared" si="37"/>
        <v>0</v>
      </c>
      <c r="V257" s="100">
        <f t="shared" si="37"/>
        <v>11</v>
      </c>
      <c r="W257" s="101">
        <f t="shared" si="14"/>
        <v>0.73333333333333328</v>
      </c>
      <c r="X257" s="101">
        <f t="shared" si="15"/>
        <v>0.84615384615384615</v>
      </c>
      <c r="Y257" s="102">
        <f t="shared" si="16"/>
        <v>1.5794871794871794</v>
      </c>
    </row>
    <row r="258" spans="1:25" ht="15.95" customHeight="1" x14ac:dyDescent="0.25">
      <c r="A258" s="181"/>
      <c r="B258" s="157" t="s">
        <v>64</v>
      </c>
      <c r="C258" s="100" t="s">
        <v>32</v>
      </c>
      <c r="D258" s="101">
        <f t="shared" si="12"/>
        <v>0.66666666666666663</v>
      </c>
      <c r="E258" s="100">
        <f>SUM(E73+E72)</f>
        <v>2</v>
      </c>
      <c r="F258" s="100">
        <f t="shared" ref="F258:V258" si="38">SUM(F73+F72)</f>
        <v>6</v>
      </c>
      <c r="G258" s="100">
        <f t="shared" si="38"/>
        <v>6</v>
      </c>
      <c r="H258" s="100">
        <f t="shared" si="38"/>
        <v>1</v>
      </c>
      <c r="I258" s="100">
        <f t="shared" si="38"/>
        <v>4</v>
      </c>
      <c r="J258" s="100">
        <f t="shared" si="38"/>
        <v>2</v>
      </c>
      <c r="K258" s="100">
        <f t="shared" si="38"/>
        <v>1</v>
      </c>
      <c r="L258" s="100">
        <f t="shared" si="38"/>
        <v>1</v>
      </c>
      <c r="M258" s="100">
        <f t="shared" si="38"/>
        <v>0</v>
      </c>
      <c r="N258" s="100">
        <f t="shared" si="38"/>
        <v>1</v>
      </c>
      <c r="O258" s="100">
        <f t="shared" si="38"/>
        <v>0</v>
      </c>
      <c r="P258" s="100">
        <f t="shared" si="38"/>
        <v>0</v>
      </c>
      <c r="Q258" s="100">
        <f t="shared" si="38"/>
        <v>0</v>
      </c>
      <c r="R258" s="100">
        <f t="shared" si="38"/>
        <v>0</v>
      </c>
      <c r="S258" s="100">
        <f t="shared" si="38"/>
        <v>0</v>
      </c>
      <c r="T258" s="100">
        <f t="shared" si="38"/>
        <v>0</v>
      </c>
      <c r="U258" s="100">
        <f t="shared" si="38"/>
        <v>1</v>
      </c>
      <c r="V258" s="100">
        <f t="shared" si="38"/>
        <v>7</v>
      </c>
      <c r="W258" s="101">
        <f t="shared" si="14"/>
        <v>0.66666666666666663</v>
      </c>
      <c r="X258" s="101">
        <f t="shared" si="15"/>
        <v>1.1666666666666667</v>
      </c>
      <c r="Y258" s="102">
        <f t="shared" si="16"/>
        <v>1.8333333333333335</v>
      </c>
    </row>
    <row r="259" spans="1:25" ht="15.95" customHeight="1" x14ac:dyDescent="0.25">
      <c r="A259" s="181"/>
      <c r="B259" s="157" t="s">
        <v>64</v>
      </c>
      <c r="C259" s="100" t="s">
        <v>53</v>
      </c>
      <c r="D259" s="101">
        <f t="shared" si="12"/>
        <v>0.54545454545454541</v>
      </c>
      <c r="E259" s="100">
        <f>SUM(E233+E232+E222+E221+E204+E203+E202+E201+E26+E25+E12+E11)</f>
        <v>12</v>
      </c>
      <c r="F259" s="100">
        <f t="shared" ref="F259:V259" si="39">SUM(F233+F232+F222+F221+F204+F203+F202+F201+F26+F25+F12+F11)</f>
        <v>35</v>
      </c>
      <c r="G259" s="100">
        <f t="shared" si="39"/>
        <v>33</v>
      </c>
      <c r="H259" s="100">
        <f t="shared" si="39"/>
        <v>8</v>
      </c>
      <c r="I259" s="100">
        <f t="shared" si="39"/>
        <v>18</v>
      </c>
      <c r="J259" s="100">
        <f t="shared" si="39"/>
        <v>11</v>
      </c>
      <c r="K259" s="100">
        <f t="shared" si="39"/>
        <v>7</v>
      </c>
      <c r="L259" s="100">
        <f t="shared" si="39"/>
        <v>0</v>
      </c>
      <c r="M259" s="100">
        <f t="shared" si="39"/>
        <v>0</v>
      </c>
      <c r="N259" s="100">
        <f t="shared" si="39"/>
        <v>12</v>
      </c>
      <c r="O259" s="100">
        <f t="shared" si="39"/>
        <v>0</v>
      </c>
      <c r="P259" s="100">
        <f t="shared" si="39"/>
        <v>0</v>
      </c>
      <c r="Q259" s="100">
        <f t="shared" si="39"/>
        <v>2</v>
      </c>
      <c r="R259" s="100">
        <f t="shared" si="39"/>
        <v>0</v>
      </c>
      <c r="S259" s="100">
        <f t="shared" si="39"/>
        <v>0</v>
      </c>
      <c r="T259" s="100">
        <f t="shared" si="39"/>
        <v>1</v>
      </c>
      <c r="U259" s="100">
        <f t="shared" si="39"/>
        <v>5</v>
      </c>
      <c r="V259" s="100">
        <f t="shared" si="39"/>
        <v>25</v>
      </c>
      <c r="W259" s="101">
        <f t="shared" si="14"/>
        <v>0.51428571428571423</v>
      </c>
      <c r="X259" s="101">
        <f t="shared" si="15"/>
        <v>0.75757575757575757</v>
      </c>
      <c r="Y259" s="102">
        <f t="shared" si="16"/>
        <v>1.2718614718614718</v>
      </c>
    </row>
    <row r="260" spans="1:25" ht="15.95" customHeight="1" x14ac:dyDescent="0.25">
      <c r="A260" s="181"/>
      <c r="B260" s="157" t="s">
        <v>64</v>
      </c>
      <c r="C260" s="100" t="s">
        <v>109</v>
      </c>
      <c r="D260" s="101">
        <f t="shared" si="12"/>
        <v>0.75</v>
      </c>
      <c r="E260" s="100">
        <f>SUM(E18+E17+E8+E7)</f>
        <v>4</v>
      </c>
      <c r="F260" s="100">
        <f t="shared" ref="F260:V260" si="40">SUM(F18+F17+F8+F7)</f>
        <v>10</v>
      </c>
      <c r="G260" s="100">
        <f t="shared" si="40"/>
        <v>8</v>
      </c>
      <c r="H260" s="100">
        <f t="shared" si="40"/>
        <v>3</v>
      </c>
      <c r="I260" s="100">
        <f t="shared" si="40"/>
        <v>6</v>
      </c>
      <c r="J260" s="100">
        <f t="shared" si="40"/>
        <v>5</v>
      </c>
      <c r="K260" s="100">
        <f t="shared" si="40"/>
        <v>0</v>
      </c>
      <c r="L260" s="100">
        <f t="shared" si="40"/>
        <v>0</v>
      </c>
      <c r="M260" s="100">
        <f t="shared" si="40"/>
        <v>1</v>
      </c>
      <c r="N260" s="100">
        <f t="shared" si="40"/>
        <v>6</v>
      </c>
      <c r="O260" s="100">
        <f t="shared" si="40"/>
        <v>2</v>
      </c>
      <c r="P260" s="100">
        <f t="shared" si="40"/>
        <v>0</v>
      </c>
      <c r="Q260" s="100">
        <f t="shared" si="40"/>
        <v>0</v>
      </c>
      <c r="R260" s="100">
        <f t="shared" si="40"/>
        <v>0</v>
      </c>
      <c r="S260" s="100">
        <f t="shared" si="40"/>
        <v>1</v>
      </c>
      <c r="T260" s="100">
        <f t="shared" si="40"/>
        <v>0</v>
      </c>
      <c r="U260" s="100">
        <f t="shared" si="40"/>
        <v>0</v>
      </c>
      <c r="V260" s="100">
        <f t="shared" si="40"/>
        <v>9</v>
      </c>
      <c r="W260" s="101">
        <f t="shared" si="14"/>
        <v>0.9</v>
      </c>
      <c r="X260" s="101">
        <f t="shared" si="15"/>
        <v>1.125</v>
      </c>
      <c r="Y260" s="102">
        <f t="shared" si="16"/>
        <v>2.0249999999999999</v>
      </c>
    </row>
    <row r="261" spans="1:25" ht="15.95" customHeight="1" x14ac:dyDescent="0.25">
      <c r="A261" s="181"/>
      <c r="B261" s="157" t="s">
        <v>64</v>
      </c>
      <c r="C261" s="100" t="s">
        <v>25</v>
      </c>
      <c r="D261" s="101">
        <f t="shared" si="12"/>
        <v>0.58461538461538465</v>
      </c>
      <c r="E261" s="100">
        <f>SUM(E112+E111+E96+E95+E90+E89+E88+E87+E86+E71+E70+E61+E60+E51+E50+E45+E44+E39+E38)</f>
        <v>19</v>
      </c>
      <c r="F261" s="100">
        <f t="shared" ref="F261:V261" si="41">SUM(F112+F111+F96+F95+F90+F89+F88+F87+F86+F71+F70+F61+F60+F51+F50+F45+F44+F39+F38)</f>
        <v>69</v>
      </c>
      <c r="G261" s="100">
        <f t="shared" si="41"/>
        <v>65</v>
      </c>
      <c r="H261" s="100">
        <f t="shared" si="41"/>
        <v>29</v>
      </c>
      <c r="I261" s="100">
        <f t="shared" si="41"/>
        <v>38</v>
      </c>
      <c r="J261" s="100">
        <f t="shared" si="41"/>
        <v>25</v>
      </c>
      <c r="K261" s="100">
        <f t="shared" si="41"/>
        <v>10</v>
      </c>
      <c r="L261" s="100">
        <f t="shared" si="41"/>
        <v>1</v>
      </c>
      <c r="M261" s="100">
        <f t="shared" si="41"/>
        <v>2</v>
      </c>
      <c r="N261" s="100">
        <f t="shared" si="41"/>
        <v>33</v>
      </c>
      <c r="O261" s="100">
        <f t="shared" si="41"/>
        <v>0</v>
      </c>
      <c r="P261" s="100">
        <f t="shared" si="41"/>
        <v>0</v>
      </c>
      <c r="Q261" s="100">
        <f t="shared" si="41"/>
        <v>4</v>
      </c>
      <c r="R261" s="100">
        <f t="shared" si="41"/>
        <v>0</v>
      </c>
      <c r="S261" s="100">
        <f t="shared" si="41"/>
        <v>0</v>
      </c>
      <c r="T261" s="100">
        <f t="shared" si="41"/>
        <v>2</v>
      </c>
      <c r="U261" s="100">
        <f t="shared" si="41"/>
        <v>13</v>
      </c>
      <c r="V261" s="100">
        <f t="shared" si="41"/>
        <v>56</v>
      </c>
      <c r="W261" s="101">
        <f t="shared" si="14"/>
        <v>0.55072463768115942</v>
      </c>
      <c r="X261" s="101">
        <f t="shared" si="15"/>
        <v>0.86153846153846159</v>
      </c>
      <c r="Y261" s="102">
        <f t="shared" si="16"/>
        <v>1.412263099219621</v>
      </c>
    </row>
    <row r="262" spans="1:25" ht="15.95" customHeight="1" x14ac:dyDescent="0.25">
      <c r="A262" s="181"/>
      <c r="B262" s="157" t="s">
        <v>64</v>
      </c>
      <c r="C262" s="100" t="s">
        <v>99</v>
      </c>
      <c r="D262" s="101">
        <f t="shared" si="12"/>
        <v>0.50793650793650791</v>
      </c>
      <c r="E262" s="100">
        <f>SUM(E75+E74+E57+E56+E49+E48+E43+E42+E37+E36+E35+E34+E33+E22+E21+E10+E9+E4+E3+E2)</f>
        <v>20</v>
      </c>
      <c r="F262" s="100">
        <f t="shared" ref="F262:V262" si="42">SUM(F75+F74+F57+F56+F49+F48+F43+F42+F37+F36+F35+F34+F33+F22+F21+F10+F9+F4+F3+F2)</f>
        <v>68</v>
      </c>
      <c r="G262" s="100">
        <f t="shared" si="42"/>
        <v>63</v>
      </c>
      <c r="H262" s="100">
        <f t="shared" si="42"/>
        <v>20</v>
      </c>
      <c r="I262" s="100">
        <f t="shared" si="42"/>
        <v>32</v>
      </c>
      <c r="J262" s="100">
        <f t="shared" si="42"/>
        <v>22</v>
      </c>
      <c r="K262" s="100">
        <f t="shared" si="42"/>
        <v>8</v>
      </c>
      <c r="L262" s="100">
        <f t="shared" si="42"/>
        <v>2</v>
      </c>
      <c r="M262" s="100">
        <f t="shared" si="42"/>
        <v>0</v>
      </c>
      <c r="N262" s="100">
        <f t="shared" si="42"/>
        <v>22</v>
      </c>
      <c r="O262" s="100">
        <f t="shared" si="42"/>
        <v>3</v>
      </c>
      <c r="P262" s="100">
        <f t="shared" si="42"/>
        <v>0</v>
      </c>
      <c r="Q262" s="100">
        <f t="shared" si="42"/>
        <v>2</v>
      </c>
      <c r="R262" s="100">
        <f t="shared" si="42"/>
        <v>0</v>
      </c>
      <c r="S262" s="100">
        <f t="shared" si="42"/>
        <v>2</v>
      </c>
      <c r="T262" s="100">
        <f t="shared" si="42"/>
        <v>3</v>
      </c>
      <c r="U262" s="100">
        <f t="shared" si="42"/>
        <v>9</v>
      </c>
      <c r="V262" s="100">
        <f t="shared" si="42"/>
        <v>44</v>
      </c>
      <c r="W262" s="101">
        <f t="shared" si="14"/>
        <v>0.54411764705882348</v>
      </c>
      <c r="X262" s="101">
        <f t="shared" si="15"/>
        <v>0.69841269841269837</v>
      </c>
      <c r="Y262" s="102">
        <f t="shared" si="16"/>
        <v>1.242530345471522</v>
      </c>
    </row>
    <row r="263" spans="1:25" ht="15.95" customHeight="1" x14ac:dyDescent="0.25">
      <c r="A263" s="181"/>
      <c r="B263" s="157" t="s">
        <v>64</v>
      </c>
      <c r="C263" s="100" t="s">
        <v>39</v>
      </c>
      <c r="D263" s="101">
        <f t="shared" si="12"/>
        <v>0.83333333333333337</v>
      </c>
      <c r="E263" s="100">
        <f>SUM(E106+E105)</f>
        <v>2</v>
      </c>
      <c r="F263" s="100">
        <f t="shared" ref="F263:V263" si="43">SUM(F106+F105)</f>
        <v>8</v>
      </c>
      <c r="G263" s="100">
        <f t="shared" si="43"/>
        <v>6</v>
      </c>
      <c r="H263" s="100">
        <f t="shared" si="43"/>
        <v>4</v>
      </c>
      <c r="I263" s="100">
        <f t="shared" si="43"/>
        <v>5</v>
      </c>
      <c r="J263" s="100">
        <f t="shared" si="43"/>
        <v>4</v>
      </c>
      <c r="K263" s="100">
        <f t="shared" si="43"/>
        <v>1</v>
      </c>
      <c r="L263" s="100">
        <f t="shared" si="43"/>
        <v>0</v>
      </c>
      <c r="M263" s="100">
        <f t="shared" si="43"/>
        <v>0</v>
      </c>
      <c r="N263" s="100">
        <f t="shared" si="43"/>
        <v>4</v>
      </c>
      <c r="O263" s="100">
        <f t="shared" si="43"/>
        <v>2</v>
      </c>
      <c r="P263" s="100">
        <f t="shared" si="43"/>
        <v>0</v>
      </c>
      <c r="Q263" s="100">
        <f t="shared" si="43"/>
        <v>0</v>
      </c>
      <c r="R263" s="100">
        <f t="shared" si="43"/>
        <v>0</v>
      </c>
      <c r="S263" s="100">
        <f t="shared" si="43"/>
        <v>0</v>
      </c>
      <c r="T263" s="100">
        <f t="shared" si="43"/>
        <v>0</v>
      </c>
      <c r="U263" s="100">
        <f t="shared" si="43"/>
        <v>0</v>
      </c>
      <c r="V263" s="100">
        <f t="shared" si="43"/>
        <v>6</v>
      </c>
      <c r="W263" s="101">
        <f t="shared" si="14"/>
        <v>0.875</v>
      </c>
      <c r="X263" s="101">
        <f t="shared" si="15"/>
        <v>1</v>
      </c>
      <c r="Y263" s="102">
        <f t="shared" si="16"/>
        <v>1.875</v>
      </c>
    </row>
    <row r="264" spans="1:25" ht="15.95" customHeight="1" x14ac:dyDescent="0.25">
      <c r="A264" s="181"/>
      <c r="B264" s="157" t="s">
        <v>64</v>
      </c>
      <c r="C264" s="100" t="s">
        <v>41</v>
      </c>
      <c r="D264" s="101">
        <f t="shared" si="12"/>
        <v>0.5</v>
      </c>
      <c r="E264" s="100">
        <f>SUM(E168+E167+E155+E154+E135+E134+E127+E126+E121+E120+E119+E118+E117)</f>
        <v>13</v>
      </c>
      <c r="F264" s="100">
        <f t="shared" ref="F264:V264" si="44">SUM(F168+F167+F155+F154+F135+F134+F127+F126+F121+F120+F119+F118+F117)</f>
        <v>39</v>
      </c>
      <c r="G264" s="100">
        <f t="shared" si="44"/>
        <v>38</v>
      </c>
      <c r="H264" s="100">
        <f t="shared" si="44"/>
        <v>16</v>
      </c>
      <c r="I264" s="100">
        <f t="shared" si="44"/>
        <v>19</v>
      </c>
      <c r="J264" s="100">
        <f t="shared" si="44"/>
        <v>13</v>
      </c>
      <c r="K264" s="100">
        <f t="shared" si="44"/>
        <v>4</v>
      </c>
      <c r="L264" s="100">
        <f t="shared" si="44"/>
        <v>2</v>
      </c>
      <c r="M264" s="100">
        <f t="shared" si="44"/>
        <v>0</v>
      </c>
      <c r="N264" s="100">
        <f t="shared" si="44"/>
        <v>9</v>
      </c>
      <c r="O264" s="100">
        <f t="shared" si="44"/>
        <v>0</v>
      </c>
      <c r="P264" s="100">
        <f t="shared" si="44"/>
        <v>0</v>
      </c>
      <c r="Q264" s="100">
        <f t="shared" si="44"/>
        <v>1</v>
      </c>
      <c r="R264" s="100">
        <f t="shared" si="44"/>
        <v>0</v>
      </c>
      <c r="S264" s="100">
        <f t="shared" si="44"/>
        <v>2</v>
      </c>
      <c r="T264" s="100">
        <f t="shared" si="44"/>
        <v>1</v>
      </c>
      <c r="U264" s="100">
        <f t="shared" si="44"/>
        <v>12</v>
      </c>
      <c r="V264" s="100">
        <f t="shared" si="44"/>
        <v>27</v>
      </c>
      <c r="W264" s="101">
        <f t="shared" si="14"/>
        <v>0.53846153846153844</v>
      </c>
      <c r="X264" s="101">
        <f t="shared" si="15"/>
        <v>0.71052631578947367</v>
      </c>
      <c r="Y264" s="102">
        <f t="shared" si="16"/>
        <v>1.2489878542510122</v>
      </c>
    </row>
    <row r="265" spans="1:25" ht="15.95" customHeight="1" thickBot="1" x14ac:dyDescent="0.3">
      <c r="A265" s="182"/>
      <c r="B265" s="158" t="s">
        <v>64</v>
      </c>
      <c r="C265" s="104" t="s">
        <v>44</v>
      </c>
      <c r="D265" s="105">
        <f t="shared" si="12"/>
        <v>0.54545454545454541</v>
      </c>
      <c r="E265" s="104">
        <f>SUM(E194+E193+E176+E175+E166+E165+E149+E148+E141+E140+E125+E124)</f>
        <v>12</v>
      </c>
      <c r="F265" s="104">
        <f t="shared" ref="F265:V265" si="45">SUM(F194+F193+F176+F175+F166+F165+F149+F148+F141+F140+F125+F124)</f>
        <v>35</v>
      </c>
      <c r="G265" s="104">
        <f t="shared" si="45"/>
        <v>33</v>
      </c>
      <c r="H265" s="104">
        <f t="shared" si="45"/>
        <v>15</v>
      </c>
      <c r="I265" s="104">
        <f t="shared" si="45"/>
        <v>18</v>
      </c>
      <c r="J265" s="104">
        <f t="shared" si="45"/>
        <v>12</v>
      </c>
      <c r="K265" s="104">
        <f t="shared" si="45"/>
        <v>5</v>
      </c>
      <c r="L265" s="104">
        <f t="shared" si="45"/>
        <v>0</v>
      </c>
      <c r="M265" s="104">
        <f t="shared" si="45"/>
        <v>1</v>
      </c>
      <c r="N265" s="104">
        <f t="shared" si="45"/>
        <v>15</v>
      </c>
      <c r="O265" s="104">
        <f t="shared" si="45"/>
        <v>1</v>
      </c>
      <c r="P265" s="104">
        <f t="shared" si="45"/>
        <v>0</v>
      </c>
      <c r="Q265" s="104">
        <f t="shared" si="45"/>
        <v>1</v>
      </c>
      <c r="R265" s="104">
        <f t="shared" si="45"/>
        <v>0</v>
      </c>
      <c r="S265" s="104">
        <f t="shared" si="45"/>
        <v>4</v>
      </c>
      <c r="T265" s="104">
        <f t="shared" si="45"/>
        <v>1</v>
      </c>
      <c r="U265" s="104">
        <f t="shared" si="45"/>
        <v>5</v>
      </c>
      <c r="V265" s="104">
        <f t="shared" si="45"/>
        <v>26</v>
      </c>
      <c r="W265" s="105">
        <f t="shared" si="14"/>
        <v>0.65714285714285714</v>
      </c>
      <c r="X265" s="105">
        <f t="shared" si="15"/>
        <v>0.78787878787878785</v>
      </c>
      <c r="Y265" s="106">
        <f t="shared" si="16"/>
        <v>1.4450216450216451</v>
      </c>
    </row>
    <row r="266" spans="1:25" ht="18.75" thickBot="1" x14ac:dyDescent="0.3"/>
    <row r="267" spans="1:25" ht="21" thickBot="1" x14ac:dyDescent="0.3">
      <c r="A267" s="66"/>
      <c r="B267" s="51" t="s">
        <v>65</v>
      </c>
      <c r="C267" s="70" t="s">
        <v>66</v>
      </c>
      <c r="D267" s="74" t="s">
        <v>71</v>
      </c>
    </row>
    <row r="268" spans="1:25" ht="20.25" x14ac:dyDescent="0.25">
      <c r="A268" s="67" t="s">
        <v>4</v>
      </c>
      <c r="B268" s="53">
        <v>5</v>
      </c>
      <c r="C268" s="71">
        <v>92</v>
      </c>
      <c r="D268" s="75" t="s">
        <v>72</v>
      </c>
    </row>
    <row r="269" spans="1:25" ht="20.25" x14ac:dyDescent="0.25">
      <c r="A269" s="68" t="s">
        <v>5</v>
      </c>
      <c r="B269" s="55">
        <v>5</v>
      </c>
      <c r="C269" s="72">
        <v>87</v>
      </c>
      <c r="D269" s="75" t="s">
        <v>72</v>
      </c>
    </row>
    <row r="270" spans="1:25" ht="20.25" x14ac:dyDescent="0.25">
      <c r="A270" s="68" t="s">
        <v>6</v>
      </c>
      <c r="B270" s="55">
        <v>4</v>
      </c>
      <c r="C270" s="72">
        <v>45</v>
      </c>
      <c r="D270" s="76">
        <v>16</v>
      </c>
    </row>
    <row r="271" spans="1:25" ht="20.25" x14ac:dyDescent="0.25">
      <c r="A271" s="68" t="s">
        <v>7</v>
      </c>
      <c r="B271" s="55">
        <v>4</v>
      </c>
      <c r="C271" s="72">
        <v>60</v>
      </c>
      <c r="D271" s="76">
        <v>39</v>
      </c>
    </row>
    <row r="272" spans="1:25" ht="20.25" x14ac:dyDescent="0.25">
      <c r="A272" s="68" t="s">
        <v>67</v>
      </c>
      <c r="B272" s="55">
        <v>4</v>
      </c>
      <c r="C272" s="72">
        <v>33</v>
      </c>
      <c r="D272" s="76">
        <v>10</v>
      </c>
    </row>
    <row r="273" spans="1:5" ht="20.25" x14ac:dyDescent="0.25">
      <c r="A273" s="68" t="s">
        <v>8</v>
      </c>
      <c r="B273" s="55">
        <v>3</v>
      </c>
      <c r="C273" s="72">
        <v>18</v>
      </c>
      <c r="D273" s="76">
        <v>5</v>
      </c>
    </row>
    <row r="274" spans="1:5" ht="20.25" x14ac:dyDescent="0.25">
      <c r="A274" s="68" t="s">
        <v>9</v>
      </c>
      <c r="B274" s="55">
        <v>2</v>
      </c>
      <c r="C274" s="72">
        <v>7</v>
      </c>
      <c r="D274" s="76">
        <v>3</v>
      </c>
    </row>
    <row r="275" spans="1:5" ht="20.25" x14ac:dyDescent="0.25">
      <c r="A275" s="68" t="s">
        <v>10</v>
      </c>
      <c r="B275" s="55">
        <v>3</v>
      </c>
      <c r="C275" s="72">
        <v>8</v>
      </c>
      <c r="D275" s="76">
        <v>4</v>
      </c>
    </row>
    <row r="276" spans="1:5" ht="20.25" x14ac:dyDescent="0.25">
      <c r="A276" s="68" t="s">
        <v>11</v>
      </c>
      <c r="B276" s="55">
        <v>7</v>
      </c>
      <c r="C276" s="72">
        <v>51</v>
      </c>
      <c r="D276" s="76">
        <v>16</v>
      </c>
    </row>
    <row r="277" spans="1:5" ht="20.25" x14ac:dyDescent="0.25">
      <c r="A277" s="68" t="s">
        <v>12</v>
      </c>
      <c r="B277" s="55">
        <v>2</v>
      </c>
      <c r="C277" s="72">
        <v>7</v>
      </c>
      <c r="D277" s="76">
        <v>4</v>
      </c>
    </row>
    <row r="278" spans="1:5" ht="20.25" x14ac:dyDescent="0.25">
      <c r="A278" s="68" t="s">
        <v>13</v>
      </c>
      <c r="B278" s="55">
        <v>1</v>
      </c>
      <c r="C278" s="72">
        <v>2</v>
      </c>
      <c r="D278" s="76">
        <v>2</v>
      </c>
    </row>
    <row r="279" spans="1:5" ht="20.25" x14ac:dyDescent="0.25">
      <c r="A279" s="68" t="s">
        <v>14</v>
      </c>
      <c r="B279" s="55">
        <v>2</v>
      </c>
      <c r="C279" s="72">
        <v>5</v>
      </c>
      <c r="D279" s="76">
        <v>2</v>
      </c>
    </row>
    <row r="280" spans="1:5" ht="20.25" x14ac:dyDescent="0.25">
      <c r="A280" s="68" t="s">
        <v>15</v>
      </c>
      <c r="B280" s="55">
        <v>1</v>
      </c>
      <c r="C280" s="72">
        <v>1</v>
      </c>
      <c r="D280" s="76">
        <v>1</v>
      </c>
    </row>
    <row r="281" spans="1:5" ht="20.25" x14ac:dyDescent="0.25">
      <c r="A281" s="68" t="s">
        <v>16</v>
      </c>
      <c r="B281" s="55">
        <v>2</v>
      </c>
      <c r="C281" s="72">
        <v>7</v>
      </c>
      <c r="D281" s="76">
        <v>2</v>
      </c>
    </row>
    <row r="282" spans="1:5" ht="21" thickBot="1" x14ac:dyDescent="0.3">
      <c r="A282" s="68" t="s">
        <v>17</v>
      </c>
      <c r="B282" s="55">
        <v>2</v>
      </c>
      <c r="C282" s="72">
        <v>4</v>
      </c>
      <c r="D282" s="77">
        <v>1</v>
      </c>
    </row>
    <row r="283" spans="1:5" ht="21" thickBot="1" x14ac:dyDescent="0.3">
      <c r="A283" s="68" t="s">
        <v>18</v>
      </c>
      <c r="B283" s="55">
        <v>3</v>
      </c>
      <c r="C283" s="72">
        <v>15</v>
      </c>
      <c r="D283" s="79" t="s">
        <v>103</v>
      </c>
      <c r="E283" s="80" t="s">
        <v>139</v>
      </c>
    </row>
    <row r="284" spans="1:5" ht="21" thickBot="1" x14ac:dyDescent="0.3">
      <c r="A284" s="69" t="s">
        <v>19</v>
      </c>
      <c r="B284" s="57">
        <v>12</v>
      </c>
      <c r="C284" s="73">
        <v>110</v>
      </c>
      <c r="D284" s="78" t="s">
        <v>72</v>
      </c>
    </row>
  </sheetData>
  <autoFilter ref="A1:Y265"/>
  <mergeCells count="15">
    <mergeCell ref="A2:A4"/>
    <mergeCell ref="A209:A233"/>
    <mergeCell ref="A236:A265"/>
    <mergeCell ref="A91:A116"/>
    <mergeCell ref="A117:A121"/>
    <mergeCell ref="A122:A145"/>
    <mergeCell ref="A146:A172"/>
    <mergeCell ref="A173:A200"/>
    <mergeCell ref="A201:A208"/>
    <mergeCell ref="A82:A90"/>
    <mergeCell ref="A5:A28"/>
    <mergeCell ref="A29:A37"/>
    <mergeCell ref="A38:A51"/>
    <mergeCell ref="A52:A55"/>
    <mergeCell ref="A56:A81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2"/>
  <sheetViews>
    <sheetView tabSelected="1" topLeftCell="C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9" width="9.42578125" style="6" bestFit="1" customWidth="1"/>
    <col min="10" max="10" width="9.42578125" style="6" customWidth="1"/>
    <col min="11" max="22" width="9.42578125" style="6" bestFit="1" customWidth="1"/>
    <col min="23" max="25" width="9.42578125" style="26" bestFit="1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5" t="s">
        <v>21</v>
      </c>
      <c r="Y1" s="168" t="s">
        <v>22</v>
      </c>
    </row>
    <row r="2" spans="1:25" s="59" customFormat="1" ht="15.95" customHeight="1" x14ac:dyDescent="0.25">
      <c r="A2" s="194" t="s">
        <v>128</v>
      </c>
      <c r="B2" s="18">
        <v>43712</v>
      </c>
      <c r="C2" s="19" t="s">
        <v>24</v>
      </c>
      <c r="D2" s="43">
        <f>SUM(I2:I$212)/SUM(G2:G$212)</f>
        <v>0.54575163398692805</v>
      </c>
      <c r="E2" s="19">
        <v>1</v>
      </c>
      <c r="F2" s="19">
        <v>2</v>
      </c>
      <c r="G2" s="19">
        <v>1</v>
      </c>
      <c r="H2" s="19">
        <v>0</v>
      </c>
      <c r="I2" s="19">
        <v>0</v>
      </c>
      <c r="J2" s="19">
        <f>SUM(I2)-SUM(K2:M2)</f>
        <v>0</v>
      </c>
      <c r="K2" s="19">
        <v>0</v>
      </c>
      <c r="L2" s="19">
        <v>0</v>
      </c>
      <c r="M2" s="19">
        <v>0</v>
      </c>
      <c r="N2" s="19">
        <v>0</v>
      </c>
      <c r="O2" s="19">
        <v>1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43">
        <f>SUM(I2:I$212,O2:O$212,S2:S$212)/SUM(F2:F$212)</f>
        <v>0.57231726283048212</v>
      </c>
      <c r="X2" s="43">
        <f>SUM(V2:V$212)/SUM(G2:G$212)</f>
        <v>0.6356209150326797</v>
      </c>
      <c r="Y2" s="44">
        <f t="shared" ref="Y2" si="0">SUM(X2+W2)</f>
        <v>1.2079381778631619</v>
      </c>
    </row>
    <row r="3" spans="1:25" s="59" customFormat="1" ht="15.95" customHeight="1" x14ac:dyDescent="0.25">
      <c r="A3" s="195"/>
      <c r="B3" s="14">
        <v>43705</v>
      </c>
      <c r="C3" s="15" t="s">
        <v>24</v>
      </c>
      <c r="D3" s="45">
        <f>SUM(I3:I$212)/SUM(G3:G$212)</f>
        <v>0.54664484451718498</v>
      </c>
      <c r="E3" s="15">
        <v>1</v>
      </c>
      <c r="F3" s="15">
        <v>3</v>
      </c>
      <c r="G3" s="15">
        <v>3</v>
      </c>
      <c r="H3" s="15">
        <v>0</v>
      </c>
      <c r="I3" s="27">
        <v>1</v>
      </c>
      <c r="J3" s="27">
        <f>SUM(I3)-SUM(K3:M3)</f>
        <v>1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1</v>
      </c>
      <c r="W3" s="45">
        <f>SUM(I3:I$212,O3:O$212,S3:S$212)/SUM(F3:F$212)</f>
        <v>0.5725429017160687</v>
      </c>
      <c r="X3" s="45">
        <f>SUM(V3:V$212)/SUM(G3:G$212)</f>
        <v>0.63666121112929619</v>
      </c>
      <c r="Y3" s="46">
        <f t="shared" ref="Y3" si="1">SUM(X3+W3)</f>
        <v>1.2092041128453648</v>
      </c>
    </row>
    <row r="4" spans="1:25" s="59" customFormat="1" ht="15.95" customHeight="1" x14ac:dyDescent="0.25">
      <c r="A4" s="195"/>
      <c r="B4" s="14">
        <v>43698</v>
      </c>
      <c r="C4" s="15" t="s">
        <v>24</v>
      </c>
      <c r="D4" s="45">
        <f>SUM(I4:I$212)/SUM(G4:G$212)</f>
        <v>0.54769736842105265</v>
      </c>
      <c r="E4" s="15">
        <v>1</v>
      </c>
      <c r="F4" s="15">
        <v>2</v>
      </c>
      <c r="G4" s="15">
        <v>2</v>
      </c>
      <c r="H4" s="15">
        <v>0</v>
      </c>
      <c r="I4" s="27">
        <v>1</v>
      </c>
      <c r="J4" s="27">
        <f>SUM(I4)-SUM(K4:M4)</f>
        <v>1</v>
      </c>
      <c r="K4" s="15">
        <v>0</v>
      </c>
      <c r="L4" s="15">
        <v>0</v>
      </c>
      <c r="M4" s="15">
        <v>0</v>
      </c>
      <c r="N4" s="15">
        <v>1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1</v>
      </c>
      <c r="W4" s="45">
        <f>SUM(I4:I$212,O4:O$212,S4:S$212)/SUM(F4:F$212)</f>
        <v>0.57366771159874608</v>
      </c>
      <c r="X4" s="45">
        <f>SUM(V4:V$212)/SUM(G4:G$212)</f>
        <v>0.63815789473684215</v>
      </c>
      <c r="Y4" s="46">
        <f t="shared" ref="Y4" si="2">SUM(X4+W4)</f>
        <v>1.2118256063355881</v>
      </c>
    </row>
    <row r="5" spans="1:25" s="59" customFormat="1" ht="15.95" customHeight="1" thickBot="1" x14ac:dyDescent="0.3">
      <c r="A5" s="196"/>
      <c r="B5" s="86">
        <v>43698</v>
      </c>
      <c r="C5" s="87" t="s">
        <v>24</v>
      </c>
      <c r="D5" s="89">
        <f>SUM(I5:I$212)/SUM(G5:G$212)</f>
        <v>0.54785478547854782</v>
      </c>
      <c r="E5" s="87">
        <v>1</v>
      </c>
      <c r="F5" s="87">
        <v>2</v>
      </c>
      <c r="G5" s="87">
        <v>2</v>
      </c>
      <c r="H5" s="87">
        <v>0</v>
      </c>
      <c r="I5" s="28">
        <v>1</v>
      </c>
      <c r="J5" s="28">
        <f>SUM(I5)-SUM(K5:M5)</f>
        <v>1</v>
      </c>
      <c r="K5" s="87">
        <v>0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1</v>
      </c>
      <c r="V5" s="87">
        <v>1</v>
      </c>
      <c r="W5" s="89">
        <f>SUM(I5:I$212,O5:O$212,S5:S$212)/SUM(F5:F$212)</f>
        <v>0.57389937106918243</v>
      </c>
      <c r="X5" s="89">
        <f>SUM(V5:V$212)/SUM(G5:G$212)</f>
        <v>0.63861386138613863</v>
      </c>
      <c r="Y5" s="90">
        <f t="shared" ref="Y5" si="3">SUM(X5+W5)</f>
        <v>1.2125132324553212</v>
      </c>
    </row>
    <row r="6" spans="1:25" ht="15.95" customHeight="1" x14ac:dyDescent="0.25">
      <c r="A6" s="190" t="s">
        <v>111</v>
      </c>
      <c r="B6" s="131">
        <v>43691</v>
      </c>
      <c r="C6" s="132" t="s">
        <v>108</v>
      </c>
      <c r="D6" s="146">
        <f>SUM(I6:I$212)/SUM(G6:G$212)</f>
        <v>0.54801324503311255</v>
      </c>
      <c r="E6" s="132">
        <v>1</v>
      </c>
      <c r="F6" s="132">
        <v>3</v>
      </c>
      <c r="G6" s="132">
        <v>3</v>
      </c>
      <c r="H6" s="132">
        <v>2</v>
      </c>
      <c r="I6" s="130">
        <v>3</v>
      </c>
      <c r="J6" s="130">
        <f>SUM(I6)-SUM(K6:M6)</f>
        <v>2</v>
      </c>
      <c r="K6" s="132">
        <v>0</v>
      </c>
      <c r="L6" s="132">
        <v>1</v>
      </c>
      <c r="M6" s="132">
        <v>0</v>
      </c>
      <c r="N6" s="132">
        <v>1</v>
      </c>
      <c r="O6" s="132">
        <v>0</v>
      </c>
      <c r="P6" s="132">
        <v>0</v>
      </c>
      <c r="Q6" s="132">
        <v>0</v>
      </c>
      <c r="R6" s="132">
        <v>0</v>
      </c>
      <c r="S6" s="132">
        <v>0</v>
      </c>
      <c r="T6" s="132">
        <v>0</v>
      </c>
      <c r="U6" s="132">
        <v>0</v>
      </c>
      <c r="V6" s="132">
        <v>5</v>
      </c>
      <c r="W6" s="146">
        <f>SUM(I6:I$212,O6:O$212,S6:S$212)/SUM(F6:F$212)</f>
        <v>0.57413249211356465</v>
      </c>
      <c r="X6" s="146">
        <f>SUM(V6:V$212)/SUM(G6:G$212)</f>
        <v>0.63907284768211925</v>
      </c>
      <c r="Y6" s="147">
        <f t="shared" ref="Y6:Y69" si="4">SUM(X6+W6)</f>
        <v>1.2132053397956839</v>
      </c>
    </row>
    <row r="7" spans="1:25" ht="15.95" customHeight="1" x14ac:dyDescent="0.25">
      <c r="A7" s="184"/>
      <c r="B7" s="4">
        <v>43691</v>
      </c>
      <c r="C7" s="5" t="s">
        <v>108</v>
      </c>
      <c r="D7" s="39">
        <f>SUM(I7:I$212)/SUM(G7:G$212)</f>
        <v>0.54575707154742092</v>
      </c>
      <c r="E7" s="5">
        <v>1</v>
      </c>
      <c r="F7" s="5">
        <v>3</v>
      </c>
      <c r="G7" s="5">
        <v>3</v>
      </c>
      <c r="H7" s="5">
        <v>2</v>
      </c>
      <c r="I7" s="27">
        <v>3</v>
      </c>
      <c r="J7" s="27">
        <f t="shared" ref="J7:J70" si="5">SUM(I7)-SUM(K7:M7)</f>
        <v>2</v>
      </c>
      <c r="K7" s="5">
        <v>1</v>
      </c>
      <c r="L7" s="5">
        <v>0</v>
      </c>
      <c r="M7" s="5">
        <v>0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4</v>
      </c>
      <c r="W7" s="39">
        <f>SUM(I7:I$212,O7:O$212,S7:S$212)/SUM(F7:F$212)</f>
        <v>0.57210776545166397</v>
      </c>
      <c r="X7" s="39">
        <f>SUM(V7:V$212)/SUM(G7:G$212)</f>
        <v>0.63394342762063227</v>
      </c>
      <c r="Y7" s="41">
        <f t="shared" si="4"/>
        <v>1.2060511930722964</v>
      </c>
    </row>
    <row r="8" spans="1:25" ht="15.95" customHeight="1" x14ac:dyDescent="0.25">
      <c r="A8" s="184"/>
      <c r="B8" s="4">
        <v>43677</v>
      </c>
      <c r="C8" s="5" t="s">
        <v>110</v>
      </c>
      <c r="D8" s="39">
        <f>SUM(I8:I$212)/SUM(G8:G$212)</f>
        <v>0.54347826086956519</v>
      </c>
      <c r="E8" s="5">
        <v>1</v>
      </c>
      <c r="F8" s="5">
        <v>3</v>
      </c>
      <c r="G8" s="5">
        <v>3</v>
      </c>
      <c r="H8" s="5">
        <v>1</v>
      </c>
      <c r="I8" s="27">
        <v>1</v>
      </c>
      <c r="J8" s="27">
        <f t="shared" si="5"/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1</v>
      </c>
      <c r="W8" s="39">
        <f>SUM(I8:I$212,O8:O$212,S8:S$212)/SUM(F8:F$212)</f>
        <v>0.57006369426751591</v>
      </c>
      <c r="X8" s="39">
        <f>SUM(V8:V$212)/SUM(G8:G$212)</f>
        <v>0.63043478260869568</v>
      </c>
      <c r="Y8" s="41">
        <f t="shared" si="4"/>
        <v>1.2004984768762115</v>
      </c>
    </row>
    <row r="9" spans="1:25" ht="15.95" customHeight="1" x14ac:dyDescent="0.25">
      <c r="A9" s="184"/>
      <c r="B9" s="4">
        <v>43677</v>
      </c>
      <c r="C9" s="5" t="s">
        <v>110</v>
      </c>
      <c r="D9" s="39">
        <f>SUM(I9:I$212)/SUM(G9:G$212)</f>
        <v>0.54453781512605037</v>
      </c>
      <c r="E9" s="5">
        <v>1</v>
      </c>
      <c r="F9" s="5">
        <v>2</v>
      </c>
      <c r="G9" s="5">
        <v>2</v>
      </c>
      <c r="H9" s="5">
        <v>1</v>
      </c>
      <c r="I9" s="27">
        <v>1</v>
      </c>
      <c r="J9" s="27">
        <f t="shared" si="5"/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</v>
      </c>
      <c r="W9" s="39">
        <f>SUM(I9:I$212,O9:O$212,S9:S$212)/SUM(F9:F$212)</f>
        <v>0.57120000000000004</v>
      </c>
      <c r="X9" s="39">
        <f>SUM(V9:V$212)/SUM(G9:G$212)</f>
        <v>0.63193277310924367</v>
      </c>
      <c r="Y9" s="41">
        <f t="shared" si="4"/>
        <v>1.2031327731092438</v>
      </c>
    </row>
    <row r="10" spans="1:25" ht="15.95" customHeight="1" x14ac:dyDescent="0.25">
      <c r="A10" s="184"/>
      <c r="B10" s="4">
        <v>43670</v>
      </c>
      <c r="C10" s="5" t="s">
        <v>24</v>
      </c>
      <c r="D10" s="39">
        <f>SUM(I10:I$212)/SUM(G10:G$212)</f>
        <v>0.54468802698145025</v>
      </c>
      <c r="E10" s="5">
        <v>1</v>
      </c>
      <c r="F10" s="5">
        <v>3</v>
      </c>
      <c r="G10" s="5">
        <v>2</v>
      </c>
      <c r="H10" s="5">
        <v>0</v>
      </c>
      <c r="I10" s="27">
        <v>1</v>
      </c>
      <c r="J10" s="27">
        <f t="shared" si="5"/>
        <v>1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1</v>
      </c>
      <c r="V10" s="5">
        <v>1</v>
      </c>
      <c r="W10" s="39">
        <f>SUM(I10:I$212,O10:O$212,S10:S$212)/SUM(F10:F$212)</f>
        <v>0.5714285714285714</v>
      </c>
      <c r="X10" s="39">
        <f>SUM(V10:V$212)/SUM(G10:G$212)</f>
        <v>0.63237774030354132</v>
      </c>
      <c r="Y10" s="41">
        <f t="shared" si="4"/>
        <v>1.2038063117321127</v>
      </c>
    </row>
    <row r="11" spans="1:25" ht="15.95" customHeight="1" x14ac:dyDescent="0.25">
      <c r="A11" s="184"/>
      <c r="B11" s="4">
        <v>43670</v>
      </c>
      <c r="C11" s="5" t="s">
        <v>24</v>
      </c>
      <c r="D11" s="39">
        <f>SUM(I11:I$212)/SUM(G11:G$212)</f>
        <v>0.54483925549915402</v>
      </c>
      <c r="E11" s="5">
        <v>1</v>
      </c>
      <c r="F11" s="5">
        <v>3</v>
      </c>
      <c r="G11" s="5">
        <v>3</v>
      </c>
      <c r="H11" s="5">
        <v>1</v>
      </c>
      <c r="I11" s="27">
        <v>2</v>
      </c>
      <c r="J11" s="27">
        <f t="shared" si="5"/>
        <v>2</v>
      </c>
      <c r="K11" s="5">
        <v>0</v>
      </c>
      <c r="L11" s="5">
        <v>0</v>
      </c>
      <c r="M11" s="5">
        <v>0</v>
      </c>
      <c r="N11" s="5">
        <v>2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2</v>
      </c>
      <c r="W11" s="39">
        <f>SUM(I11:I$212,O11:O$212,S11:S$212)/SUM(F11:F$212)</f>
        <v>0.57258064516129037</v>
      </c>
      <c r="X11" s="39">
        <f>SUM(V11:V$212)/SUM(G11:G$212)</f>
        <v>0.63282571912013541</v>
      </c>
      <c r="Y11" s="41">
        <f t="shared" si="4"/>
        <v>1.2054063642814259</v>
      </c>
    </row>
    <row r="12" spans="1:25" ht="15.95" customHeight="1" x14ac:dyDescent="0.25">
      <c r="A12" s="184"/>
      <c r="B12" s="4">
        <v>43656</v>
      </c>
      <c r="C12" s="5" t="s">
        <v>53</v>
      </c>
      <c r="D12" s="39">
        <f>SUM(I12:I$212)/SUM(G12:G$212)</f>
        <v>0.54421768707482998</v>
      </c>
      <c r="E12" s="5">
        <v>1</v>
      </c>
      <c r="F12" s="5">
        <v>4</v>
      </c>
      <c r="G12" s="5">
        <v>4</v>
      </c>
      <c r="H12" s="5">
        <v>0</v>
      </c>
      <c r="I12" s="27">
        <v>3</v>
      </c>
      <c r="J12" s="27">
        <f t="shared" si="5"/>
        <v>3</v>
      </c>
      <c r="K12" s="5">
        <v>0</v>
      </c>
      <c r="L12" s="5">
        <v>0</v>
      </c>
      <c r="M12" s="5">
        <v>0</v>
      </c>
      <c r="N12" s="5">
        <v>2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3</v>
      </c>
      <c r="W12" s="39">
        <f>SUM(I12:I$212,O12:O$212,S12:S$212)/SUM(F12:F$212)</f>
        <v>0.57212317666126422</v>
      </c>
      <c r="X12" s="39">
        <f>SUM(V12:V$212)/SUM(G12:G$212)</f>
        <v>0.63265306122448983</v>
      </c>
      <c r="Y12" s="41">
        <f t="shared" si="4"/>
        <v>1.2047762378857541</v>
      </c>
    </row>
    <row r="13" spans="1:25" ht="15.95" customHeight="1" x14ac:dyDescent="0.25">
      <c r="A13" s="184"/>
      <c r="B13" s="4">
        <v>43656</v>
      </c>
      <c r="C13" s="5" t="s">
        <v>53</v>
      </c>
      <c r="D13" s="39">
        <f>SUM(I13:I$212)/SUM(G13:G$212)</f>
        <v>0.5428082191780822</v>
      </c>
      <c r="E13" s="5">
        <v>1</v>
      </c>
      <c r="F13" s="5">
        <v>1</v>
      </c>
      <c r="G13" s="5">
        <v>1</v>
      </c>
      <c r="H13" s="5">
        <v>1</v>
      </c>
      <c r="I13" s="27">
        <v>1</v>
      </c>
      <c r="J13" s="27">
        <f t="shared" si="5"/>
        <v>1</v>
      </c>
      <c r="K13" s="5">
        <v>0</v>
      </c>
      <c r="L13" s="5">
        <v>0</v>
      </c>
      <c r="M13" s="5">
        <v>0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39">
        <f>SUM(I13:I$212,O13:O$212,S13:S$212)/SUM(F13:F$212)</f>
        <v>0.5709624796084829</v>
      </c>
      <c r="X13" s="39">
        <f>SUM(V13:V$212)/SUM(G13:G$212)</f>
        <v>0.63184931506849318</v>
      </c>
      <c r="Y13" s="41">
        <f t="shared" si="4"/>
        <v>1.2028117946769761</v>
      </c>
    </row>
    <row r="14" spans="1:25" ht="15.95" customHeight="1" x14ac:dyDescent="0.25">
      <c r="A14" s="184"/>
      <c r="B14" s="4">
        <v>43642</v>
      </c>
      <c r="C14" s="5" t="s">
        <v>108</v>
      </c>
      <c r="D14" s="39">
        <f>SUM(I14:I$212)/SUM(G14:G$212)</f>
        <v>0.54202401372212694</v>
      </c>
      <c r="E14" s="5">
        <v>1</v>
      </c>
      <c r="F14" s="5">
        <v>2</v>
      </c>
      <c r="G14" s="5">
        <v>2</v>
      </c>
      <c r="H14" s="5">
        <v>0</v>
      </c>
      <c r="I14" s="27">
        <v>1</v>
      </c>
      <c r="J14" s="27">
        <f t="shared" si="5"/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</v>
      </c>
      <c r="W14" s="39">
        <f>SUM(I14:I$212,O14:O$212,S14:S$212)/SUM(F14:F$212)</f>
        <v>0.5702614379084967</v>
      </c>
      <c r="X14" s="39">
        <f>SUM(V14:V$212)/SUM(G14:G$212)</f>
        <v>0.63121783876500859</v>
      </c>
      <c r="Y14" s="41">
        <f t="shared" si="4"/>
        <v>1.2014792766735054</v>
      </c>
    </row>
    <row r="15" spans="1:25" ht="15.95" customHeight="1" x14ac:dyDescent="0.25">
      <c r="A15" s="184"/>
      <c r="B15" s="4">
        <v>43642</v>
      </c>
      <c r="C15" s="5" t="s">
        <v>108</v>
      </c>
      <c r="D15" s="39">
        <f>SUM(I15:I$212)/SUM(G15:G$212)</f>
        <v>0.54216867469879515</v>
      </c>
      <c r="E15" s="5">
        <v>1</v>
      </c>
      <c r="F15" s="5">
        <v>2</v>
      </c>
      <c r="G15" s="5">
        <v>2</v>
      </c>
      <c r="H15" s="5">
        <v>1</v>
      </c>
      <c r="I15" s="27">
        <v>2</v>
      </c>
      <c r="J15" s="27">
        <f t="shared" si="5"/>
        <v>1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4</v>
      </c>
      <c r="W15" s="39">
        <f>SUM(I15:I$212,O15:O$212,S15:S$212)/SUM(F15:F$212)</f>
        <v>0.57049180327868854</v>
      </c>
      <c r="X15" s="39">
        <f>SUM(V15:V$212)/SUM(G15:G$212)</f>
        <v>0.63166953528399317</v>
      </c>
      <c r="Y15" s="41">
        <f t="shared" si="4"/>
        <v>1.2021613385626817</v>
      </c>
    </row>
    <row r="16" spans="1:25" ht="15.95" customHeight="1" x14ac:dyDescent="0.25">
      <c r="A16" s="184"/>
      <c r="B16" s="4">
        <v>43635</v>
      </c>
      <c r="C16" s="5" t="s">
        <v>109</v>
      </c>
      <c r="D16" s="39">
        <f>SUM(I16:I$212)/SUM(G16:G$212)</f>
        <v>0.54058721934369602</v>
      </c>
      <c r="E16" s="5">
        <v>1</v>
      </c>
      <c r="F16" s="5">
        <v>2</v>
      </c>
      <c r="G16" s="5">
        <v>1</v>
      </c>
      <c r="H16" s="5">
        <v>0</v>
      </c>
      <c r="I16" s="27">
        <v>1</v>
      </c>
      <c r="J16" s="27">
        <f t="shared" si="5"/>
        <v>1</v>
      </c>
      <c r="K16" s="5">
        <v>0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39">
        <f>SUM(I16:I$212,O16:O$212,S16:S$212)/SUM(F16:F$212)</f>
        <v>0.56907894736842102</v>
      </c>
      <c r="X16" s="39">
        <f>SUM(V16:V$212)/SUM(G16:G$212)</f>
        <v>0.62694300518134716</v>
      </c>
      <c r="Y16" s="41">
        <f t="shared" si="4"/>
        <v>1.1960219525497682</v>
      </c>
    </row>
    <row r="17" spans="1:25" ht="15.95" customHeight="1" x14ac:dyDescent="0.25">
      <c r="A17" s="184"/>
      <c r="B17" s="4">
        <v>43635</v>
      </c>
      <c r="C17" s="5" t="s">
        <v>109</v>
      </c>
      <c r="D17" s="39">
        <f>SUM(I17:I$212)/SUM(G17:G$212)</f>
        <v>0.53979238754325265</v>
      </c>
      <c r="E17" s="5">
        <v>1</v>
      </c>
      <c r="F17" s="5">
        <v>2</v>
      </c>
      <c r="G17" s="5">
        <v>1</v>
      </c>
      <c r="H17" s="5">
        <v>1</v>
      </c>
      <c r="I17" s="5">
        <v>0</v>
      </c>
      <c r="J17" s="5">
        <f t="shared" si="5"/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39">
        <f>SUM(I17:I$212,O17:O$212,S17:S$212)/SUM(F17:F$212)</f>
        <v>0.56930693069306926</v>
      </c>
      <c r="X17" s="39">
        <f>SUM(V17:V$212)/SUM(G17:G$212)</f>
        <v>0.62629757785467133</v>
      </c>
      <c r="Y17" s="41">
        <f t="shared" si="4"/>
        <v>1.1956045085477407</v>
      </c>
    </row>
    <row r="18" spans="1:25" ht="15.95" customHeight="1" x14ac:dyDescent="0.25">
      <c r="A18" s="184"/>
      <c r="B18" s="4">
        <v>43628</v>
      </c>
      <c r="C18" s="5" t="s">
        <v>110</v>
      </c>
      <c r="D18" s="39">
        <f>SUM(I18:I$212)/SUM(G18:G$212)</f>
        <v>0.54072790294627382</v>
      </c>
      <c r="E18" s="5">
        <v>1</v>
      </c>
      <c r="F18" s="5">
        <v>3</v>
      </c>
      <c r="G18" s="5">
        <v>3</v>
      </c>
      <c r="H18" s="5">
        <v>1</v>
      </c>
      <c r="I18" s="5">
        <v>1</v>
      </c>
      <c r="J18" s="5">
        <f t="shared" si="5"/>
        <v>0</v>
      </c>
      <c r="K18" s="5">
        <v>1</v>
      </c>
      <c r="L18" s="5">
        <v>0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1</v>
      </c>
      <c r="V18" s="5">
        <v>2</v>
      </c>
      <c r="W18" s="39">
        <f>SUM(I18:I$212,O18:O$212,S18:S$212)/SUM(F18:F$212)</f>
        <v>0.56788079470198671</v>
      </c>
      <c r="X18" s="39">
        <f>SUM(V18:V$212)/SUM(G18:G$212)</f>
        <v>0.62738301559792031</v>
      </c>
      <c r="Y18" s="41">
        <f t="shared" si="4"/>
        <v>1.1952638102999069</v>
      </c>
    </row>
    <row r="19" spans="1:25" ht="15.95" customHeight="1" x14ac:dyDescent="0.25">
      <c r="A19" s="184"/>
      <c r="B19" s="4">
        <v>43628</v>
      </c>
      <c r="C19" s="5" t="s">
        <v>110</v>
      </c>
      <c r="D19" s="39">
        <f>SUM(I19:I$212)/SUM(G19:G$212)</f>
        <v>0.54181184668989546</v>
      </c>
      <c r="E19" s="5">
        <v>1</v>
      </c>
      <c r="F19" s="5">
        <v>3</v>
      </c>
      <c r="G19" s="5">
        <v>3</v>
      </c>
      <c r="H19" s="5">
        <v>2</v>
      </c>
      <c r="I19" s="5">
        <v>3</v>
      </c>
      <c r="J19" s="5">
        <f t="shared" si="5"/>
        <v>2</v>
      </c>
      <c r="K19" s="5">
        <v>1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4</v>
      </c>
      <c r="W19" s="39">
        <f>SUM(I19:I$212,O19:O$212,S19:S$212)/SUM(F19:F$212)</f>
        <v>0.56738768718802002</v>
      </c>
      <c r="X19" s="39">
        <f>SUM(V19:V$212)/SUM(G19:G$212)</f>
        <v>0.62717770034843201</v>
      </c>
      <c r="Y19" s="41">
        <f t="shared" si="4"/>
        <v>1.1945653875364521</v>
      </c>
    </row>
    <row r="20" spans="1:25" ht="15.95" customHeight="1" x14ac:dyDescent="0.25">
      <c r="A20" s="184"/>
      <c r="B20" s="4">
        <v>43614</v>
      </c>
      <c r="C20" s="5" t="s">
        <v>58</v>
      </c>
      <c r="D20" s="39">
        <f>SUM(I20:I$212)/SUM(G20:G$212)</f>
        <v>0.53940455341506133</v>
      </c>
      <c r="E20" s="5">
        <v>1</v>
      </c>
      <c r="F20" s="5">
        <v>3</v>
      </c>
      <c r="G20" s="5">
        <v>3</v>
      </c>
      <c r="H20" s="5">
        <v>0</v>
      </c>
      <c r="I20" s="5">
        <v>1</v>
      </c>
      <c r="J20" s="5">
        <f t="shared" si="5"/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39">
        <f>SUM(I20:I$212,O20:O$212,S20:S$212)/SUM(F20:F$212)</f>
        <v>0.56521739130434778</v>
      </c>
      <c r="X20" s="39">
        <f>SUM(V20:V$212)/SUM(G20:G$212)</f>
        <v>0.62346760070052543</v>
      </c>
      <c r="Y20" s="41">
        <f t="shared" si="4"/>
        <v>1.1886849920048732</v>
      </c>
    </row>
    <row r="21" spans="1:25" ht="15.95" customHeight="1" thickBot="1" x14ac:dyDescent="0.3">
      <c r="A21" s="188"/>
      <c r="B21" s="11">
        <v>43614</v>
      </c>
      <c r="C21" s="12" t="s">
        <v>58</v>
      </c>
      <c r="D21" s="40">
        <f>SUM(I21:I$212)/SUM(G21:G$212)</f>
        <v>0.54049295774647887</v>
      </c>
      <c r="E21" s="12">
        <v>1</v>
      </c>
      <c r="F21" s="12">
        <v>2</v>
      </c>
      <c r="G21" s="12">
        <v>2</v>
      </c>
      <c r="H21" s="12">
        <v>1</v>
      </c>
      <c r="I21" s="12">
        <v>1</v>
      </c>
      <c r="J21" s="12">
        <f t="shared" si="5"/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1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</v>
      </c>
      <c r="W21" s="40">
        <f>SUM(I21:I$212,O21:O$212,S21:S$212)/SUM(F21:F$212)</f>
        <v>0.56638655462184873</v>
      </c>
      <c r="X21" s="40">
        <f>SUM(V21:V$212)/SUM(G21:G$212)</f>
        <v>0.625</v>
      </c>
      <c r="Y21" s="42">
        <f t="shared" si="4"/>
        <v>1.1913865546218487</v>
      </c>
    </row>
    <row r="22" spans="1:25" ht="15.95" customHeight="1" x14ac:dyDescent="0.25">
      <c r="A22" s="178" t="s">
        <v>26</v>
      </c>
      <c r="B22" s="18">
        <v>43362</v>
      </c>
      <c r="C22" s="19" t="s">
        <v>23</v>
      </c>
      <c r="D22" s="43">
        <f>SUM(I22:I$212)/SUM(G22:G$212)</f>
        <v>0.54063604240282681</v>
      </c>
      <c r="E22" s="19">
        <v>1</v>
      </c>
      <c r="F22" s="19">
        <v>5</v>
      </c>
      <c r="G22" s="19">
        <v>5</v>
      </c>
      <c r="H22" s="19">
        <v>1</v>
      </c>
      <c r="I22" s="19">
        <v>4</v>
      </c>
      <c r="J22" s="19">
        <f t="shared" si="5"/>
        <v>4</v>
      </c>
      <c r="K22" s="19">
        <v>0</v>
      </c>
      <c r="L22" s="19">
        <v>0</v>
      </c>
      <c r="M22" s="19">
        <v>0</v>
      </c>
      <c r="N22" s="19">
        <v>3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1</v>
      </c>
      <c r="V22" s="19">
        <v>4</v>
      </c>
      <c r="W22" s="43">
        <f>SUM(I22:I$212,O22:O$212,S22:S$212)/SUM(F22:F$212)</f>
        <v>0.56661045531197307</v>
      </c>
      <c r="X22" s="43">
        <f>SUM(V22:V$212)/SUM(G22:G$212)</f>
        <v>0.62544169611307421</v>
      </c>
      <c r="Y22" s="44">
        <f t="shared" si="4"/>
        <v>1.1920521514250473</v>
      </c>
    </row>
    <row r="23" spans="1:25" ht="15.95" customHeight="1" x14ac:dyDescent="0.25">
      <c r="A23" s="179"/>
      <c r="B23" s="14">
        <v>43362</v>
      </c>
      <c r="C23" s="15" t="s">
        <v>23</v>
      </c>
      <c r="D23" s="45">
        <f>SUM(I23:I$212)/SUM(G23:G$212)</f>
        <v>0.53832442067736186</v>
      </c>
      <c r="E23" s="15">
        <v>1</v>
      </c>
      <c r="F23" s="15">
        <v>3</v>
      </c>
      <c r="G23" s="15">
        <v>3</v>
      </c>
      <c r="H23" s="15">
        <v>0</v>
      </c>
      <c r="I23" s="15">
        <v>3</v>
      </c>
      <c r="J23" s="15">
        <f t="shared" si="5"/>
        <v>3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3</v>
      </c>
      <c r="W23" s="45">
        <f>SUM(I23:I$212,O23:O$212,S23:S$212)/SUM(F23:F$212)</f>
        <v>0.56462585034013602</v>
      </c>
      <c r="X23" s="45">
        <f>SUM(V23:V$212)/SUM(G23:G$212)</f>
        <v>0.62388591800356508</v>
      </c>
      <c r="Y23" s="46">
        <f t="shared" si="4"/>
        <v>1.1885117683437012</v>
      </c>
    </row>
    <row r="24" spans="1:25" ht="15.95" customHeight="1" x14ac:dyDescent="0.25">
      <c r="A24" s="179"/>
      <c r="B24" s="14">
        <v>43355</v>
      </c>
      <c r="C24" s="15" t="s">
        <v>23</v>
      </c>
      <c r="D24" s="45">
        <f>SUM(I24:I$212)/SUM(G24:G$212)</f>
        <v>0.53584229390681004</v>
      </c>
      <c r="E24" s="15">
        <v>1</v>
      </c>
      <c r="F24" s="15">
        <v>3</v>
      </c>
      <c r="G24" s="15">
        <v>3</v>
      </c>
      <c r="H24" s="15">
        <v>1</v>
      </c>
      <c r="I24" s="15">
        <v>2</v>
      </c>
      <c r="J24" s="15">
        <f t="shared" si="5"/>
        <v>1</v>
      </c>
      <c r="K24" s="15">
        <v>0</v>
      </c>
      <c r="L24" s="15">
        <v>1</v>
      </c>
      <c r="M24" s="15">
        <v>0</v>
      </c>
      <c r="N24" s="15">
        <v>1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4</v>
      </c>
      <c r="W24" s="45">
        <f>SUM(I24:I$212,O24:O$212,S24:S$212)/SUM(F24:F$212)</f>
        <v>0.56239316239316239</v>
      </c>
      <c r="X24" s="45">
        <f>SUM(V24:V$212)/SUM(G24:G$212)</f>
        <v>0.62186379928315416</v>
      </c>
      <c r="Y24" s="46">
        <f t="shared" si="4"/>
        <v>1.1842569616763166</v>
      </c>
    </row>
    <row r="25" spans="1:25" ht="15.95" customHeight="1" x14ac:dyDescent="0.25">
      <c r="A25" s="179"/>
      <c r="B25" s="14">
        <v>43355</v>
      </c>
      <c r="C25" s="15" t="s">
        <v>23</v>
      </c>
      <c r="D25" s="45">
        <f>SUM(I25:I$212)/SUM(G25:G$212)</f>
        <v>0.53513513513513511</v>
      </c>
      <c r="E25" s="15">
        <v>1</v>
      </c>
      <c r="F25" s="15">
        <v>3</v>
      </c>
      <c r="G25" s="15">
        <v>3</v>
      </c>
      <c r="H25" s="15">
        <v>0</v>
      </c>
      <c r="I25" s="15">
        <v>0</v>
      </c>
      <c r="J25" s="15">
        <f t="shared" si="5"/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3</v>
      </c>
      <c r="V25" s="15">
        <v>0</v>
      </c>
      <c r="W25" s="45">
        <f>SUM(I25:I$212,O25:O$212,S25:S$212)/SUM(F25:F$212)</f>
        <v>0.56185567010309279</v>
      </c>
      <c r="X25" s="45">
        <f>SUM(V25:V$212)/SUM(G25:G$212)</f>
        <v>0.61801801801801803</v>
      </c>
      <c r="Y25" s="46">
        <f t="shared" si="4"/>
        <v>1.1798736881211109</v>
      </c>
    </row>
    <row r="26" spans="1:25" ht="15.95" customHeight="1" x14ac:dyDescent="0.25">
      <c r="A26" s="179"/>
      <c r="B26" s="14">
        <v>43348</v>
      </c>
      <c r="C26" s="15" t="s">
        <v>24</v>
      </c>
      <c r="D26" s="45">
        <f>SUM(I26:I$212)/SUM(G26:G$212)</f>
        <v>0.53804347826086951</v>
      </c>
      <c r="E26" s="15">
        <v>1</v>
      </c>
      <c r="F26" s="15">
        <v>3</v>
      </c>
      <c r="G26" s="15">
        <v>2</v>
      </c>
      <c r="H26" s="15">
        <v>0</v>
      </c>
      <c r="I26" s="15">
        <v>0</v>
      </c>
      <c r="J26" s="15">
        <f t="shared" si="5"/>
        <v>0</v>
      </c>
      <c r="K26" s="15">
        <v>0</v>
      </c>
      <c r="L26" s="15">
        <v>0</v>
      </c>
      <c r="M26" s="15">
        <v>0</v>
      </c>
      <c r="N26" s="15">
        <v>1</v>
      </c>
      <c r="O26" s="15">
        <v>0</v>
      </c>
      <c r="P26" s="15">
        <v>0</v>
      </c>
      <c r="Q26" s="15">
        <v>1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45">
        <f>SUM(I26:I$212,O26:O$212,S26:S$212)/SUM(F26:F$212)</f>
        <v>0.56476683937823835</v>
      </c>
      <c r="X26" s="45">
        <f>SUM(V26:V$212)/SUM(G26:G$212)</f>
        <v>0.62137681159420288</v>
      </c>
      <c r="Y26" s="46">
        <f t="shared" si="4"/>
        <v>1.1861436509724412</v>
      </c>
    </row>
    <row r="27" spans="1:25" ht="15.95" customHeight="1" x14ac:dyDescent="0.25">
      <c r="A27" s="179"/>
      <c r="B27" s="14">
        <v>43348</v>
      </c>
      <c r="C27" s="15" t="s">
        <v>24</v>
      </c>
      <c r="D27" s="45">
        <f>SUM(I27:I$212)/SUM(G27:G$212)</f>
        <v>0.54</v>
      </c>
      <c r="E27" s="15">
        <v>1</v>
      </c>
      <c r="F27" s="15">
        <v>3</v>
      </c>
      <c r="G27" s="15">
        <v>3</v>
      </c>
      <c r="H27" s="15">
        <v>2</v>
      </c>
      <c r="I27" s="15">
        <v>1</v>
      </c>
      <c r="J27" s="15">
        <f t="shared" si="5"/>
        <v>1</v>
      </c>
      <c r="K27" s="15">
        <v>0</v>
      </c>
      <c r="L27" s="15">
        <v>0</v>
      </c>
      <c r="M27" s="15">
        <v>0</v>
      </c>
      <c r="N27" s="15">
        <v>1</v>
      </c>
      <c r="O27" s="15">
        <v>0</v>
      </c>
      <c r="P27" s="15">
        <v>0</v>
      </c>
      <c r="Q27" s="15">
        <v>0</v>
      </c>
      <c r="R27" s="15">
        <v>1</v>
      </c>
      <c r="S27" s="15">
        <v>1</v>
      </c>
      <c r="T27" s="15">
        <v>0</v>
      </c>
      <c r="U27" s="15">
        <v>0</v>
      </c>
      <c r="V27" s="15">
        <v>1</v>
      </c>
      <c r="W27" s="45">
        <f>SUM(I27:I$212,O27:O$212,S27:S$212)/SUM(F27:F$212)</f>
        <v>0.56770833333333337</v>
      </c>
      <c r="X27" s="45">
        <f>SUM(V27:V$212)/SUM(G27:G$212)</f>
        <v>0.62363636363636366</v>
      </c>
      <c r="Y27" s="46">
        <f t="shared" si="4"/>
        <v>1.191344696969697</v>
      </c>
    </row>
    <row r="28" spans="1:25" ht="15.95" customHeight="1" x14ac:dyDescent="0.25">
      <c r="A28" s="179"/>
      <c r="B28" s="14">
        <v>43341</v>
      </c>
      <c r="C28" s="15" t="s">
        <v>24</v>
      </c>
      <c r="D28" s="45">
        <f>SUM(I28:I$212)/SUM(G28:G$212)</f>
        <v>0.5411334552102377</v>
      </c>
      <c r="E28" s="15">
        <v>1</v>
      </c>
      <c r="F28" s="15">
        <v>3</v>
      </c>
      <c r="G28" s="15">
        <v>3</v>
      </c>
      <c r="H28" s="15">
        <v>1</v>
      </c>
      <c r="I28" s="15">
        <v>1</v>
      </c>
      <c r="J28" s="15">
        <f t="shared" si="5"/>
        <v>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1</v>
      </c>
      <c r="W28" s="45">
        <f>SUM(I28:I$212,O28:O$212,S28:S$212)/SUM(F28:F$212)</f>
        <v>0.56719022687609078</v>
      </c>
      <c r="X28" s="45">
        <f>SUM(V28:V$212)/SUM(G28:G$212)</f>
        <v>0.6252285191956124</v>
      </c>
      <c r="Y28" s="46">
        <f t="shared" si="4"/>
        <v>1.1924187460717031</v>
      </c>
    </row>
    <row r="29" spans="1:25" ht="15.95" customHeight="1" x14ac:dyDescent="0.25">
      <c r="A29" s="179"/>
      <c r="B29" s="14">
        <v>43334</v>
      </c>
      <c r="C29" s="15" t="s">
        <v>24</v>
      </c>
      <c r="D29" s="45">
        <f>SUM(I29:I$212)/SUM(G29:G$212)</f>
        <v>0.54227941176470584</v>
      </c>
      <c r="E29" s="15">
        <v>1</v>
      </c>
      <c r="F29" s="15">
        <v>3</v>
      </c>
      <c r="G29" s="15">
        <v>3</v>
      </c>
      <c r="H29" s="15">
        <v>1</v>
      </c>
      <c r="I29" s="15">
        <v>3</v>
      </c>
      <c r="J29" s="15">
        <f t="shared" si="5"/>
        <v>3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3</v>
      </c>
      <c r="W29" s="45">
        <f>SUM(I29:I$212,O29:O$212,S29:S$212)/SUM(F29:F$212)</f>
        <v>0.56842105263157894</v>
      </c>
      <c r="X29" s="45">
        <f>SUM(V29:V$212)/SUM(G29:G$212)</f>
        <v>0.62683823529411764</v>
      </c>
      <c r="Y29" s="46">
        <f t="shared" si="4"/>
        <v>1.1952592879256967</v>
      </c>
    </row>
    <row r="30" spans="1:25" ht="15.95" customHeight="1" thickBot="1" x14ac:dyDescent="0.3">
      <c r="A30" s="180"/>
      <c r="B30" s="86">
        <v>43334</v>
      </c>
      <c r="C30" s="87" t="s">
        <v>24</v>
      </c>
      <c r="D30" s="89">
        <f>SUM(I30:I$212)/SUM(G30:G$212)</f>
        <v>0.53974121996303137</v>
      </c>
      <c r="E30" s="87">
        <v>1</v>
      </c>
      <c r="F30" s="87">
        <v>3</v>
      </c>
      <c r="G30" s="87">
        <v>3</v>
      </c>
      <c r="H30" s="87">
        <v>0</v>
      </c>
      <c r="I30" s="87">
        <v>0</v>
      </c>
      <c r="J30" s="87">
        <f t="shared" si="5"/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1</v>
      </c>
      <c r="T30" s="87">
        <v>0</v>
      </c>
      <c r="U30" s="87">
        <v>0</v>
      </c>
      <c r="V30" s="87">
        <v>0</v>
      </c>
      <c r="W30" s="89">
        <f>SUM(I30:I$212,O30:O$212,S30:S$212)/SUM(F30:F$212)</f>
        <v>0.56613756613756616</v>
      </c>
      <c r="X30" s="89">
        <f>SUM(V30:V$212)/SUM(G30:G$212)</f>
        <v>0.6247689463955638</v>
      </c>
      <c r="Y30" s="90">
        <f t="shared" si="4"/>
        <v>1.19090651253313</v>
      </c>
    </row>
    <row r="31" spans="1:25" ht="15.95" customHeight="1" x14ac:dyDescent="0.25">
      <c r="A31" s="183" t="s">
        <v>27</v>
      </c>
      <c r="B31" s="9">
        <v>43320</v>
      </c>
      <c r="C31" s="10" t="s">
        <v>24</v>
      </c>
      <c r="D31" s="1">
        <f>SUM(I31:I$212)/SUM(G31:G$212)</f>
        <v>0.54275092936802971</v>
      </c>
      <c r="E31" s="10">
        <v>1</v>
      </c>
      <c r="F31" s="10">
        <v>4</v>
      </c>
      <c r="G31" s="10">
        <v>4</v>
      </c>
      <c r="H31" s="10">
        <v>0</v>
      </c>
      <c r="I31" s="10">
        <v>3</v>
      </c>
      <c r="J31" s="10">
        <f t="shared" si="5"/>
        <v>3</v>
      </c>
      <c r="K31" s="10">
        <v>0</v>
      </c>
      <c r="L31" s="10">
        <v>0</v>
      </c>
      <c r="M31" s="10">
        <v>0</v>
      </c>
      <c r="N31" s="10">
        <v>3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0">
        <v>3</v>
      </c>
      <c r="W31" s="1">
        <f>SUM(I31:I$212,O31:O$212,S31:S$212)/SUM(F31:F$212)</f>
        <v>0.56737588652482274</v>
      </c>
      <c r="X31" s="1">
        <f>SUM(V31:V$212)/SUM(G31:G$212)</f>
        <v>0.62825278810408924</v>
      </c>
      <c r="Y31" s="2">
        <f t="shared" si="4"/>
        <v>1.195628674628912</v>
      </c>
    </row>
    <row r="32" spans="1:25" ht="15.95" customHeight="1" x14ac:dyDescent="0.25">
      <c r="A32" s="184"/>
      <c r="B32" s="4">
        <v>43320</v>
      </c>
      <c r="C32" s="5" t="s">
        <v>24</v>
      </c>
      <c r="D32" s="39">
        <f>SUM(I32:I$212)/SUM(G32:G$212)</f>
        <v>0.54119850187265917</v>
      </c>
      <c r="E32" s="5">
        <v>1</v>
      </c>
      <c r="F32" s="5">
        <v>4</v>
      </c>
      <c r="G32" s="5">
        <v>4</v>
      </c>
      <c r="H32" s="5">
        <v>2</v>
      </c>
      <c r="I32" s="5">
        <v>2</v>
      </c>
      <c r="J32" s="5">
        <f t="shared" si="5"/>
        <v>2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2</v>
      </c>
      <c r="W32" s="39">
        <f>SUM(I32:I$212,O32:O$212,S32:S$212)/SUM(F32:F$212)</f>
        <v>0.56607142857142856</v>
      </c>
      <c r="X32" s="39">
        <f>SUM(V32:V$212)/SUM(G32:G$212)</f>
        <v>0.62734082397003743</v>
      </c>
      <c r="Y32" s="41">
        <f t="shared" si="4"/>
        <v>1.1934122525414659</v>
      </c>
    </row>
    <row r="33" spans="1:25" ht="15.95" customHeight="1" x14ac:dyDescent="0.25">
      <c r="A33" s="184"/>
      <c r="B33" s="4">
        <v>43306</v>
      </c>
      <c r="C33" s="5" t="s">
        <v>23</v>
      </c>
      <c r="D33" s="39">
        <f>SUM(I33:I$212)/SUM(G33:G$212)</f>
        <v>0.54150943396226414</v>
      </c>
      <c r="E33" s="5">
        <v>1</v>
      </c>
      <c r="F33" s="5">
        <v>3</v>
      </c>
      <c r="G33" s="5">
        <v>3</v>
      </c>
      <c r="H33" s="5">
        <v>0</v>
      </c>
      <c r="I33" s="5">
        <v>0</v>
      </c>
      <c r="J33" s="5">
        <f t="shared" si="5"/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39">
        <f>SUM(I33:I$212,O33:O$212,S33:S$212)/SUM(F33:F$212)</f>
        <v>0.56654676258992809</v>
      </c>
      <c r="X33" s="39">
        <f>SUM(V33:V$212)/SUM(G33:G$212)</f>
        <v>0.6283018867924528</v>
      </c>
      <c r="Y33" s="41">
        <f t="shared" si="4"/>
        <v>1.1948486493823809</v>
      </c>
    </row>
    <row r="34" spans="1:25" ht="15.95" customHeight="1" x14ac:dyDescent="0.25">
      <c r="A34" s="184"/>
      <c r="B34" s="4">
        <v>43306</v>
      </c>
      <c r="C34" s="5" t="s">
        <v>23</v>
      </c>
      <c r="D34" s="39">
        <f>SUM(I34:I$212)/SUM(G34:G$212)</f>
        <v>0.54459203036053128</v>
      </c>
      <c r="E34" s="5">
        <v>1</v>
      </c>
      <c r="F34" s="5">
        <v>3</v>
      </c>
      <c r="G34" s="5">
        <v>3</v>
      </c>
      <c r="H34" s="5">
        <v>1</v>
      </c>
      <c r="I34" s="5">
        <v>1</v>
      </c>
      <c r="J34" s="5">
        <f t="shared" si="5"/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1</v>
      </c>
      <c r="W34" s="39">
        <f>SUM(I34:I$212,O34:O$212,S34:S$212)/SUM(F34:F$212)</f>
        <v>0.569620253164557</v>
      </c>
      <c r="X34" s="39">
        <f>SUM(V34:V$212)/SUM(G34:G$212)</f>
        <v>0.63187855787476277</v>
      </c>
      <c r="Y34" s="41">
        <f t="shared" si="4"/>
        <v>1.2014988110393197</v>
      </c>
    </row>
    <row r="35" spans="1:25" ht="15.95" customHeight="1" x14ac:dyDescent="0.25">
      <c r="A35" s="184"/>
      <c r="B35" s="4">
        <v>43285</v>
      </c>
      <c r="C35" s="5" t="s">
        <v>23</v>
      </c>
      <c r="D35" s="39">
        <f>SUM(I35:I$212)/SUM(G35:G$212)</f>
        <v>0.54580152671755722</v>
      </c>
      <c r="E35" s="5">
        <v>1</v>
      </c>
      <c r="F35" s="5">
        <v>3</v>
      </c>
      <c r="G35" s="5">
        <v>3</v>
      </c>
      <c r="H35" s="5">
        <v>1</v>
      </c>
      <c r="I35" s="5">
        <v>1</v>
      </c>
      <c r="J35" s="5">
        <f t="shared" si="5"/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</v>
      </c>
      <c r="W35" s="39">
        <f>SUM(I35:I$212,O35:O$212,S35:S$212)/SUM(F35:F$212)</f>
        <v>0.57090909090909092</v>
      </c>
      <c r="X35" s="39">
        <f>SUM(V35:V$212)/SUM(G35:G$212)</f>
        <v>0.63358778625954193</v>
      </c>
      <c r="Y35" s="41">
        <f t="shared" si="4"/>
        <v>1.2044968771686329</v>
      </c>
    </row>
    <row r="36" spans="1:25" ht="15.95" customHeight="1" x14ac:dyDescent="0.25">
      <c r="A36" s="184"/>
      <c r="B36" s="4">
        <v>43285</v>
      </c>
      <c r="C36" s="5" t="s">
        <v>23</v>
      </c>
      <c r="D36" s="39">
        <f>SUM(I36:I$212)/SUM(G36:G$212)</f>
        <v>0.54702495201535506</v>
      </c>
      <c r="E36" s="5">
        <v>1</v>
      </c>
      <c r="F36" s="5">
        <v>2</v>
      </c>
      <c r="G36" s="5">
        <v>2</v>
      </c>
      <c r="H36" s="5">
        <v>0</v>
      </c>
      <c r="I36" s="5">
        <v>0</v>
      </c>
      <c r="J36" s="5">
        <f t="shared" si="5"/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0</v>
      </c>
      <c r="V36" s="5">
        <v>0</v>
      </c>
      <c r="W36" s="39">
        <f>SUM(I36:I$212,O36:O$212,S36:S$212)/SUM(F36:F$212)</f>
        <v>0.57221206581352835</v>
      </c>
      <c r="X36" s="39">
        <f>SUM(V36:V$212)/SUM(G36:G$212)</f>
        <v>0.63531669865642992</v>
      </c>
      <c r="Y36" s="41">
        <f t="shared" si="4"/>
        <v>1.2075287644699584</v>
      </c>
    </row>
    <row r="37" spans="1:25" ht="15.95" customHeight="1" x14ac:dyDescent="0.25">
      <c r="A37" s="184"/>
      <c r="B37" s="4">
        <v>43278</v>
      </c>
      <c r="C37" s="5" t="s">
        <v>24</v>
      </c>
      <c r="D37" s="39">
        <f>SUM(I37:I$212)/SUM(G37:G$212)</f>
        <v>0.54913294797687862</v>
      </c>
      <c r="E37" s="5">
        <v>1</v>
      </c>
      <c r="F37" s="5">
        <v>3</v>
      </c>
      <c r="G37" s="5">
        <v>3</v>
      </c>
      <c r="H37" s="5">
        <v>0</v>
      </c>
      <c r="I37" s="5">
        <v>0</v>
      </c>
      <c r="J37" s="5">
        <f t="shared" si="5"/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39">
        <f>SUM(I37:I$212,O37:O$212,S37:S$212)/SUM(F37:F$212)</f>
        <v>0.57431192660550456</v>
      </c>
      <c r="X37" s="39">
        <f>SUM(V37:V$212)/SUM(G37:G$212)</f>
        <v>0.63776493256262046</v>
      </c>
      <c r="Y37" s="41">
        <f t="shared" si="4"/>
        <v>1.212076859168125</v>
      </c>
    </row>
    <row r="38" spans="1:25" ht="15.95" customHeight="1" x14ac:dyDescent="0.25">
      <c r="A38" s="184"/>
      <c r="B38" s="4">
        <v>43278</v>
      </c>
      <c r="C38" s="5" t="s">
        <v>24</v>
      </c>
      <c r="D38" s="39">
        <f>SUM(I38:I$212)/SUM(G38:G$212)</f>
        <v>0.55232558139534882</v>
      </c>
      <c r="E38" s="5">
        <v>1</v>
      </c>
      <c r="F38" s="5">
        <v>3</v>
      </c>
      <c r="G38" s="5">
        <v>3</v>
      </c>
      <c r="H38" s="5">
        <v>0</v>
      </c>
      <c r="I38" s="27">
        <v>2</v>
      </c>
      <c r="J38" s="5">
        <f t="shared" si="5"/>
        <v>2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2</v>
      </c>
      <c r="W38" s="39">
        <f>SUM(I38:I$212,O38:O$212,S38:S$212)/SUM(F38:F$212)</f>
        <v>0.57749077490774903</v>
      </c>
      <c r="X38" s="39">
        <f>SUM(V38:V$212)/SUM(G38:G$212)</f>
        <v>0.64147286821705429</v>
      </c>
      <c r="Y38" s="41">
        <f t="shared" si="4"/>
        <v>1.2189636431248032</v>
      </c>
    </row>
    <row r="39" spans="1:25" ht="15.95" customHeight="1" x14ac:dyDescent="0.25">
      <c r="A39" s="184"/>
      <c r="B39" s="4">
        <v>43271</v>
      </c>
      <c r="C39" s="5" t="s">
        <v>25</v>
      </c>
      <c r="D39" s="39">
        <f>SUM(I39:I$212)/SUM(G39:G$212)</f>
        <v>0.55165692007797273</v>
      </c>
      <c r="E39" s="5">
        <v>1</v>
      </c>
      <c r="F39" s="5">
        <v>3</v>
      </c>
      <c r="G39" s="5">
        <v>3</v>
      </c>
      <c r="H39" s="5">
        <v>1</v>
      </c>
      <c r="I39" s="27">
        <v>1</v>
      </c>
      <c r="J39" s="5">
        <f t="shared" si="5"/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1</v>
      </c>
      <c r="W39" s="39">
        <f>SUM(I39:I$212,O39:O$212,S39:S$212)/SUM(F39:F$212)</f>
        <v>0.57699443413729123</v>
      </c>
      <c r="X39" s="39">
        <f>SUM(V39:V$212)/SUM(G39:G$212)</f>
        <v>0.64132553606237819</v>
      </c>
      <c r="Y39" s="41">
        <f t="shared" si="4"/>
        <v>1.2183199701996694</v>
      </c>
    </row>
    <row r="40" spans="1:25" ht="15.95" customHeight="1" x14ac:dyDescent="0.25">
      <c r="A40" s="184"/>
      <c r="B40" s="4">
        <v>43271</v>
      </c>
      <c r="C40" s="5" t="s">
        <v>25</v>
      </c>
      <c r="D40" s="39">
        <f>SUM(I40:I$212)/SUM(G40:G$212)</f>
        <v>0.55294117647058827</v>
      </c>
      <c r="E40" s="5">
        <v>1</v>
      </c>
      <c r="F40" s="5">
        <v>3</v>
      </c>
      <c r="G40" s="5">
        <v>3</v>
      </c>
      <c r="H40" s="5">
        <v>0</v>
      </c>
      <c r="I40" s="27">
        <v>1</v>
      </c>
      <c r="J40" s="5">
        <f t="shared" si="5"/>
        <v>1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0</v>
      </c>
      <c r="V40" s="5">
        <v>1</v>
      </c>
      <c r="W40" s="39">
        <f>SUM(I40:I$212,O40:O$212,S40:S$212)/SUM(F40:F$212)</f>
        <v>0.57835820895522383</v>
      </c>
      <c r="X40" s="39">
        <f>SUM(V40:V$212)/SUM(G40:G$212)</f>
        <v>0.64313725490196083</v>
      </c>
      <c r="Y40" s="41">
        <f t="shared" si="4"/>
        <v>1.2214954638571847</v>
      </c>
    </row>
    <row r="41" spans="1:25" ht="15.95" customHeight="1" x14ac:dyDescent="0.25">
      <c r="A41" s="184"/>
      <c r="B41" s="4">
        <v>43264</v>
      </c>
      <c r="C41" s="5" t="s">
        <v>23</v>
      </c>
      <c r="D41" s="39">
        <f>SUM(I41:I$212)/SUM(G41:G$212)</f>
        <v>0.55424063116370814</v>
      </c>
      <c r="E41" s="5">
        <v>1</v>
      </c>
      <c r="F41" s="5">
        <v>3</v>
      </c>
      <c r="G41" s="5">
        <v>3</v>
      </c>
      <c r="H41" s="5">
        <v>1</v>
      </c>
      <c r="I41" s="27">
        <v>3</v>
      </c>
      <c r="J41" s="5">
        <f t="shared" si="5"/>
        <v>2</v>
      </c>
      <c r="K41" s="5">
        <v>1</v>
      </c>
      <c r="L41" s="5">
        <v>0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4</v>
      </c>
      <c r="W41" s="39">
        <f>SUM(I41:I$212,O41:O$212,S41:S$212)/SUM(F41:F$212)</f>
        <v>0.57973733583489684</v>
      </c>
      <c r="X41" s="39">
        <f>SUM(V41:V$212)/SUM(G41:G$212)</f>
        <v>0.6449704142011834</v>
      </c>
      <c r="Y41" s="41">
        <f t="shared" si="4"/>
        <v>1.2247077500360803</v>
      </c>
    </row>
    <row r="42" spans="1:25" ht="15.95" customHeight="1" x14ac:dyDescent="0.25">
      <c r="A42" s="184"/>
      <c r="B42" s="4">
        <v>43264</v>
      </c>
      <c r="C42" s="5" t="s">
        <v>23</v>
      </c>
      <c r="D42" s="39">
        <f>SUM(I42:I$212)/SUM(G42:G$212)</f>
        <v>0.55158730158730163</v>
      </c>
      <c r="E42" s="5">
        <v>1</v>
      </c>
      <c r="F42" s="5">
        <v>5</v>
      </c>
      <c r="G42" s="5">
        <v>4</v>
      </c>
      <c r="H42" s="5">
        <v>2</v>
      </c>
      <c r="I42" s="27">
        <v>2</v>
      </c>
      <c r="J42" s="5">
        <f t="shared" si="5"/>
        <v>2</v>
      </c>
      <c r="K42" s="5">
        <v>0</v>
      </c>
      <c r="L42" s="5">
        <v>0</v>
      </c>
      <c r="M42" s="5">
        <v>0</v>
      </c>
      <c r="N42" s="5">
        <v>4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2</v>
      </c>
      <c r="U42" s="5">
        <v>2</v>
      </c>
      <c r="V42" s="5">
        <v>2</v>
      </c>
      <c r="W42" s="39">
        <f>SUM(I42:I$212,O42:O$212,S42:S$212)/SUM(F42:F$212)</f>
        <v>0.57735849056603772</v>
      </c>
      <c r="X42" s="39">
        <f>SUM(V42:V$212)/SUM(G42:G$212)</f>
        <v>0.64087301587301593</v>
      </c>
      <c r="Y42" s="41">
        <f t="shared" si="4"/>
        <v>1.2182315064390536</v>
      </c>
    </row>
    <row r="43" spans="1:25" ht="15.95" customHeight="1" x14ac:dyDescent="0.25">
      <c r="A43" s="184"/>
      <c r="B43" s="4">
        <v>43257</v>
      </c>
      <c r="C43" s="5" t="s">
        <v>24</v>
      </c>
      <c r="D43" s="39">
        <f>SUM(I43:I$212)/SUM(G43:G$212)</f>
        <v>0.55200000000000005</v>
      </c>
      <c r="E43" s="5">
        <v>1</v>
      </c>
      <c r="F43" s="5">
        <v>3</v>
      </c>
      <c r="G43" s="5">
        <v>3</v>
      </c>
      <c r="H43" s="5">
        <v>1</v>
      </c>
      <c r="I43" s="27">
        <v>2</v>
      </c>
      <c r="J43" s="5">
        <f t="shared" si="5"/>
        <v>2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2</v>
      </c>
      <c r="W43" s="39">
        <f>SUM(I43:I$212,O43:O$212,S43:S$212)/SUM(F43:F$212)</f>
        <v>0.57904761904761903</v>
      </c>
      <c r="X43" s="39">
        <f>SUM(V43:V$212)/SUM(G43:G$212)</f>
        <v>0.64200000000000002</v>
      </c>
      <c r="Y43" s="41">
        <f t="shared" si="4"/>
        <v>1.2210476190476189</v>
      </c>
    </row>
    <row r="44" spans="1:25" ht="15.95" customHeight="1" x14ac:dyDescent="0.25">
      <c r="A44" s="184"/>
      <c r="B44" s="4">
        <v>43257</v>
      </c>
      <c r="C44" s="5" t="s">
        <v>24</v>
      </c>
      <c r="D44" s="39">
        <f>SUM(I44:I$212)/SUM(G44:G$212)</f>
        <v>0.55130784708249492</v>
      </c>
      <c r="E44" s="5">
        <v>1</v>
      </c>
      <c r="F44" s="5">
        <v>3</v>
      </c>
      <c r="G44" s="5">
        <v>3</v>
      </c>
      <c r="H44" s="5">
        <v>0</v>
      </c>
      <c r="I44" s="27">
        <v>1</v>
      </c>
      <c r="J44" s="5">
        <f t="shared" si="5"/>
        <v>0</v>
      </c>
      <c r="K44" s="5">
        <v>1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2</v>
      </c>
      <c r="W44" s="39">
        <f>SUM(I44:I$212,O44:O$212,S44:S$212)/SUM(F44:F$212)</f>
        <v>0.57854406130268199</v>
      </c>
      <c r="X44" s="39">
        <f>SUM(V44:V$212)/SUM(G44:G$212)</f>
        <v>0.64185110663983902</v>
      </c>
      <c r="Y44" s="41">
        <f t="shared" si="4"/>
        <v>1.2203951679425211</v>
      </c>
    </row>
    <row r="45" spans="1:25" ht="15.95" customHeight="1" x14ac:dyDescent="0.25">
      <c r="A45" s="184"/>
      <c r="B45" s="4">
        <v>43250</v>
      </c>
      <c r="C45" s="5" t="s">
        <v>25</v>
      </c>
      <c r="D45" s="39">
        <f>SUM(I45:I$212)/SUM(G45:G$212)</f>
        <v>0.55263157894736847</v>
      </c>
      <c r="E45" s="5">
        <v>1</v>
      </c>
      <c r="F45" s="5">
        <v>4</v>
      </c>
      <c r="G45" s="5">
        <v>4</v>
      </c>
      <c r="H45" s="5">
        <v>0</v>
      </c>
      <c r="I45" s="27">
        <v>3</v>
      </c>
      <c r="J45" s="5">
        <f t="shared" si="5"/>
        <v>3</v>
      </c>
      <c r="K45" s="5">
        <v>0</v>
      </c>
      <c r="L45" s="5">
        <v>0</v>
      </c>
      <c r="M45" s="5">
        <v>0</v>
      </c>
      <c r="N45" s="5">
        <v>2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3</v>
      </c>
      <c r="W45" s="39">
        <f>SUM(I45:I$212,O45:O$212,S45:S$212)/SUM(F45:F$212)</f>
        <v>0.57996146435452789</v>
      </c>
      <c r="X45" s="39">
        <f>SUM(V45:V$212)/SUM(G45:G$212)</f>
        <v>0.6417004048582996</v>
      </c>
      <c r="Y45" s="41">
        <f t="shared" si="4"/>
        <v>1.2216618692128276</v>
      </c>
    </row>
    <row r="46" spans="1:25" ht="15.95" customHeight="1" x14ac:dyDescent="0.25">
      <c r="A46" s="184"/>
      <c r="B46" s="4">
        <v>43250</v>
      </c>
      <c r="C46" s="5" t="s">
        <v>25</v>
      </c>
      <c r="D46" s="39">
        <f>SUM(I46:I$212)/SUM(G46:G$212)</f>
        <v>0.55102040816326525</v>
      </c>
      <c r="E46" s="5">
        <v>1</v>
      </c>
      <c r="F46" s="5">
        <v>4</v>
      </c>
      <c r="G46" s="5">
        <v>4</v>
      </c>
      <c r="H46" s="5">
        <v>1</v>
      </c>
      <c r="I46" s="27">
        <v>2</v>
      </c>
      <c r="J46" s="5">
        <f t="shared" si="5"/>
        <v>2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2</v>
      </c>
      <c r="V46" s="5">
        <v>2</v>
      </c>
      <c r="W46" s="39">
        <f>SUM(I46:I$212,O46:O$212,S46:S$212)/SUM(F46:F$212)</f>
        <v>0.57864077669902914</v>
      </c>
      <c r="X46" s="39">
        <f>SUM(V46:V$212)/SUM(G46:G$212)</f>
        <v>0.64081632653061227</v>
      </c>
      <c r="Y46" s="41">
        <f t="shared" si="4"/>
        <v>1.2194571032296415</v>
      </c>
    </row>
    <row r="47" spans="1:25" ht="15.95" customHeight="1" x14ac:dyDescent="0.25">
      <c r="A47" s="184"/>
      <c r="B47" s="4">
        <v>43229</v>
      </c>
      <c r="C47" s="5" t="s">
        <v>25</v>
      </c>
      <c r="D47" s="39">
        <f>SUM(I47:I$212)/SUM(G47:G$212)</f>
        <v>0.55144032921810704</v>
      </c>
      <c r="E47" s="5">
        <v>1</v>
      </c>
      <c r="F47" s="5">
        <v>3</v>
      </c>
      <c r="G47" s="5">
        <v>3</v>
      </c>
      <c r="H47" s="5">
        <v>2</v>
      </c>
      <c r="I47" s="27">
        <v>3</v>
      </c>
      <c r="J47" s="5">
        <f t="shared" si="5"/>
        <v>3</v>
      </c>
      <c r="K47" s="5">
        <v>0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3</v>
      </c>
      <c r="W47" s="39">
        <f>SUM(I47:I$212,O47:O$212,S47:S$212)/SUM(F47:F$212)</f>
        <v>0.57925636007827785</v>
      </c>
      <c r="X47" s="39">
        <f>SUM(V47:V$212)/SUM(G47:G$212)</f>
        <v>0.64197530864197527</v>
      </c>
      <c r="Y47" s="41">
        <f t="shared" si="4"/>
        <v>1.2212316687202531</v>
      </c>
    </row>
    <row r="48" spans="1:25" ht="15.95" customHeight="1" thickBot="1" x14ac:dyDescent="0.3">
      <c r="A48" s="188"/>
      <c r="B48" s="11">
        <v>43229</v>
      </c>
      <c r="C48" s="12" t="s">
        <v>25</v>
      </c>
      <c r="D48" s="40">
        <f>SUM(I48:I$212)/SUM(G48:G$212)</f>
        <v>0.54865424430641818</v>
      </c>
      <c r="E48" s="12">
        <v>1</v>
      </c>
      <c r="F48" s="12">
        <v>4</v>
      </c>
      <c r="G48" s="12">
        <v>4</v>
      </c>
      <c r="H48" s="12">
        <v>2</v>
      </c>
      <c r="I48" s="28">
        <v>3</v>
      </c>
      <c r="J48" s="12">
        <f t="shared" si="5"/>
        <v>3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2">
        <v>0</v>
      </c>
      <c r="Q48" s="12">
        <v>0</v>
      </c>
      <c r="R48" s="12">
        <v>0</v>
      </c>
      <c r="S48" s="12">
        <v>1</v>
      </c>
      <c r="T48" s="12">
        <v>0</v>
      </c>
      <c r="U48" s="12">
        <v>0</v>
      </c>
      <c r="V48" s="12">
        <v>3</v>
      </c>
      <c r="W48" s="40">
        <f>SUM(I48:I$212,O48:O$212,S48:S$212)/SUM(F48:F$212)</f>
        <v>0.57677165354330706</v>
      </c>
      <c r="X48" s="40">
        <f>SUM(V48:V$212)/SUM(G48:G$212)</f>
        <v>0.63975155279503104</v>
      </c>
      <c r="Y48" s="42">
        <f t="shared" si="4"/>
        <v>1.216523206338338</v>
      </c>
    </row>
    <row r="49" spans="1:25" ht="15.95" customHeight="1" x14ac:dyDescent="0.25">
      <c r="A49" s="178" t="s">
        <v>28</v>
      </c>
      <c r="B49" s="18">
        <v>42970</v>
      </c>
      <c r="C49" s="19" t="s">
        <v>23</v>
      </c>
      <c r="D49" s="43">
        <f>SUM(I49:I$212)/SUM(G49:G$212)</f>
        <v>0.54697286012526092</v>
      </c>
      <c r="E49" s="19">
        <v>1</v>
      </c>
      <c r="F49" s="19">
        <v>2</v>
      </c>
      <c r="G49" s="19">
        <v>2</v>
      </c>
      <c r="H49" s="19">
        <v>0</v>
      </c>
      <c r="I49" s="19">
        <v>0</v>
      </c>
      <c r="J49" s="19">
        <f t="shared" si="5"/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2</v>
      </c>
      <c r="U49" s="19">
        <v>1</v>
      </c>
      <c r="V49" s="19">
        <v>0</v>
      </c>
      <c r="W49" s="43">
        <f>SUM(I49:I$212,O49:O$212,S49:S$212)/SUM(F49:F$212)</f>
        <v>0.57341269841269837</v>
      </c>
      <c r="X49" s="43">
        <f>SUM(V49:V$212)/SUM(G49:G$212)</f>
        <v>0.63883089770354906</v>
      </c>
      <c r="Y49" s="44">
        <f t="shared" si="4"/>
        <v>1.2122435961162474</v>
      </c>
    </row>
    <row r="50" spans="1:25" ht="15.95" customHeight="1" x14ac:dyDescent="0.25">
      <c r="A50" s="179"/>
      <c r="B50" s="14">
        <v>42970</v>
      </c>
      <c r="C50" s="15" t="s">
        <v>23</v>
      </c>
      <c r="D50" s="45">
        <f>SUM(I50:I$212)/SUM(G50:G$212)</f>
        <v>0.54926624737945495</v>
      </c>
      <c r="E50" s="15">
        <v>1</v>
      </c>
      <c r="F50" s="15">
        <v>3</v>
      </c>
      <c r="G50" s="15">
        <v>3</v>
      </c>
      <c r="H50" s="15">
        <v>0</v>
      </c>
      <c r="I50" s="15">
        <v>0</v>
      </c>
      <c r="J50" s="15">
        <f t="shared" si="5"/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45">
        <f>SUM(I50:I$212,O50:O$212,S50:S$212)/SUM(F50:F$212)</f>
        <v>0.57569721115537853</v>
      </c>
      <c r="X50" s="45">
        <f>SUM(V50:V$212)/SUM(G50:G$212)</f>
        <v>0.64150943396226412</v>
      </c>
      <c r="Y50" s="46">
        <f t="shared" si="4"/>
        <v>1.2172066451176426</v>
      </c>
    </row>
    <row r="51" spans="1:25" ht="15.95" customHeight="1" x14ac:dyDescent="0.25">
      <c r="A51" s="179"/>
      <c r="B51" s="14">
        <v>42963</v>
      </c>
      <c r="C51" s="15" t="s">
        <v>23</v>
      </c>
      <c r="D51" s="45">
        <f>SUM(I51:I$212)/SUM(G51:G$212)</f>
        <v>0.5527426160337553</v>
      </c>
      <c r="E51" s="15">
        <v>1</v>
      </c>
      <c r="F51" s="15">
        <v>3</v>
      </c>
      <c r="G51" s="15">
        <v>3</v>
      </c>
      <c r="H51" s="15">
        <v>0</v>
      </c>
      <c r="I51" s="15">
        <v>1</v>
      </c>
      <c r="J51" s="15">
        <f t="shared" si="5"/>
        <v>1</v>
      </c>
      <c r="K51" s="15">
        <v>0</v>
      </c>
      <c r="L51" s="15">
        <v>0</v>
      </c>
      <c r="M51" s="15">
        <v>0</v>
      </c>
      <c r="N51" s="15">
        <v>1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1</v>
      </c>
      <c r="U51" s="15">
        <v>0</v>
      </c>
      <c r="V51" s="15">
        <v>1</v>
      </c>
      <c r="W51" s="45">
        <f>SUM(I51:I$212,O51:O$212,S51:S$212)/SUM(F51:F$212)</f>
        <v>0.57915831663326656</v>
      </c>
      <c r="X51" s="45">
        <f>SUM(V51:V$212)/SUM(G51:G$212)</f>
        <v>0.64556962025316456</v>
      </c>
      <c r="Y51" s="46">
        <f t="shared" si="4"/>
        <v>1.2247279368864312</v>
      </c>
    </row>
    <row r="52" spans="1:25" ht="15.95" customHeight="1" thickBot="1" x14ac:dyDescent="0.3">
      <c r="A52" s="180"/>
      <c r="B52" s="86">
        <v>42963</v>
      </c>
      <c r="C52" s="87" t="s">
        <v>23</v>
      </c>
      <c r="D52" s="89">
        <f>SUM(I52:I$212)/SUM(G52:G$212)</f>
        <v>0.55414012738853502</v>
      </c>
      <c r="E52" s="87">
        <v>1</v>
      </c>
      <c r="F52" s="87">
        <v>3</v>
      </c>
      <c r="G52" s="87">
        <v>3</v>
      </c>
      <c r="H52" s="87">
        <v>1</v>
      </c>
      <c r="I52" s="87">
        <v>2</v>
      </c>
      <c r="J52" s="87">
        <f t="shared" si="5"/>
        <v>2</v>
      </c>
      <c r="K52" s="87">
        <v>0</v>
      </c>
      <c r="L52" s="87">
        <v>0</v>
      </c>
      <c r="M52" s="87">
        <v>0</v>
      </c>
      <c r="N52" s="87">
        <v>1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3</v>
      </c>
      <c r="V52" s="87">
        <v>2</v>
      </c>
      <c r="W52" s="89">
        <f>SUM(I52:I$212,O52:O$212,S52:S$212)/SUM(F52:F$212)</f>
        <v>0.58064516129032262</v>
      </c>
      <c r="X52" s="89">
        <f>SUM(V52:V$212)/SUM(G52:G$212)</f>
        <v>0.64755838641188956</v>
      </c>
      <c r="Y52" s="90">
        <f t="shared" si="4"/>
        <v>1.2282035477022122</v>
      </c>
    </row>
    <row r="53" spans="1:25" ht="15.95" customHeight="1" x14ac:dyDescent="0.25">
      <c r="A53" s="183" t="s">
        <v>33</v>
      </c>
      <c r="B53" s="9">
        <v>42935</v>
      </c>
      <c r="C53" s="10" t="s">
        <v>25</v>
      </c>
      <c r="D53" s="1">
        <f>SUM(I53:I$212)/SUM(G53:G$212)</f>
        <v>0.55341880341880345</v>
      </c>
      <c r="E53" s="10">
        <v>1</v>
      </c>
      <c r="F53" s="10">
        <v>3</v>
      </c>
      <c r="G53" s="10">
        <v>2</v>
      </c>
      <c r="H53" s="10">
        <v>1</v>
      </c>
      <c r="I53" s="10">
        <v>1</v>
      </c>
      <c r="J53" s="10">
        <f t="shared" si="5"/>
        <v>1</v>
      </c>
      <c r="K53" s="10">
        <v>0</v>
      </c>
      <c r="L53" s="10">
        <v>0</v>
      </c>
      <c r="M53" s="10">
        <v>0</v>
      </c>
      <c r="N53" s="10">
        <v>1</v>
      </c>
      <c r="O53" s="10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">
        <f>SUM(I53:I$212,O53:O$212,S53:S$212)/SUM(F53:F$212)</f>
        <v>0.58012170385395534</v>
      </c>
      <c r="X53" s="1">
        <f>SUM(V53:V$212)/SUM(G53:G$212)</f>
        <v>0.64743589743589747</v>
      </c>
      <c r="Y53" s="2">
        <f t="shared" si="4"/>
        <v>1.2275576012898528</v>
      </c>
    </row>
    <row r="54" spans="1:25" ht="15.95" customHeight="1" x14ac:dyDescent="0.25">
      <c r="A54" s="184"/>
      <c r="B54" s="4">
        <v>42935</v>
      </c>
      <c r="C54" s="5" t="s">
        <v>25</v>
      </c>
      <c r="D54" s="39">
        <f>SUM(I54:I$212)/SUM(G54:G$212)</f>
        <v>0.55364806866952787</v>
      </c>
      <c r="E54" s="5">
        <v>1</v>
      </c>
      <c r="F54" s="5">
        <v>3</v>
      </c>
      <c r="G54" s="5">
        <v>3</v>
      </c>
      <c r="H54" s="5">
        <v>1</v>
      </c>
      <c r="I54" s="5">
        <v>1</v>
      </c>
      <c r="J54" s="5">
        <f t="shared" si="5"/>
        <v>1</v>
      </c>
      <c r="K54" s="5">
        <v>0</v>
      </c>
      <c r="L54" s="5">
        <v>0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1</v>
      </c>
      <c r="W54" s="39">
        <f>SUM(I54:I$212,O54:O$212,S54:S$212)/SUM(F54:F$212)</f>
        <v>0.57959183673469383</v>
      </c>
      <c r="X54" s="39">
        <f>SUM(V54:V$212)/SUM(G54:G$212)</f>
        <v>0.64806866952789699</v>
      </c>
      <c r="Y54" s="41">
        <f t="shared" si="4"/>
        <v>1.2276605062625907</v>
      </c>
    </row>
    <row r="55" spans="1:25" ht="15.95" customHeight="1" x14ac:dyDescent="0.25">
      <c r="A55" s="184"/>
      <c r="B55" s="4">
        <v>42921</v>
      </c>
      <c r="C55" s="5" t="s">
        <v>31</v>
      </c>
      <c r="D55" s="39">
        <f>SUM(I55:I$212)/SUM(G55:G$212)</f>
        <v>0.55507559395248385</v>
      </c>
      <c r="E55" s="5">
        <v>1</v>
      </c>
      <c r="F55" s="5">
        <v>3</v>
      </c>
      <c r="G55" s="5">
        <v>3</v>
      </c>
      <c r="H55" s="5">
        <v>1</v>
      </c>
      <c r="I55" s="5">
        <v>1</v>
      </c>
      <c r="J55" s="5">
        <f t="shared" si="5"/>
        <v>1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1</v>
      </c>
      <c r="W55" s="39">
        <f>SUM(I55:I$212,O55:O$212,S55:S$212)/SUM(F55:F$212)</f>
        <v>0.58110882956878851</v>
      </c>
      <c r="X55" s="39">
        <f>SUM(V55:V$212)/SUM(G55:G$212)</f>
        <v>0.6501079913606912</v>
      </c>
      <c r="Y55" s="41">
        <f t="shared" si="4"/>
        <v>1.2312168209294798</v>
      </c>
    </row>
    <row r="56" spans="1:25" ht="15.95" customHeight="1" x14ac:dyDescent="0.25">
      <c r="A56" s="184"/>
      <c r="B56" s="4">
        <v>42921</v>
      </c>
      <c r="C56" s="5" t="s">
        <v>31</v>
      </c>
      <c r="D56" s="39">
        <f>SUM(I56:I$212)/SUM(G56:G$212)</f>
        <v>0.55652173913043479</v>
      </c>
      <c r="E56" s="5">
        <v>1</v>
      </c>
      <c r="F56" s="5">
        <v>3</v>
      </c>
      <c r="G56" s="5">
        <v>3</v>
      </c>
      <c r="H56" s="5">
        <v>3</v>
      </c>
      <c r="I56" s="5">
        <v>3</v>
      </c>
      <c r="J56" s="5">
        <f t="shared" si="5"/>
        <v>2</v>
      </c>
      <c r="K56" s="5">
        <v>1</v>
      </c>
      <c r="L56" s="5">
        <v>0</v>
      </c>
      <c r="M56" s="5">
        <v>0</v>
      </c>
      <c r="N56" s="5">
        <v>2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4</v>
      </c>
      <c r="W56" s="39">
        <f>SUM(I56:I$212,O56:O$212,S56:S$212)/SUM(F56:F$212)</f>
        <v>0.5826446280991735</v>
      </c>
      <c r="X56" s="39">
        <f>SUM(V56:V$212)/SUM(G56:G$212)</f>
        <v>0.65217391304347827</v>
      </c>
      <c r="Y56" s="41">
        <f t="shared" si="4"/>
        <v>1.2348185411426518</v>
      </c>
    </row>
    <row r="57" spans="1:25" ht="15.95" customHeight="1" x14ac:dyDescent="0.25">
      <c r="A57" s="184"/>
      <c r="B57" s="4">
        <v>42893</v>
      </c>
      <c r="C57" s="5" t="s">
        <v>32</v>
      </c>
      <c r="D57" s="39">
        <f>SUM(I57:I$212)/SUM(G57:G$212)</f>
        <v>0.55361050328227568</v>
      </c>
      <c r="E57" s="5">
        <v>1</v>
      </c>
      <c r="F57" s="5">
        <v>2</v>
      </c>
      <c r="G57" s="5">
        <v>2</v>
      </c>
      <c r="H57" s="5">
        <v>1</v>
      </c>
      <c r="I57" s="5">
        <v>1</v>
      </c>
      <c r="J57" s="5">
        <f t="shared" si="5"/>
        <v>0</v>
      </c>
      <c r="K57" s="5">
        <v>1</v>
      </c>
      <c r="L57" s="5">
        <v>0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2</v>
      </c>
      <c r="W57" s="39">
        <f>SUM(I57:I$212,O57:O$212,S57:S$212)/SUM(F57:F$212)</f>
        <v>0.58004158004158002</v>
      </c>
      <c r="X57" s="39">
        <f>SUM(V57:V$212)/SUM(G57:G$212)</f>
        <v>0.64770240700218817</v>
      </c>
      <c r="Y57" s="41">
        <f t="shared" si="4"/>
        <v>1.2277439870437683</v>
      </c>
    </row>
    <row r="58" spans="1:25" ht="15.95" customHeight="1" x14ac:dyDescent="0.25">
      <c r="A58" s="184"/>
      <c r="B58" s="4">
        <v>42893</v>
      </c>
      <c r="C58" s="5" t="s">
        <v>32</v>
      </c>
      <c r="D58" s="39">
        <f>SUM(I58:I$212)/SUM(G58:G$212)</f>
        <v>0.55384615384615388</v>
      </c>
      <c r="E58" s="5">
        <v>1</v>
      </c>
      <c r="F58" s="5">
        <v>3</v>
      </c>
      <c r="G58" s="5">
        <v>1</v>
      </c>
      <c r="H58" s="5">
        <v>1</v>
      </c>
      <c r="I58" s="5">
        <v>0</v>
      </c>
      <c r="J58" s="5">
        <f t="shared" si="5"/>
        <v>0</v>
      </c>
      <c r="K58" s="5">
        <v>0</v>
      </c>
      <c r="L58" s="5">
        <v>0</v>
      </c>
      <c r="M58" s="5">
        <v>0</v>
      </c>
      <c r="N58" s="5">
        <v>1</v>
      </c>
      <c r="O58" s="5">
        <v>1</v>
      </c>
      <c r="P58" s="5">
        <v>0</v>
      </c>
      <c r="Q58" s="5">
        <v>1</v>
      </c>
      <c r="R58" s="5">
        <v>0</v>
      </c>
      <c r="S58" s="5">
        <v>1</v>
      </c>
      <c r="T58" s="5">
        <v>1</v>
      </c>
      <c r="U58" s="5">
        <v>2</v>
      </c>
      <c r="V58" s="5">
        <v>0</v>
      </c>
      <c r="W58" s="39">
        <f>SUM(I58:I$212,O58:O$212,S58:S$212)/SUM(F58:F$212)</f>
        <v>0.58037578288100211</v>
      </c>
      <c r="X58" s="39">
        <f>SUM(V58:V$212)/SUM(G58:G$212)</f>
        <v>0.64615384615384619</v>
      </c>
      <c r="Y58" s="41">
        <f t="shared" si="4"/>
        <v>1.2265296290348484</v>
      </c>
    </row>
    <row r="59" spans="1:25" ht="15.95" customHeight="1" x14ac:dyDescent="0.25">
      <c r="A59" s="184"/>
      <c r="B59" s="4">
        <v>42886</v>
      </c>
      <c r="C59" s="5" t="s">
        <v>24</v>
      </c>
      <c r="D59" s="39">
        <f>SUM(I59:I$212)/SUM(G59:G$212)</f>
        <v>0.55506607929515417</v>
      </c>
      <c r="E59" s="5">
        <v>1</v>
      </c>
      <c r="F59" s="5">
        <v>3</v>
      </c>
      <c r="G59" s="5">
        <v>3</v>
      </c>
      <c r="H59" s="5">
        <v>0</v>
      </c>
      <c r="I59" s="27">
        <v>2</v>
      </c>
      <c r="J59" s="27">
        <f t="shared" si="5"/>
        <v>2</v>
      </c>
      <c r="K59" s="5">
        <v>0</v>
      </c>
      <c r="L59" s="5">
        <v>0</v>
      </c>
      <c r="M59" s="5">
        <v>0</v>
      </c>
      <c r="N59" s="5">
        <v>2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2</v>
      </c>
      <c r="W59" s="39">
        <f>SUM(I59:I$212,O59:O$212,S59:S$212)/SUM(F59:F$212)</f>
        <v>0.57983193277310929</v>
      </c>
      <c r="X59" s="39">
        <f>SUM(V59:V$212)/SUM(G59:G$212)</f>
        <v>0.64757709251101325</v>
      </c>
      <c r="Y59" s="41">
        <f t="shared" si="4"/>
        <v>1.2274090252841225</v>
      </c>
    </row>
    <row r="60" spans="1:25" ht="15.95" customHeight="1" x14ac:dyDescent="0.25">
      <c r="A60" s="184"/>
      <c r="B60" s="4">
        <v>42886</v>
      </c>
      <c r="C60" s="5" t="s">
        <v>24</v>
      </c>
      <c r="D60" s="39">
        <f>SUM(I60:I$212)/SUM(G60:G$212)</f>
        <v>0.55432372505543237</v>
      </c>
      <c r="E60" s="5">
        <v>1</v>
      </c>
      <c r="F60" s="5">
        <v>3</v>
      </c>
      <c r="G60" s="5">
        <v>2</v>
      </c>
      <c r="H60" s="5">
        <v>1</v>
      </c>
      <c r="I60" s="27">
        <v>1</v>
      </c>
      <c r="J60" s="27">
        <f t="shared" si="5"/>
        <v>1</v>
      </c>
      <c r="K60" s="5">
        <v>0</v>
      </c>
      <c r="L60" s="5">
        <v>0</v>
      </c>
      <c r="M60" s="5">
        <v>0</v>
      </c>
      <c r="N60" s="5">
        <v>0</v>
      </c>
      <c r="O60" s="5">
        <v>1</v>
      </c>
      <c r="P60" s="5">
        <v>0</v>
      </c>
      <c r="Q60" s="5">
        <v>0</v>
      </c>
      <c r="R60" s="5">
        <v>0</v>
      </c>
      <c r="S60" s="5">
        <v>1</v>
      </c>
      <c r="T60" s="5">
        <v>0</v>
      </c>
      <c r="U60" s="5">
        <v>0</v>
      </c>
      <c r="V60" s="5">
        <v>1</v>
      </c>
      <c r="W60" s="39">
        <f>SUM(I60:I$212,O60:O$212,S60:S$212)/SUM(F60:F$212)</f>
        <v>0.57928118393234673</v>
      </c>
      <c r="X60" s="39">
        <f>SUM(V60:V$212)/SUM(G60:G$212)</f>
        <v>0.64745011086474502</v>
      </c>
      <c r="Y60" s="41">
        <f t="shared" si="4"/>
        <v>1.2267312947970916</v>
      </c>
    </row>
    <row r="61" spans="1:25" ht="15.95" customHeight="1" x14ac:dyDescent="0.25">
      <c r="A61" s="184"/>
      <c r="B61" s="4">
        <v>42879</v>
      </c>
      <c r="C61" s="5" t="s">
        <v>30</v>
      </c>
      <c r="D61" s="39">
        <f>SUM(I61:I$212)/SUM(G61:G$212)</f>
        <v>0.55456570155902007</v>
      </c>
      <c r="E61" s="5">
        <v>1</v>
      </c>
      <c r="F61" s="5">
        <v>3</v>
      </c>
      <c r="G61" s="5">
        <v>3</v>
      </c>
      <c r="H61" s="5">
        <v>1</v>
      </c>
      <c r="I61" s="27">
        <v>1</v>
      </c>
      <c r="J61" s="27">
        <f t="shared" si="5"/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1</v>
      </c>
      <c r="W61" s="39">
        <f>SUM(I61:I$212,O61:O$212,S61:S$212)/SUM(F61:F$212)</f>
        <v>0.57659574468085106</v>
      </c>
      <c r="X61" s="39">
        <f>SUM(V61:V$212)/SUM(G61:G$212)</f>
        <v>0.64810690423162587</v>
      </c>
      <c r="Y61" s="41">
        <f t="shared" si="4"/>
        <v>1.2247026489124768</v>
      </c>
    </row>
    <row r="62" spans="1:25" ht="15.95" customHeight="1" x14ac:dyDescent="0.25">
      <c r="A62" s="184"/>
      <c r="B62" s="4">
        <v>42879</v>
      </c>
      <c r="C62" s="5" t="s">
        <v>30</v>
      </c>
      <c r="D62" s="39">
        <f>SUM(I62:I$212)/SUM(G62:G$212)</f>
        <v>0.55605381165919288</v>
      </c>
      <c r="E62" s="5">
        <v>1</v>
      </c>
      <c r="F62" s="5">
        <v>2</v>
      </c>
      <c r="G62" s="5">
        <v>2</v>
      </c>
      <c r="H62" s="5">
        <v>1</v>
      </c>
      <c r="I62" s="27">
        <v>2</v>
      </c>
      <c r="J62" s="27">
        <f t="shared" si="5"/>
        <v>2</v>
      </c>
      <c r="K62" s="5">
        <v>0</v>
      </c>
      <c r="L62" s="5">
        <v>0</v>
      </c>
      <c r="M62" s="5">
        <v>0</v>
      </c>
      <c r="N62" s="5">
        <v>1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2</v>
      </c>
      <c r="W62" s="39">
        <f>SUM(I62:I$212,O62:O$212,S62:S$212)/SUM(F62:F$212)</f>
        <v>0.57815845824411138</v>
      </c>
      <c r="X62" s="39">
        <f>SUM(V62:V$212)/SUM(G62:G$212)</f>
        <v>0.65022421524663676</v>
      </c>
      <c r="Y62" s="41">
        <f t="shared" si="4"/>
        <v>1.2283826734907481</v>
      </c>
    </row>
    <row r="63" spans="1:25" ht="15.95" customHeight="1" x14ac:dyDescent="0.25">
      <c r="A63" s="184"/>
      <c r="B63" s="4">
        <v>42872</v>
      </c>
      <c r="C63" s="5" t="s">
        <v>31</v>
      </c>
      <c r="D63" s="39">
        <f>SUM(I63:I$212)/SUM(G63:G$212)</f>
        <v>0.55405405405405406</v>
      </c>
      <c r="E63" s="5">
        <v>1</v>
      </c>
      <c r="F63" s="5">
        <v>3</v>
      </c>
      <c r="G63" s="5">
        <v>3</v>
      </c>
      <c r="H63" s="5">
        <v>2</v>
      </c>
      <c r="I63" s="27">
        <v>3</v>
      </c>
      <c r="J63" s="27">
        <f t="shared" si="5"/>
        <v>3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3</v>
      </c>
      <c r="W63" s="39">
        <f>SUM(I63:I$212,O63:O$212,S63:S$212)/SUM(F63:F$212)</f>
        <v>0.57634408602150533</v>
      </c>
      <c r="X63" s="39">
        <f>SUM(V63:V$212)/SUM(G63:G$212)</f>
        <v>0.64864864864864868</v>
      </c>
      <c r="Y63" s="41">
        <f t="shared" si="4"/>
        <v>1.2249927346701539</v>
      </c>
    </row>
    <row r="64" spans="1:25" ht="15.95" customHeight="1" x14ac:dyDescent="0.25">
      <c r="A64" s="184"/>
      <c r="B64" s="4">
        <v>42872</v>
      </c>
      <c r="C64" s="5" t="s">
        <v>31</v>
      </c>
      <c r="D64" s="39">
        <f>SUM(I64:I$212)/SUM(G64:G$212)</f>
        <v>0.55102040816326525</v>
      </c>
      <c r="E64" s="5">
        <v>1</v>
      </c>
      <c r="F64" s="5">
        <v>2</v>
      </c>
      <c r="G64" s="5">
        <v>2</v>
      </c>
      <c r="H64" s="5">
        <v>1</v>
      </c>
      <c r="I64" s="27">
        <v>1</v>
      </c>
      <c r="J64" s="27">
        <f t="shared" si="5"/>
        <v>1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0</v>
      </c>
      <c r="U64" s="5">
        <v>0</v>
      </c>
      <c r="V64" s="5">
        <v>1</v>
      </c>
      <c r="W64" s="39">
        <f>SUM(I64:I$212,O64:O$212,S64:S$212)/SUM(F64:F$212)</f>
        <v>0.57359307359307354</v>
      </c>
      <c r="X64" s="39">
        <f>SUM(V64:V$212)/SUM(G64:G$212)</f>
        <v>0.6462585034013606</v>
      </c>
      <c r="Y64" s="41">
        <f t="shared" si="4"/>
        <v>1.2198515769944343</v>
      </c>
    </row>
    <row r="65" spans="1:25" ht="15.95" customHeight="1" x14ac:dyDescent="0.25">
      <c r="A65" s="184"/>
      <c r="B65" s="4">
        <v>42865</v>
      </c>
      <c r="C65" s="5" t="s">
        <v>23</v>
      </c>
      <c r="D65" s="39">
        <f>SUM(I65:I$212)/SUM(G65:G$212)</f>
        <v>0.55125284738041003</v>
      </c>
      <c r="E65" s="5">
        <v>1</v>
      </c>
      <c r="F65" s="5">
        <v>2</v>
      </c>
      <c r="G65" s="5">
        <v>2</v>
      </c>
      <c r="H65" s="5">
        <v>1</v>
      </c>
      <c r="I65" s="27">
        <v>1</v>
      </c>
      <c r="J65" s="27">
        <f t="shared" si="5"/>
        <v>1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</v>
      </c>
      <c r="W65" s="39">
        <f>SUM(I65:I$212,O65:O$212,S65:S$212)/SUM(F65:F$212)</f>
        <v>0.57173913043478264</v>
      </c>
      <c r="X65" s="39">
        <f>SUM(V65:V$212)/SUM(G65:G$212)</f>
        <v>0.64692482915717542</v>
      </c>
      <c r="Y65" s="41">
        <f t="shared" si="4"/>
        <v>1.2186639595919582</v>
      </c>
    </row>
    <row r="66" spans="1:25" ht="15.95" customHeight="1" thickBot="1" x14ac:dyDescent="0.3">
      <c r="A66" s="188"/>
      <c r="B66" s="11">
        <v>42865</v>
      </c>
      <c r="C66" s="12" t="s">
        <v>23</v>
      </c>
      <c r="D66" s="40">
        <f>SUM(I66:I$212)/SUM(G66:G$212)</f>
        <v>0.55148741418764302</v>
      </c>
      <c r="E66" s="12">
        <v>1</v>
      </c>
      <c r="F66" s="12">
        <v>3</v>
      </c>
      <c r="G66" s="12">
        <v>3</v>
      </c>
      <c r="H66" s="12">
        <v>0</v>
      </c>
      <c r="I66" s="28">
        <v>1</v>
      </c>
      <c r="J66" s="28">
        <f t="shared" si="5"/>
        <v>1</v>
      </c>
      <c r="K66" s="12">
        <v>0</v>
      </c>
      <c r="L66" s="12">
        <v>0</v>
      </c>
      <c r="M66" s="12">
        <v>0</v>
      </c>
      <c r="N66" s="12">
        <v>2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3</v>
      </c>
      <c r="V66" s="12">
        <v>1</v>
      </c>
      <c r="W66" s="40">
        <f>SUM(I66:I$212,O66:O$212,S66:S$212)/SUM(F66:F$212)</f>
        <v>0.57205240174672489</v>
      </c>
      <c r="X66" s="40">
        <f>SUM(V66:V$212)/SUM(G66:G$212)</f>
        <v>0.64759725400457668</v>
      </c>
      <c r="Y66" s="42">
        <f t="shared" si="4"/>
        <v>1.2196496557513017</v>
      </c>
    </row>
    <row r="67" spans="1:25" ht="15.95" customHeight="1" x14ac:dyDescent="0.25">
      <c r="A67" s="178" t="s">
        <v>35</v>
      </c>
      <c r="B67" s="18">
        <v>42634</v>
      </c>
      <c r="C67" s="19" t="s">
        <v>34</v>
      </c>
      <c r="D67" s="43">
        <f>SUM(I67:I$212)/SUM(G67:G$212)</f>
        <v>0.55299539170506917</v>
      </c>
      <c r="E67" s="19">
        <v>1</v>
      </c>
      <c r="F67" s="19">
        <v>2</v>
      </c>
      <c r="G67" s="19">
        <v>2</v>
      </c>
      <c r="H67" s="19">
        <v>0</v>
      </c>
      <c r="I67" s="30">
        <v>2</v>
      </c>
      <c r="J67" s="30">
        <f t="shared" si="5"/>
        <v>2</v>
      </c>
      <c r="K67" s="19">
        <v>0</v>
      </c>
      <c r="L67" s="19">
        <v>0</v>
      </c>
      <c r="M67" s="19">
        <v>0</v>
      </c>
      <c r="N67" s="19">
        <v>1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2</v>
      </c>
      <c r="W67" s="43">
        <f>SUM(I67:I$212,O67:O$212,S67:S$212)/SUM(F67:F$212)</f>
        <v>0.57362637362637359</v>
      </c>
      <c r="X67" s="43">
        <f>SUM(V67:V$212)/SUM(G67:G$212)</f>
        <v>0.64976958525345618</v>
      </c>
      <c r="Y67" s="44">
        <f t="shared" si="4"/>
        <v>1.2233959588798298</v>
      </c>
    </row>
    <row r="68" spans="1:25" ht="15.95" customHeight="1" x14ac:dyDescent="0.25">
      <c r="A68" s="179"/>
      <c r="B68" s="14">
        <v>42634</v>
      </c>
      <c r="C68" s="15" t="s">
        <v>34</v>
      </c>
      <c r="D68" s="45">
        <f>SUM(I68:I$212)/SUM(G68:G$212)</f>
        <v>0.55092592592592593</v>
      </c>
      <c r="E68" s="15">
        <v>1</v>
      </c>
      <c r="F68" s="15">
        <v>3</v>
      </c>
      <c r="G68" s="15">
        <v>3</v>
      </c>
      <c r="H68" s="15">
        <v>1</v>
      </c>
      <c r="I68" s="27">
        <v>2</v>
      </c>
      <c r="J68" s="27">
        <f t="shared" si="5"/>
        <v>2</v>
      </c>
      <c r="K68" s="15">
        <v>0</v>
      </c>
      <c r="L68" s="15">
        <v>0</v>
      </c>
      <c r="M68" s="15">
        <v>0</v>
      </c>
      <c r="N68" s="15">
        <v>1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2</v>
      </c>
      <c r="W68" s="45">
        <f>SUM(I68:I$212,O68:O$212,S68:S$212)/SUM(F68:F$212)</f>
        <v>0.57174392935982343</v>
      </c>
      <c r="X68" s="45">
        <f>SUM(V68:V$212)/SUM(G68:G$212)</f>
        <v>0.64814814814814814</v>
      </c>
      <c r="Y68" s="46">
        <f t="shared" si="4"/>
        <v>1.2198920775079716</v>
      </c>
    </row>
    <row r="69" spans="1:25" ht="15.95" customHeight="1" x14ac:dyDescent="0.25">
      <c r="A69" s="179"/>
      <c r="B69" s="14">
        <v>42627</v>
      </c>
      <c r="C69" s="15" t="s">
        <v>34</v>
      </c>
      <c r="D69" s="45">
        <f>SUM(I69:I$212)/SUM(G69:G$212)</f>
        <v>0.55011655011655014</v>
      </c>
      <c r="E69" s="15">
        <v>1</v>
      </c>
      <c r="F69" s="15">
        <v>3</v>
      </c>
      <c r="G69" s="15">
        <v>3</v>
      </c>
      <c r="H69" s="15">
        <v>0</v>
      </c>
      <c r="I69" s="15">
        <v>0</v>
      </c>
      <c r="J69" s="15">
        <f t="shared" si="5"/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1</v>
      </c>
      <c r="S69" s="15">
        <v>0</v>
      </c>
      <c r="T69" s="15">
        <v>0</v>
      </c>
      <c r="U69" s="15">
        <v>1</v>
      </c>
      <c r="V69" s="15">
        <v>0</v>
      </c>
      <c r="W69" s="45">
        <f>SUM(I69:I$212,O69:O$212,S69:S$212)/SUM(F69:F$212)</f>
        <v>0.57111111111111112</v>
      </c>
      <c r="X69" s="45">
        <f>SUM(V69:V$212)/SUM(G69:G$212)</f>
        <v>0.64801864801864806</v>
      </c>
      <c r="Y69" s="46">
        <f t="shared" si="4"/>
        <v>1.2191297591297592</v>
      </c>
    </row>
    <row r="70" spans="1:25" ht="15.95" customHeight="1" x14ac:dyDescent="0.25">
      <c r="A70" s="179"/>
      <c r="B70" s="14">
        <v>42627</v>
      </c>
      <c r="C70" s="15" t="s">
        <v>34</v>
      </c>
      <c r="D70" s="45">
        <f>SUM(I70:I$212)/SUM(G70:G$212)</f>
        <v>0.5539906103286385</v>
      </c>
      <c r="E70" s="15">
        <v>1</v>
      </c>
      <c r="F70" s="15">
        <v>5</v>
      </c>
      <c r="G70" s="15">
        <v>5</v>
      </c>
      <c r="H70" s="15">
        <v>1</v>
      </c>
      <c r="I70" s="15">
        <v>2</v>
      </c>
      <c r="J70" s="15">
        <f t="shared" si="5"/>
        <v>2</v>
      </c>
      <c r="K70" s="15">
        <v>0</v>
      </c>
      <c r="L70" s="15">
        <v>0</v>
      </c>
      <c r="M70" s="15">
        <v>0</v>
      </c>
      <c r="N70" s="15">
        <v>1</v>
      </c>
      <c r="O70" s="15">
        <v>0</v>
      </c>
      <c r="P70" s="15">
        <v>0</v>
      </c>
      <c r="Q70" s="15">
        <v>0</v>
      </c>
      <c r="R70" s="15">
        <v>1</v>
      </c>
      <c r="S70" s="15">
        <v>0</v>
      </c>
      <c r="T70" s="15">
        <v>1</v>
      </c>
      <c r="U70" s="15">
        <v>0</v>
      </c>
      <c r="V70" s="15">
        <v>2</v>
      </c>
      <c r="W70" s="45">
        <f>SUM(I70:I$212,O70:O$212,S70:S$212)/SUM(F70:F$212)</f>
        <v>0.57494407158836691</v>
      </c>
      <c r="X70" s="45">
        <f>SUM(V70:V$212)/SUM(G70:G$212)</f>
        <v>0.65258215962441313</v>
      </c>
      <c r="Y70" s="46">
        <f t="shared" ref="Y70:Y133" si="6">SUM(X70+W70)</f>
        <v>1.2275262312127802</v>
      </c>
    </row>
    <row r="71" spans="1:25" ht="15.95" customHeight="1" x14ac:dyDescent="0.25">
      <c r="A71" s="179"/>
      <c r="B71" s="14">
        <v>42620</v>
      </c>
      <c r="C71" s="15" t="s">
        <v>25</v>
      </c>
      <c r="D71" s="45">
        <f>SUM(I71:I$212)/SUM(G71:G$212)</f>
        <v>0.5558194774346793</v>
      </c>
      <c r="E71" s="15">
        <v>1</v>
      </c>
      <c r="F71" s="15">
        <v>3</v>
      </c>
      <c r="G71" s="15">
        <v>3</v>
      </c>
      <c r="H71" s="15">
        <v>1</v>
      </c>
      <c r="I71" s="15">
        <v>2</v>
      </c>
      <c r="J71" s="15">
        <f t="shared" ref="J71:J134" si="7">SUM(I71)-SUM(K71:M71)</f>
        <v>1</v>
      </c>
      <c r="K71" s="15">
        <v>1</v>
      </c>
      <c r="L71" s="15">
        <v>0</v>
      </c>
      <c r="M71" s="15">
        <v>0</v>
      </c>
      <c r="N71" s="15">
        <v>2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2</v>
      </c>
      <c r="V71" s="15">
        <v>3</v>
      </c>
      <c r="W71" s="45">
        <f>SUM(I71:I$212,O71:O$212,S71:S$212)/SUM(F71:F$212)</f>
        <v>0.57692307692307687</v>
      </c>
      <c r="X71" s="45">
        <f>SUM(V71:V$212)/SUM(G71:G$212)</f>
        <v>0.6555819477434679</v>
      </c>
      <c r="Y71" s="46">
        <f t="shared" si="6"/>
        <v>1.2325050246665448</v>
      </c>
    </row>
    <row r="72" spans="1:25" ht="15.95" customHeight="1" x14ac:dyDescent="0.25">
      <c r="A72" s="179"/>
      <c r="B72" s="14">
        <v>42620</v>
      </c>
      <c r="C72" s="15" t="s">
        <v>25</v>
      </c>
      <c r="D72" s="45">
        <f>SUM(I72:I$212)/SUM(G72:G$212)</f>
        <v>0.55502392344497609</v>
      </c>
      <c r="E72" s="15">
        <v>1</v>
      </c>
      <c r="F72" s="15">
        <v>4</v>
      </c>
      <c r="G72" s="15">
        <v>3</v>
      </c>
      <c r="H72" s="15">
        <v>1</v>
      </c>
      <c r="I72" s="15">
        <v>1</v>
      </c>
      <c r="J72" s="15">
        <f t="shared" si="7"/>
        <v>1</v>
      </c>
      <c r="K72" s="15">
        <v>0</v>
      </c>
      <c r="L72" s="15">
        <v>0</v>
      </c>
      <c r="M72" s="15">
        <v>0</v>
      </c>
      <c r="N72" s="15">
        <v>1</v>
      </c>
      <c r="O72" s="15">
        <v>1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1</v>
      </c>
      <c r="W72" s="45">
        <f>SUM(I72:I$212,O72:O$212,S72:S$212)/SUM(F72:F$212)</f>
        <v>0.57630979498861046</v>
      </c>
      <c r="X72" s="45">
        <f>SUM(V72:V$212)/SUM(G72:G$212)</f>
        <v>0.65311004784688997</v>
      </c>
      <c r="Y72" s="46">
        <f t="shared" si="6"/>
        <v>1.2294198428355005</v>
      </c>
    </row>
    <row r="73" spans="1:25" ht="15.95" customHeight="1" thickBot="1" x14ac:dyDescent="0.3">
      <c r="A73" s="180"/>
      <c r="B73" s="86">
        <v>42620</v>
      </c>
      <c r="C73" s="87" t="s">
        <v>25</v>
      </c>
      <c r="D73" s="89">
        <f>SUM(I73:I$212)/SUM(G73:G$212)</f>
        <v>0.55662650602409636</v>
      </c>
      <c r="E73" s="87">
        <v>1</v>
      </c>
      <c r="F73" s="87">
        <v>3</v>
      </c>
      <c r="G73" s="87">
        <v>2</v>
      </c>
      <c r="H73" s="87">
        <v>0</v>
      </c>
      <c r="I73" s="87">
        <v>0</v>
      </c>
      <c r="J73" s="87">
        <f t="shared" si="7"/>
        <v>0</v>
      </c>
      <c r="K73" s="87">
        <v>0</v>
      </c>
      <c r="L73" s="87">
        <v>0</v>
      </c>
      <c r="M73" s="87">
        <v>0</v>
      </c>
      <c r="N73" s="87">
        <v>1</v>
      </c>
      <c r="O73" s="87">
        <v>0</v>
      </c>
      <c r="P73" s="87">
        <v>0</v>
      </c>
      <c r="Q73" s="87">
        <v>1</v>
      </c>
      <c r="R73" s="87">
        <v>0</v>
      </c>
      <c r="S73" s="87">
        <v>1</v>
      </c>
      <c r="T73" s="87">
        <v>0</v>
      </c>
      <c r="U73" s="87">
        <v>1</v>
      </c>
      <c r="V73" s="87">
        <v>0</v>
      </c>
      <c r="W73" s="89">
        <f>SUM(I73:I$212,O73:O$212,S73:S$212)/SUM(F73:F$212)</f>
        <v>0.57701149425287357</v>
      </c>
      <c r="X73" s="89">
        <f>SUM(V73:V$212)/SUM(G73:G$212)</f>
        <v>0.65542168674698797</v>
      </c>
      <c r="Y73" s="90">
        <f t="shared" si="6"/>
        <v>1.2324331809998617</v>
      </c>
    </row>
    <row r="74" spans="1:25" ht="15.95" customHeight="1" x14ac:dyDescent="0.25">
      <c r="A74" s="183" t="s">
        <v>40</v>
      </c>
      <c r="B74" s="9">
        <v>42599</v>
      </c>
      <c r="C74" s="10" t="s">
        <v>36</v>
      </c>
      <c r="D74" s="1">
        <f>SUM(I74:I$212)/SUM(G74:G$212)</f>
        <v>0.55932203389830504</v>
      </c>
      <c r="E74" s="10">
        <v>1</v>
      </c>
      <c r="F74" s="10">
        <v>3</v>
      </c>
      <c r="G74" s="10">
        <v>3</v>
      </c>
      <c r="H74" s="10">
        <v>1</v>
      </c>
      <c r="I74" s="10">
        <v>1</v>
      </c>
      <c r="J74" s="10">
        <f t="shared" si="7"/>
        <v>1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1</v>
      </c>
      <c r="W74" s="1">
        <f>SUM(I74:I$212,O74:O$212,S74:S$212)/SUM(F74:F$212)</f>
        <v>0.57870370370370372</v>
      </c>
      <c r="X74" s="1">
        <f>SUM(V74:V$212)/SUM(G74:G$212)</f>
        <v>0.65859564164648909</v>
      </c>
      <c r="Y74" s="2">
        <f t="shared" si="6"/>
        <v>1.2372993453501928</v>
      </c>
    </row>
    <row r="75" spans="1:25" ht="15.95" customHeight="1" x14ac:dyDescent="0.25">
      <c r="A75" s="184"/>
      <c r="B75" s="4">
        <v>42599</v>
      </c>
      <c r="C75" s="5" t="s">
        <v>36</v>
      </c>
      <c r="D75" s="39">
        <f>SUM(I75:I$212)/SUM(G75:G$212)</f>
        <v>0.56097560975609762</v>
      </c>
      <c r="E75" s="5">
        <v>1</v>
      </c>
      <c r="F75" s="5">
        <v>3</v>
      </c>
      <c r="G75" s="5">
        <v>2</v>
      </c>
      <c r="H75" s="5">
        <v>0</v>
      </c>
      <c r="I75" s="5">
        <v>1</v>
      </c>
      <c r="J75" s="5">
        <f t="shared" si="7"/>
        <v>1</v>
      </c>
      <c r="K75" s="5">
        <v>0</v>
      </c>
      <c r="L75" s="5">
        <v>0</v>
      </c>
      <c r="M75" s="5">
        <v>0</v>
      </c>
      <c r="N75" s="5">
        <v>2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1</v>
      </c>
      <c r="U75" s="5">
        <v>1</v>
      </c>
      <c r="V75" s="5">
        <v>1</v>
      </c>
      <c r="W75" s="39">
        <f>SUM(I75:I$212,O75:O$212,S75:S$212)/SUM(F75:F$212)</f>
        <v>0.58041958041958042</v>
      </c>
      <c r="X75" s="39">
        <f>SUM(V75:V$212)/SUM(G75:G$212)</f>
        <v>0.66097560975609759</v>
      </c>
      <c r="Y75" s="41">
        <f t="shared" si="6"/>
        <v>1.2413951901756781</v>
      </c>
    </row>
    <row r="76" spans="1:25" ht="15.95" customHeight="1" x14ac:dyDescent="0.25">
      <c r="A76" s="184"/>
      <c r="B76" s="4">
        <v>42585</v>
      </c>
      <c r="C76" s="5" t="s">
        <v>37</v>
      </c>
      <c r="D76" s="39">
        <f>SUM(I76:I$212)/SUM(G76:G$212)</f>
        <v>0.56127450980392157</v>
      </c>
      <c r="E76" s="5">
        <v>1</v>
      </c>
      <c r="F76" s="5">
        <v>3</v>
      </c>
      <c r="G76" s="5">
        <v>2</v>
      </c>
      <c r="H76" s="5">
        <v>1</v>
      </c>
      <c r="I76" s="5">
        <v>1</v>
      </c>
      <c r="J76" s="5">
        <f t="shared" si="7"/>
        <v>0</v>
      </c>
      <c r="K76" s="5">
        <v>1</v>
      </c>
      <c r="L76" s="5">
        <v>0</v>
      </c>
      <c r="M76" s="5">
        <v>0</v>
      </c>
      <c r="N76" s="5">
        <v>1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2</v>
      </c>
      <c r="W76" s="39">
        <f>SUM(I76:I$212,O76:O$212,S76:S$212)/SUM(F76:F$212)</f>
        <v>0.5821596244131455</v>
      </c>
      <c r="X76" s="39">
        <f>SUM(V76:V$212)/SUM(G76:G$212)</f>
        <v>0.66176470588235292</v>
      </c>
      <c r="Y76" s="41">
        <f t="shared" si="6"/>
        <v>1.2439243302954983</v>
      </c>
    </row>
    <row r="77" spans="1:25" ht="15.95" customHeight="1" x14ac:dyDescent="0.25">
      <c r="A77" s="184"/>
      <c r="B77" s="4">
        <v>42585</v>
      </c>
      <c r="C77" s="5" t="s">
        <v>37</v>
      </c>
      <c r="D77" s="39">
        <f>SUM(I77:I$212)/SUM(G77:G$212)</f>
        <v>0.56157635467980294</v>
      </c>
      <c r="E77" s="5">
        <v>1</v>
      </c>
      <c r="F77" s="5">
        <v>3</v>
      </c>
      <c r="G77" s="5">
        <v>3</v>
      </c>
      <c r="H77" s="5">
        <v>0</v>
      </c>
      <c r="I77" s="5">
        <v>2</v>
      </c>
      <c r="J77" s="5">
        <f t="shared" si="7"/>
        <v>2</v>
      </c>
      <c r="K77" s="5">
        <v>0</v>
      </c>
      <c r="L77" s="5">
        <v>0</v>
      </c>
      <c r="M77" s="5">
        <v>0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2</v>
      </c>
      <c r="W77" s="39">
        <f>SUM(I77:I$212,O77:O$212,S77:S$212)/SUM(F77:F$212)</f>
        <v>0.58156028368794321</v>
      </c>
      <c r="X77" s="39">
        <f>SUM(V77:V$212)/SUM(G77:G$212)</f>
        <v>0.66009852216748766</v>
      </c>
      <c r="Y77" s="41">
        <f t="shared" si="6"/>
        <v>1.241658805855431</v>
      </c>
    </row>
    <row r="78" spans="1:25" ht="15.95" customHeight="1" x14ac:dyDescent="0.25">
      <c r="A78" s="184"/>
      <c r="B78" s="4">
        <v>42578</v>
      </c>
      <c r="C78" s="5" t="s">
        <v>25</v>
      </c>
      <c r="D78" s="39">
        <f>SUM(I78:I$212)/SUM(G78:G$212)</f>
        <v>0.56079404466501237</v>
      </c>
      <c r="E78" s="5">
        <v>1</v>
      </c>
      <c r="F78" s="5">
        <v>4</v>
      </c>
      <c r="G78" s="5">
        <v>4</v>
      </c>
      <c r="H78" s="5">
        <v>0</v>
      </c>
      <c r="I78" s="5">
        <v>1</v>
      </c>
      <c r="J78" s="5">
        <f t="shared" si="7"/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1</v>
      </c>
      <c r="W78" s="39">
        <f>SUM(I78:I$212,O78:O$212,S78:S$212)/SUM(F78:F$212)</f>
        <v>0.580952380952381</v>
      </c>
      <c r="X78" s="39">
        <f>SUM(V78:V$212)/SUM(G78:G$212)</f>
        <v>0.66004962779156329</v>
      </c>
      <c r="Y78" s="41">
        <f t="shared" si="6"/>
        <v>1.2410020087439442</v>
      </c>
    </row>
    <row r="79" spans="1:25" ht="15.95" customHeight="1" x14ac:dyDescent="0.25">
      <c r="A79" s="184"/>
      <c r="B79" s="4">
        <v>42578</v>
      </c>
      <c r="C79" s="5" t="s">
        <v>25</v>
      </c>
      <c r="D79" s="39">
        <f>SUM(I79:I$212)/SUM(G79:G$212)</f>
        <v>0.56390977443609025</v>
      </c>
      <c r="E79" s="5">
        <v>1</v>
      </c>
      <c r="F79" s="5">
        <v>3</v>
      </c>
      <c r="G79" s="5">
        <v>3</v>
      </c>
      <c r="H79" s="5">
        <v>1</v>
      </c>
      <c r="I79" s="5">
        <v>2</v>
      </c>
      <c r="J79" s="5">
        <f t="shared" si="7"/>
        <v>1</v>
      </c>
      <c r="K79" s="5">
        <v>0</v>
      </c>
      <c r="L79" s="5">
        <v>1</v>
      </c>
      <c r="M79" s="5">
        <v>0</v>
      </c>
      <c r="N79" s="5">
        <v>2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4</v>
      </c>
      <c r="W79" s="39">
        <f>SUM(I79:I$212,O79:O$212,S79:S$212)/SUM(F79:F$212)</f>
        <v>0.58413461538461542</v>
      </c>
      <c r="X79" s="39">
        <f>SUM(V79:V$212)/SUM(G79:G$212)</f>
        <v>0.66416040100250628</v>
      </c>
      <c r="Y79" s="41">
        <f t="shared" si="6"/>
        <v>1.2482950163871216</v>
      </c>
    </row>
    <row r="80" spans="1:25" ht="15.95" customHeight="1" x14ac:dyDescent="0.25">
      <c r="A80" s="184"/>
      <c r="B80" s="4">
        <v>42571</v>
      </c>
      <c r="C80" s="5" t="s">
        <v>23</v>
      </c>
      <c r="D80" s="39">
        <f>SUM(I80:I$212)/SUM(G80:G$212)</f>
        <v>0.56313131313131315</v>
      </c>
      <c r="E80" s="5">
        <v>1</v>
      </c>
      <c r="F80" s="5">
        <v>4</v>
      </c>
      <c r="G80" s="5">
        <v>4</v>
      </c>
      <c r="H80" s="5">
        <v>1</v>
      </c>
      <c r="I80" s="5">
        <v>3</v>
      </c>
      <c r="J80" s="5">
        <f t="shared" si="7"/>
        <v>2</v>
      </c>
      <c r="K80" s="5">
        <v>1</v>
      </c>
      <c r="L80" s="5">
        <v>0</v>
      </c>
      <c r="M80" s="5">
        <v>0</v>
      </c>
      <c r="N80" s="5">
        <v>4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0</v>
      </c>
      <c r="V80" s="5">
        <v>4</v>
      </c>
      <c r="W80" s="39">
        <f>SUM(I80:I$212,O80:O$212,S80:S$212)/SUM(F80:F$212)</f>
        <v>0.58353510895883776</v>
      </c>
      <c r="X80" s="39">
        <f>SUM(V80:V$212)/SUM(G80:G$212)</f>
        <v>0.65909090909090906</v>
      </c>
      <c r="Y80" s="41">
        <f t="shared" si="6"/>
        <v>1.2426260180497468</v>
      </c>
    </row>
    <row r="81" spans="1:25" ht="15.95" customHeight="1" x14ac:dyDescent="0.25">
      <c r="A81" s="184"/>
      <c r="B81" s="4">
        <v>42571</v>
      </c>
      <c r="C81" s="5" t="s">
        <v>23</v>
      </c>
      <c r="D81" s="39">
        <f>SUM(I81:I$212)/SUM(G81:G$212)</f>
        <v>0.56122448979591832</v>
      </c>
      <c r="E81" s="5">
        <v>1</v>
      </c>
      <c r="F81" s="5">
        <v>2</v>
      </c>
      <c r="G81" s="5">
        <v>2</v>
      </c>
      <c r="H81" s="5">
        <v>0</v>
      </c>
      <c r="I81" s="5">
        <v>0</v>
      </c>
      <c r="J81" s="5">
        <f t="shared" si="7"/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39">
        <f>SUM(I81:I$212,O81:O$212,S81:S$212)/SUM(F81:F$212)</f>
        <v>0.58190709046454769</v>
      </c>
      <c r="X81" s="39">
        <f>SUM(V81:V$212)/SUM(G81:G$212)</f>
        <v>0.65561224489795922</v>
      </c>
      <c r="Y81" s="41">
        <f t="shared" si="6"/>
        <v>1.2375193353625069</v>
      </c>
    </row>
    <row r="82" spans="1:25" ht="15.95" customHeight="1" x14ac:dyDescent="0.25">
      <c r="A82" s="184"/>
      <c r="B82" s="4">
        <v>42564</v>
      </c>
      <c r="C82" s="5" t="s">
        <v>29</v>
      </c>
      <c r="D82" s="39">
        <f>SUM(I82:I$212)/SUM(G82:G$212)</f>
        <v>0.5641025641025641</v>
      </c>
      <c r="E82" s="5">
        <v>1</v>
      </c>
      <c r="F82" s="5">
        <v>3</v>
      </c>
      <c r="G82" s="5">
        <v>2</v>
      </c>
      <c r="H82" s="5">
        <v>3</v>
      </c>
      <c r="I82" s="5">
        <v>2</v>
      </c>
      <c r="J82" s="5">
        <f t="shared" si="7"/>
        <v>1</v>
      </c>
      <c r="K82" s="5">
        <v>1</v>
      </c>
      <c r="L82" s="5">
        <v>0</v>
      </c>
      <c r="M82" s="5">
        <v>0</v>
      </c>
      <c r="N82" s="5">
        <v>2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3</v>
      </c>
      <c r="W82" s="39">
        <f>SUM(I82:I$212,O82:O$212,S82:S$212)/SUM(F82:F$212)</f>
        <v>0.58476658476658472</v>
      </c>
      <c r="X82" s="39">
        <f>SUM(V82:V$212)/SUM(G82:G$212)</f>
        <v>0.65897435897435896</v>
      </c>
      <c r="Y82" s="41">
        <f t="shared" si="6"/>
        <v>1.2437409437409437</v>
      </c>
    </row>
    <row r="83" spans="1:25" ht="15.95" customHeight="1" x14ac:dyDescent="0.25">
      <c r="A83" s="184"/>
      <c r="B83" s="4">
        <v>42564</v>
      </c>
      <c r="C83" s="5" t="s">
        <v>29</v>
      </c>
      <c r="D83" s="39">
        <f>SUM(I83:I$212)/SUM(G83:G$212)</f>
        <v>0.56185567010309279</v>
      </c>
      <c r="E83" s="5">
        <v>1</v>
      </c>
      <c r="F83" s="5">
        <v>4</v>
      </c>
      <c r="G83" s="5">
        <v>4</v>
      </c>
      <c r="H83" s="5">
        <v>3</v>
      </c>
      <c r="I83" s="5">
        <v>2</v>
      </c>
      <c r="J83" s="5">
        <f t="shared" si="7"/>
        <v>2</v>
      </c>
      <c r="K83" s="5">
        <v>0</v>
      </c>
      <c r="L83" s="5">
        <v>0</v>
      </c>
      <c r="M83" s="5">
        <v>0</v>
      </c>
      <c r="N83" s="5">
        <v>2</v>
      </c>
      <c r="O83" s="5">
        <v>0</v>
      </c>
      <c r="P83" s="5">
        <v>0</v>
      </c>
      <c r="Q83" s="5">
        <v>0</v>
      </c>
      <c r="R83" s="5">
        <v>0</v>
      </c>
      <c r="S83" s="5">
        <v>1</v>
      </c>
      <c r="T83" s="5">
        <v>0</v>
      </c>
      <c r="U83" s="5">
        <v>0</v>
      </c>
      <c r="V83" s="5">
        <v>2</v>
      </c>
      <c r="W83" s="39">
        <f>SUM(I83:I$212,O83:O$212,S83:S$212)/SUM(F83:F$212)</f>
        <v>0.58168316831683164</v>
      </c>
      <c r="X83" s="39">
        <f>SUM(V83:V$212)/SUM(G83:G$212)</f>
        <v>0.65463917525773196</v>
      </c>
      <c r="Y83" s="41">
        <f t="shared" si="6"/>
        <v>1.2363223435745636</v>
      </c>
    </row>
    <row r="84" spans="1:25" ht="15.95" customHeight="1" x14ac:dyDescent="0.25">
      <c r="A84" s="184"/>
      <c r="B84" s="4">
        <v>42557</v>
      </c>
      <c r="C84" s="5" t="s">
        <v>38</v>
      </c>
      <c r="D84" s="39">
        <f>SUM(I84:I$212)/SUM(G84:G$212)</f>
        <v>0.5625</v>
      </c>
      <c r="E84" s="5">
        <v>1</v>
      </c>
      <c r="F84" s="5">
        <v>3</v>
      </c>
      <c r="G84" s="5">
        <v>3</v>
      </c>
      <c r="H84" s="5">
        <v>0</v>
      </c>
      <c r="I84" s="5">
        <v>1</v>
      </c>
      <c r="J84" s="5">
        <f t="shared" si="7"/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1</v>
      </c>
      <c r="W84" s="39">
        <f>SUM(I84:I$212,O84:O$212,S84:S$212)/SUM(F84:F$212)</f>
        <v>0.57999999999999996</v>
      </c>
      <c r="X84" s="39">
        <f>SUM(V84:V$212)/SUM(G84:G$212)</f>
        <v>0.65625</v>
      </c>
      <c r="Y84" s="41">
        <f t="shared" si="6"/>
        <v>1.2362500000000001</v>
      </c>
    </row>
    <row r="85" spans="1:25" ht="15.95" customHeight="1" x14ac:dyDescent="0.25">
      <c r="A85" s="184"/>
      <c r="B85" s="4">
        <v>42557</v>
      </c>
      <c r="C85" s="5" t="s">
        <v>38</v>
      </c>
      <c r="D85" s="39">
        <f>SUM(I85:I$212)/SUM(G85:G$212)</f>
        <v>0.56430446194225725</v>
      </c>
      <c r="E85" s="5">
        <v>1</v>
      </c>
      <c r="F85" s="5">
        <v>4</v>
      </c>
      <c r="G85" s="5">
        <v>4</v>
      </c>
      <c r="H85" s="5">
        <v>2</v>
      </c>
      <c r="I85" s="5">
        <v>3</v>
      </c>
      <c r="J85" s="5">
        <f t="shared" si="7"/>
        <v>2</v>
      </c>
      <c r="K85" s="5">
        <v>1</v>
      </c>
      <c r="L85" s="5">
        <v>0</v>
      </c>
      <c r="M85" s="5">
        <v>0</v>
      </c>
      <c r="N85" s="5">
        <v>2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4</v>
      </c>
      <c r="W85" s="39">
        <f>SUM(I85:I$212,O85:O$212,S85:S$212)/SUM(F85:F$212)</f>
        <v>0.58186397984886651</v>
      </c>
      <c r="X85" s="39">
        <f>SUM(V85:V$212)/SUM(G85:G$212)</f>
        <v>0.65879265091863515</v>
      </c>
      <c r="Y85" s="41">
        <f t="shared" si="6"/>
        <v>1.2406566307675018</v>
      </c>
    </row>
    <row r="86" spans="1:25" ht="15.95" customHeight="1" x14ac:dyDescent="0.25">
      <c r="A86" s="184"/>
      <c r="B86" s="4">
        <v>42543</v>
      </c>
      <c r="C86" s="5" t="s">
        <v>34</v>
      </c>
      <c r="D86" s="39">
        <f>SUM(I86:I$212)/SUM(G86:G$212)</f>
        <v>0.56233421750663126</v>
      </c>
      <c r="E86" s="5">
        <v>1</v>
      </c>
      <c r="F86" s="5">
        <v>3</v>
      </c>
      <c r="G86" s="5">
        <v>3</v>
      </c>
      <c r="H86" s="5">
        <v>0</v>
      </c>
      <c r="I86" s="5">
        <v>0</v>
      </c>
      <c r="J86" s="5">
        <f t="shared" si="7"/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0</v>
      </c>
      <c r="V86" s="5">
        <v>0</v>
      </c>
      <c r="W86" s="39">
        <f>SUM(I86:I$212,O86:O$212,S86:S$212)/SUM(F86:F$212)</f>
        <v>0.58015267175572516</v>
      </c>
      <c r="X86" s="39">
        <f>SUM(V86:V$212)/SUM(G86:G$212)</f>
        <v>0.65517241379310343</v>
      </c>
      <c r="Y86" s="41">
        <f t="shared" si="6"/>
        <v>1.2353250855488285</v>
      </c>
    </row>
    <row r="87" spans="1:25" ht="15.95" customHeight="1" x14ac:dyDescent="0.25">
      <c r="A87" s="184"/>
      <c r="B87" s="4">
        <v>42543</v>
      </c>
      <c r="C87" s="5" t="s">
        <v>34</v>
      </c>
      <c r="D87" s="39">
        <f>SUM(I87:I$212)/SUM(G87:G$212)</f>
        <v>0.5668449197860963</v>
      </c>
      <c r="E87" s="5">
        <v>1</v>
      </c>
      <c r="F87" s="5">
        <v>3</v>
      </c>
      <c r="G87" s="5">
        <v>3</v>
      </c>
      <c r="H87" s="5">
        <v>0</v>
      </c>
      <c r="I87" s="27">
        <v>2</v>
      </c>
      <c r="J87" s="5">
        <f t="shared" si="7"/>
        <v>2</v>
      </c>
      <c r="K87" s="5">
        <v>0</v>
      </c>
      <c r="L87" s="5">
        <v>0</v>
      </c>
      <c r="M87" s="5">
        <v>0</v>
      </c>
      <c r="N87" s="5">
        <v>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2</v>
      </c>
      <c r="W87" s="39">
        <f>SUM(I87:I$212,O87:O$212,S87:S$212)/SUM(F87:F$212)</f>
        <v>0.58461538461538465</v>
      </c>
      <c r="X87" s="39">
        <f>SUM(V87:V$212)/SUM(G87:G$212)</f>
        <v>0.66042780748663099</v>
      </c>
      <c r="Y87" s="41">
        <f t="shared" si="6"/>
        <v>1.2450431921020155</v>
      </c>
    </row>
    <row r="88" spans="1:25" ht="15.95" customHeight="1" x14ac:dyDescent="0.25">
      <c r="A88" s="184"/>
      <c r="B88" s="4">
        <v>42529</v>
      </c>
      <c r="C88" s="5" t="s">
        <v>36</v>
      </c>
      <c r="D88" s="39">
        <f>SUM(I88:I$212)/SUM(G88:G$212)</f>
        <v>0.56603773584905659</v>
      </c>
      <c r="E88" s="5">
        <v>1</v>
      </c>
      <c r="F88" s="5">
        <v>3</v>
      </c>
      <c r="G88" s="5">
        <v>3</v>
      </c>
      <c r="H88" s="5">
        <v>2</v>
      </c>
      <c r="I88" s="27">
        <v>3</v>
      </c>
      <c r="J88" s="5">
        <f t="shared" si="7"/>
        <v>2</v>
      </c>
      <c r="K88" s="5">
        <v>0</v>
      </c>
      <c r="L88" s="5">
        <v>1</v>
      </c>
      <c r="M88" s="5">
        <v>0</v>
      </c>
      <c r="N88" s="5">
        <v>2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5</v>
      </c>
      <c r="W88" s="39">
        <f>SUM(I88:I$212,O88:O$212,S88:S$212)/SUM(F88:F$212)</f>
        <v>0.58397932816537468</v>
      </c>
      <c r="X88" s="39">
        <f>SUM(V88:V$212)/SUM(G88:G$212)</f>
        <v>0.660377358490566</v>
      </c>
      <c r="Y88" s="41">
        <f t="shared" si="6"/>
        <v>1.2443566866559408</v>
      </c>
    </row>
    <row r="89" spans="1:25" ht="15.95" customHeight="1" x14ac:dyDescent="0.25">
      <c r="A89" s="184"/>
      <c r="B89" s="4">
        <v>42529</v>
      </c>
      <c r="C89" s="5" t="s">
        <v>36</v>
      </c>
      <c r="D89" s="39">
        <f>SUM(I89:I$212)/SUM(G89:G$212)</f>
        <v>0.5625</v>
      </c>
      <c r="E89" s="5">
        <v>1</v>
      </c>
      <c r="F89" s="5">
        <v>4</v>
      </c>
      <c r="G89" s="5">
        <v>4</v>
      </c>
      <c r="H89" s="5">
        <v>1</v>
      </c>
      <c r="I89" s="27">
        <v>3</v>
      </c>
      <c r="J89" s="5">
        <f t="shared" si="7"/>
        <v>2</v>
      </c>
      <c r="K89" s="5">
        <v>0</v>
      </c>
      <c r="L89" s="5">
        <v>1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5</v>
      </c>
      <c r="W89" s="39">
        <f>SUM(I89:I$212,O89:O$212,S89:S$212)/SUM(F89:F$212)</f>
        <v>0.58072916666666663</v>
      </c>
      <c r="X89" s="39">
        <f>SUM(V89:V$212)/SUM(G89:G$212)</f>
        <v>0.65217391304347827</v>
      </c>
      <c r="Y89" s="41">
        <f t="shared" si="6"/>
        <v>1.232903079710145</v>
      </c>
    </row>
    <row r="90" spans="1:25" ht="15.95" customHeight="1" x14ac:dyDescent="0.25">
      <c r="A90" s="184"/>
      <c r="B90" s="4">
        <v>42522</v>
      </c>
      <c r="C90" s="5" t="s">
        <v>37</v>
      </c>
      <c r="D90" s="39">
        <f>SUM(I90:I$212)/SUM(G90:G$212)</f>
        <v>0.56043956043956045</v>
      </c>
      <c r="E90" s="5">
        <v>1</v>
      </c>
      <c r="F90" s="5">
        <v>2</v>
      </c>
      <c r="G90" s="5">
        <v>2</v>
      </c>
      <c r="H90" s="5">
        <v>1</v>
      </c>
      <c r="I90" s="27">
        <v>1</v>
      </c>
      <c r="J90" s="5">
        <f t="shared" si="7"/>
        <v>1</v>
      </c>
      <c r="K90" s="5">
        <v>0</v>
      </c>
      <c r="L90" s="5">
        <v>0</v>
      </c>
      <c r="M90" s="5">
        <v>0</v>
      </c>
      <c r="N90" s="5">
        <v>1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</v>
      </c>
      <c r="W90" s="39">
        <f>SUM(I90:I$212,O90:O$212,S90:S$212)/SUM(F90:F$212)</f>
        <v>0.57894736842105265</v>
      </c>
      <c r="X90" s="39">
        <f>SUM(V90:V$212)/SUM(G90:G$212)</f>
        <v>0.64560439560439564</v>
      </c>
      <c r="Y90" s="41">
        <f t="shared" si="6"/>
        <v>1.2245517640254482</v>
      </c>
    </row>
    <row r="91" spans="1:25" ht="15.95" customHeight="1" x14ac:dyDescent="0.25">
      <c r="A91" s="184"/>
      <c r="B91" s="4">
        <v>42522</v>
      </c>
      <c r="C91" s="5" t="s">
        <v>37</v>
      </c>
      <c r="D91" s="39">
        <f>SUM(I91:I$212)/SUM(G91:G$212)</f>
        <v>0.56077348066298338</v>
      </c>
      <c r="E91" s="5">
        <v>1</v>
      </c>
      <c r="F91" s="5">
        <v>3</v>
      </c>
      <c r="G91" s="5">
        <v>3</v>
      </c>
      <c r="H91" s="5">
        <v>1</v>
      </c>
      <c r="I91" s="27">
        <v>1</v>
      </c>
      <c r="J91" s="5">
        <f t="shared" si="7"/>
        <v>1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1</v>
      </c>
      <c r="U91" s="5">
        <v>0</v>
      </c>
      <c r="V91" s="5">
        <v>1</v>
      </c>
      <c r="W91" s="39">
        <f>SUM(I91:I$212,O91:O$212,S91:S$212)/SUM(F91:F$212)</f>
        <v>0.57936507936507942</v>
      </c>
      <c r="X91" s="39">
        <f>SUM(V91:V$212)/SUM(G91:G$212)</f>
        <v>0.64640883977900554</v>
      </c>
      <c r="Y91" s="41">
        <f t="shared" si="6"/>
        <v>1.2257739191440851</v>
      </c>
    </row>
    <row r="92" spans="1:25" ht="15.95" customHeight="1" x14ac:dyDescent="0.25">
      <c r="A92" s="184"/>
      <c r="B92" s="4">
        <v>42515</v>
      </c>
      <c r="C92" s="5" t="s">
        <v>25</v>
      </c>
      <c r="D92" s="39">
        <f>SUM(I92:I$212)/SUM(G92:G$212)</f>
        <v>0.56267409470752094</v>
      </c>
      <c r="E92" s="5">
        <v>1</v>
      </c>
      <c r="F92" s="5">
        <v>3</v>
      </c>
      <c r="G92" s="5">
        <v>3</v>
      </c>
      <c r="H92" s="5">
        <v>1</v>
      </c>
      <c r="I92" s="27">
        <v>2</v>
      </c>
      <c r="J92" s="5">
        <f t="shared" si="7"/>
        <v>2</v>
      </c>
      <c r="K92" s="5">
        <v>0</v>
      </c>
      <c r="L92" s="5">
        <v>0</v>
      </c>
      <c r="M92" s="5">
        <v>0</v>
      </c>
      <c r="N92" s="5">
        <v>3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0</v>
      </c>
      <c r="V92" s="5">
        <v>2</v>
      </c>
      <c r="W92" s="39">
        <f>SUM(I92:I$212,O92:O$212,S92:S$212)/SUM(F92:F$212)</f>
        <v>0.58133333333333337</v>
      </c>
      <c r="X92" s="39">
        <f>SUM(V92:V$212)/SUM(G92:G$212)</f>
        <v>0.64902506963788298</v>
      </c>
      <c r="Y92" s="41">
        <f t="shared" si="6"/>
        <v>1.2303584029712162</v>
      </c>
    </row>
    <row r="93" spans="1:25" ht="15.95" customHeight="1" x14ac:dyDescent="0.25">
      <c r="A93" s="184"/>
      <c r="B93" s="4">
        <v>42515</v>
      </c>
      <c r="C93" s="5" t="s">
        <v>25</v>
      </c>
      <c r="D93" s="39">
        <f>SUM(I93:I$212)/SUM(G93:G$212)</f>
        <v>0.5617977528089888</v>
      </c>
      <c r="E93" s="5">
        <v>1</v>
      </c>
      <c r="F93" s="5">
        <v>3</v>
      </c>
      <c r="G93" s="5">
        <v>3</v>
      </c>
      <c r="H93" s="5">
        <v>1</v>
      </c>
      <c r="I93" s="27">
        <v>1</v>
      </c>
      <c r="J93" s="5">
        <f t="shared" si="7"/>
        <v>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1</v>
      </c>
      <c r="W93" s="39">
        <f>SUM(I93:I$212,O93:O$212,S93:S$212)/SUM(F93:F$212)</f>
        <v>0.58064516129032262</v>
      </c>
      <c r="X93" s="39">
        <f>SUM(V93:V$212)/SUM(G93:G$212)</f>
        <v>0.648876404494382</v>
      </c>
      <c r="Y93" s="41">
        <f t="shared" si="6"/>
        <v>1.2295215657847045</v>
      </c>
    </row>
    <row r="94" spans="1:25" ht="15.95" customHeight="1" x14ac:dyDescent="0.25">
      <c r="A94" s="184"/>
      <c r="B94" s="4">
        <v>42508</v>
      </c>
      <c r="C94" s="5" t="s">
        <v>23</v>
      </c>
      <c r="D94" s="39">
        <f>SUM(I94:I$212)/SUM(G94:G$212)</f>
        <v>0.5637393767705382</v>
      </c>
      <c r="E94" s="5">
        <v>1</v>
      </c>
      <c r="F94" s="5">
        <v>3</v>
      </c>
      <c r="G94" s="5">
        <v>3</v>
      </c>
      <c r="H94" s="5">
        <v>0</v>
      </c>
      <c r="I94" s="27">
        <v>1</v>
      </c>
      <c r="J94" s="5">
        <f t="shared" si="7"/>
        <v>1</v>
      </c>
      <c r="K94" s="5">
        <v>0</v>
      </c>
      <c r="L94" s="5">
        <v>0</v>
      </c>
      <c r="M94" s="5">
        <v>0</v>
      </c>
      <c r="N94" s="5">
        <v>1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0</v>
      </c>
      <c r="V94" s="5">
        <v>1</v>
      </c>
      <c r="W94" s="39">
        <f>SUM(I94:I$212,O94:O$212,S94:S$212)/SUM(F94:F$212)</f>
        <v>0.58265582655826553</v>
      </c>
      <c r="X94" s="39">
        <f>SUM(V94:V$212)/SUM(G94:G$212)</f>
        <v>0.65155807365439089</v>
      </c>
      <c r="Y94" s="41">
        <f t="shared" si="6"/>
        <v>1.2342139002126564</v>
      </c>
    </row>
    <row r="95" spans="1:25" ht="15.95" customHeight="1" x14ac:dyDescent="0.25">
      <c r="A95" s="184"/>
      <c r="B95" s="4">
        <v>42508</v>
      </c>
      <c r="C95" s="5" t="s">
        <v>23</v>
      </c>
      <c r="D95" s="39">
        <f>SUM(I95:I$212)/SUM(G95:G$212)</f>
        <v>0.56571428571428573</v>
      </c>
      <c r="E95" s="5">
        <v>1</v>
      </c>
      <c r="F95" s="5">
        <v>3</v>
      </c>
      <c r="G95" s="5">
        <v>3</v>
      </c>
      <c r="H95" s="5">
        <v>1</v>
      </c>
      <c r="I95" s="27">
        <v>2</v>
      </c>
      <c r="J95" s="5">
        <f t="shared" si="7"/>
        <v>2</v>
      </c>
      <c r="K95" s="5">
        <v>0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2</v>
      </c>
      <c r="W95" s="39">
        <f>SUM(I95:I$212,O95:O$212,S95:S$212)/SUM(F95:F$212)</f>
        <v>0.58469945355191255</v>
      </c>
      <c r="X95" s="39">
        <f>SUM(V95:V$212)/SUM(G95:G$212)</f>
        <v>0.65428571428571425</v>
      </c>
      <c r="Y95" s="41">
        <f t="shared" si="6"/>
        <v>1.2389851678376269</v>
      </c>
    </row>
    <row r="96" spans="1:25" ht="15.95" customHeight="1" x14ac:dyDescent="0.25">
      <c r="A96" s="184"/>
      <c r="B96" s="4">
        <v>42501</v>
      </c>
      <c r="C96" s="5" t="s">
        <v>29</v>
      </c>
      <c r="D96" s="39">
        <f>SUM(I96:I$212)/SUM(G96:G$212)</f>
        <v>0.56484149855907784</v>
      </c>
      <c r="E96" s="5">
        <v>1</v>
      </c>
      <c r="F96" s="5">
        <v>3</v>
      </c>
      <c r="G96" s="5">
        <v>3</v>
      </c>
      <c r="H96" s="5">
        <v>2</v>
      </c>
      <c r="I96" s="27">
        <v>2</v>
      </c>
      <c r="J96" s="5">
        <f t="shared" si="7"/>
        <v>0</v>
      </c>
      <c r="K96" s="5">
        <v>2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4</v>
      </c>
      <c r="W96" s="39">
        <f>SUM(I96:I$212,O96:O$212,S96:S$212)/SUM(F96:F$212)</f>
        <v>0.58402203856749313</v>
      </c>
      <c r="X96" s="39">
        <f>SUM(V96:V$212)/SUM(G96:G$212)</f>
        <v>0.65417867435158505</v>
      </c>
      <c r="Y96" s="41">
        <f t="shared" si="6"/>
        <v>1.2382007129190782</v>
      </c>
    </row>
    <row r="97" spans="1:25" ht="15.95" customHeight="1" thickBot="1" x14ac:dyDescent="0.3">
      <c r="A97" s="188"/>
      <c r="B97" s="11">
        <v>42501</v>
      </c>
      <c r="C97" s="12" t="s">
        <v>29</v>
      </c>
      <c r="D97" s="40">
        <f>SUM(I97:I$212)/SUM(G97:G$212)</f>
        <v>0.56395348837209303</v>
      </c>
      <c r="E97" s="12">
        <v>1</v>
      </c>
      <c r="F97" s="12">
        <v>3</v>
      </c>
      <c r="G97" s="12">
        <v>3</v>
      </c>
      <c r="H97" s="12">
        <v>2</v>
      </c>
      <c r="I97" s="28">
        <v>2</v>
      </c>
      <c r="J97" s="12">
        <f t="shared" si="7"/>
        <v>2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1</v>
      </c>
      <c r="V97" s="12">
        <v>2</v>
      </c>
      <c r="W97" s="40">
        <f>SUM(I97:I$212,O97:O$212,S97:S$212)/SUM(F97:F$212)</f>
        <v>0.58333333333333337</v>
      </c>
      <c r="X97" s="40">
        <f>SUM(V97:V$212)/SUM(G97:G$212)</f>
        <v>0.64825581395348841</v>
      </c>
      <c r="Y97" s="42">
        <f t="shared" si="6"/>
        <v>1.2315891472868219</v>
      </c>
    </row>
    <row r="98" spans="1:25" ht="15.95" customHeight="1" x14ac:dyDescent="0.25">
      <c r="A98" s="178" t="s">
        <v>42</v>
      </c>
      <c r="B98" s="18">
        <v>42248</v>
      </c>
      <c r="C98" s="19" t="s">
        <v>41</v>
      </c>
      <c r="D98" s="43">
        <f>SUM(I98:I$212)/SUM(G98:G$212)</f>
        <v>0.56304985337243407</v>
      </c>
      <c r="E98" s="19">
        <v>1</v>
      </c>
      <c r="F98" s="19">
        <v>4</v>
      </c>
      <c r="G98" s="19">
        <v>4</v>
      </c>
      <c r="H98" s="19">
        <v>2</v>
      </c>
      <c r="I98" s="30">
        <v>2</v>
      </c>
      <c r="J98" s="19">
        <f t="shared" si="7"/>
        <v>2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2</v>
      </c>
      <c r="W98" s="43">
        <f>SUM(I98:I$212,O98:O$212,S98:S$212)/SUM(F98:F$212)</f>
        <v>0.58263305322128855</v>
      </c>
      <c r="X98" s="43">
        <f>SUM(V98:V$212)/SUM(G98:G$212)</f>
        <v>0.64809384164222872</v>
      </c>
      <c r="Y98" s="44">
        <f t="shared" si="6"/>
        <v>1.2307268948635173</v>
      </c>
    </row>
    <row r="99" spans="1:25" ht="15.95" customHeight="1" x14ac:dyDescent="0.25">
      <c r="A99" s="179"/>
      <c r="B99" s="14">
        <v>42241</v>
      </c>
      <c r="C99" s="15" t="s">
        <v>41</v>
      </c>
      <c r="D99" s="45">
        <f>SUM(I99:I$212)/SUM(G99:G$212)</f>
        <v>0.56379821958456977</v>
      </c>
      <c r="E99" s="15">
        <v>1</v>
      </c>
      <c r="F99" s="15">
        <v>4</v>
      </c>
      <c r="G99" s="15">
        <v>3</v>
      </c>
      <c r="H99" s="15">
        <v>1</v>
      </c>
      <c r="I99" s="27">
        <v>3</v>
      </c>
      <c r="J99" s="15">
        <f t="shared" si="7"/>
        <v>3</v>
      </c>
      <c r="K99" s="15">
        <v>0</v>
      </c>
      <c r="L99" s="15">
        <v>0</v>
      </c>
      <c r="M99" s="15">
        <v>0</v>
      </c>
      <c r="N99" s="15">
        <v>5</v>
      </c>
      <c r="O99" s="15">
        <v>0</v>
      </c>
      <c r="P99" s="15">
        <v>0</v>
      </c>
      <c r="Q99" s="15">
        <v>1</v>
      </c>
      <c r="R99" s="15">
        <v>0</v>
      </c>
      <c r="S99" s="15">
        <v>0</v>
      </c>
      <c r="T99" s="15">
        <v>0</v>
      </c>
      <c r="U99" s="15">
        <v>0</v>
      </c>
      <c r="V99" s="15">
        <v>3</v>
      </c>
      <c r="W99" s="45">
        <f>SUM(I99:I$212,O99:O$212,S99:S$212)/SUM(F99:F$212)</f>
        <v>0.58356940509915012</v>
      </c>
      <c r="X99" s="45">
        <f>SUM(V99:V$212)/SUM(G99:G$212)</f>
        <v>0.64985163204747776</v>
      </c>
      <c r="Y99" s="46">
        <f t="shared" si="6"/>
        <v>1.2334210371466279</v>
      </c>
    </row>
    <row r="100" spans="1:25" ht="15.95" customHeight="1" x14ac:dyDescent="0.25">
      <c r="A100" s="179"/>
      <c r="B100" s="14">
        <v>42241</v>
      </c>
      <c r="C100" s="15" t="s">
        <v>41</v>
      </c>
      <c r="D100" s="45">
        <f>SUM(I100:I$212)/SUM(G100:G$212)</f>
        <v>0.55988023952095811</v>
      </c>
      <c r="E100" s="15">
        <v>1</v>
      </c>
      <c r="F100" s="15">
        <v>4</v>
      </c>
      <c r="G100" s="15">
        <v>4</v>
      </c>
      <c r="H100" s="15">
        <v>2</v>
      </c>
      <c r="I100" s="27">
        <v>2</v>
      </c>
      <c r="J100" s="15">
        <f t="shared" si="7"/>
        <v>2</v>
      </c>
      <c r="K100" s="15">
        <v>0</v>
      </c>
      <c r="L100" s="15">
        <v>0</v>
      </c>
      <c r="M100" s="15">
        <v>0</v>
      </c>
      <c r="N100" s="15">
        <v>1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2</v>
      </c>
      <c r="W100" s="45">
        <f>SUM(I100:I$212,O100:O$212,S100:S$212)/SUM(F100:F$212)</f>
        <v>0.58166189111747846</v>
      </c>
      <c r="X100" s="45">
        <f>SUM(V100:V$212)/SUM(G100:G$212)</f>
        <v>0.6467065868263473</v>
      </c>
      <c r="Y100" s="46">
        <f t="shared" si="6"/>
        <v>1.2283684779438258</v>
      </c>
    </row>
    <row r="101" spans="1:25" ht="15.95" customHeight="1" x14ac:dyDescent="0.25">
      <c r="A101" s="179"/>
      <c r="B101" s="14">
        <v>42234</v>
      </c>
      <c r="C101" s="15" t="s">
        <v>41</v>
      </c>
      <c r="D101" s="45">
        <f>SUM(I101:I$212)/SUM(G101:G$212)</f>
        <v>0.56060606060606055</v>
      </c>
      <c r="E101" s="15">
        <v>1</v>
      </c>
      <c r="F101" s="15">
        <v>2</v>
      </c>
      <c r="G101" s="15">
        <v>1</v>
      </c>
      <c r="H101" s="15">
        <v>0</v>
      </c>
      <c r="I101" s="15">
        <v>0</v>
      </c>
      <c r="J101" s="15">
        <f t="shared" si="7"/>
        <v>0</v>
      </c>
      <c r="K101" s="15">
        <v>0</v>
      </c>
      <c r="L101" s="15">
        <v>0</v>
      </c>
      <c r="M101" s="15">
        <v>0</v>
      </c>
      <c r="N101" s="15">
        <v>1</v>
      </c>
      <c r="O101" s="15">
        <v>0</v>
      </c>
      <c r="P101" s="15">
        <v>0</v>
      </c>
      <c r="Q101" s="15">
        <v>1</v>
      </c>
      <c r="R101" s="15">
        <v>0</v>
      </c>
      <c r="S101" s="15">
        <v>0</v>
      </c>
      <c r="T101" s="15">
        <v>0</v>
      </c>
      <c r="U101" s="15">
        <v>2</v>
      </c>
      <c r="V101" s="15">
        <v>0</v>
      </c>
      <c r="W101" s="45">
        <f>SUM(I101:I$212,O101:O$212,S101:S$212)/SUM(F101:F$212)</f>
        <v>0.58260869565217388</v>
      </c>
      <c r="X101" s="45">
        <f>SUM(V101:V$212)/SUM(G101:G$212)</f>
        <v>0.64848484848484844</v>
      </c>
      <c r="Y101" s="46">
        <f t="shared" si="6"/>
        <v>1.2310935441370223</v>
      </c>
    </row>
    <row r="102" spans="1:25" ht="15.95" customHeight="1" thickBot="1" x14ac:dyDescent="0.3">
      <c r="A102" s="180"/>
      <c r="B102" s="86">
        <v>42234</v>
      </c>
      <c r="C102" s="87" t="s">
        <v>41</v>
      </c>
      <c r="D102" s="89">
        <f>SUM(I102:I$212)/SUM(G102:G$212)</f>
        <v>0.56231003039513683</v>
      </c>
      <c r="E102" s="87">
        <v>1</v>
      </c>
      <c r="F102" s="87">
        <v>4</v>
      </c>
      <c r="G102" s="87">
        <v>4</v>
      </c>
      <c r="H102" s="87">
        <v>2</v>
      </c>
      <c r="I102" s="87">
        <v>4</v>
      </c>
      <c r="J102" s="87">
        <f t="shared" si="7"/>
        <v>4</v>
      </c>
      <c r="K102" s="87">
        <v>0</v>
      </c>
      <c r="L102" s="87">
        <v>0</v>
      </c>
      <c r="M102" s="87">
        <v>0</v>
      </c>
      <c r="N102" s="87">
        <v>2</v>
      </c>
      <c r="O102" s="87">
        <v>0</v>
      </c>
      <c r="P102" s="87">
        <v>0</v>
      </c>
      <c r="Q102" s="87">
        <v>0</v>
      </c>
      <c r="R102" s="87">
        <v>0</v>
      </c>
      <c r="S102" s="87">
        <v>0</v>
      </c>
      <c r="T102" s="87">
        <v>0</v>
      </c>
      <c r="U102" s="87">
        <v>0</v>
      </c>
      <c r="V102" s="87">
        <v>4</v>
      </c>
      <c r="W102" s="89">
        <f>SUM(I102:I$212,O102:O$212,S102:S$212)/SUM(F102:F$212)</f>
        <v>0.5860058309037901</v>
      </c>
      <c r="X102" s="89">
        <f>SUM(V102:V$212)/SUM(G102:G$212)</f>
        <v>0.65045592705167177</v>
      </c>
      <c r="Y102" s="90">
        <f t="shared" si="6"/>
        <v>1.2364617579554618</v>
      </c>
    </row>
    <row r="103" spans="1:25" ht="15.95" customHeight="1" x14ac:dyDescent="0.25">
      <c r="A103" s="183" t="s">
        <v>49</v>
      </c>
      <c r="B103" s="9">
        <v>42227</v>
      </c>
      <c r="C103" s="10" t="s">
        <v>43</v>
      </c>
      <c r="D103" s="1">
        <f>SUM(I103:I$212)/SUM(G103:G$212)</f>
        <v>0.55692307692307697</v>
      </c>
      <c r="E103" s="10">
        <v>1</v>
      </c>
      <c r="F103" s="10">
        <v>3</v>
      </c>
      <c r="G103" s="10">
        <v>3</v>
      </c>
      <c r="H103" s="10">
        <v>1</v>
      </c>
      <c r="I103" s="10">
        <v>2</v>
      </c>
      <c r="J103" s="10">
        <f t="shared" si="7"/>
        <v>2</v>
      </c>
      <c r="K103" s="10">
        <v>0</v>
      </c>
      <c r="L103" s="10">
        <v>0</v>
      </c>
      <c r="M103" s="10">
        <v>0</v>
      </c>
      <c r="N103" s="10">
        <v>3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2</v>
      </c>
      <c r="W103" s="1">
        <f>SUM(I103:I$212,O103:O$212,S103:S$212)/SUM(F103:F$212)</f>
        <v>0.58112094395280234</v>
      </c>
      <c r="X103" s="1">
        <f>SUM(V103:V$212)/SUM(G103:G$212)</f>
        <v>0.64615384615384619</v>
      </c>
      <c r="Y103" s="2">
        <f t="shared" si="6"/>
        <v>1.2272747901066485</v>
      </c>
    </row>
    <row r="104" spans="1:25" ht="15.95" customHeight="1" x14ac:dyDescent="0.25">
      <c r="A104" s="184"/>
      <c r="B104" s="4">
        <v>42227</v>
      </c>
      <c r="C104" s="5" t="s">
        <v>43</v>
      </c>
      <c r="D104" s="39">
        <f>SUM(I104:I$212)/SUM(G104:G$212)</f>
        <v>0.55590062111801242</v>
      </c>
      <c r="E104" s="5">
        <v>1</v>
      </c>
      <c r="F104" s="5">
        <v>2</v>
      </c>
      <c r="G104" s="5">
        <v>2</v>
      </c>
      <c r="H104" s="5">
        <v>0</v>
      </c>
      <c r="I104" s="5">
        <v>1</v>
      </c>
      <c r="J104" s="5">
        <f t="shared" si="7"/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1</v>
      </c>
      <c r="W104" s="39">
        <f>SUM(I104:I$212,O104:O$212,S104:S$212)/SUM(F104:F$212)</f>
        <v>0.5803571428571429</v>
      </c>
      <c r="X104" s="39">
        <f>SUM(V104:V$212)/SUM(G104:G$212)</f>
        <v>0.64596273291925466</v>
      </c>
      <c r="Y104" s="41">
        <f t="shared" si="6"/>
        <v>1.2263198757763976</v>
      </c>
    </row>
    <row r="105" spans="1:25" ht="15.95" customHeight="1" x14ac:dyDescent="0.25">
      <c r="A105" s="184"/>
      <c r="B105" s="4">
        <v>42220</v>
      </c>
      <c r="C105" s="5" t="s">
        <v>44</v>
      </c>
      <c r="D105" s="39">
        <f>SUM(I105:I$212)/SUM(G105:G$212)</f>
        <v>0.55625000000000002</v>
      </c>
      <c r="E105" s="5">
        <v>1</v>
      </c>
      <c r="F105" s="5">
        <v>3</v>
      </c>
      <c r="G105" s="5">
        <v>3</v>
      </c>
      <c r="H105" s="5">
        <v>0</v>
      </c>
      <c r="I105" s="5">
        <v>1</v>
      </c>
      <c r="J105" s="5">
        <f t="shared" si="7"/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3</v>
      </c>
      <c r="W105" s="39">
        <f>SUM(I105:I$212,O105:O$212,S105:S$212)/SUM(F105:F$212)</f>
        <v>0.58083832335329344</v>
      </c>
      <c r="X105" s="39">
        <f>SUM(V105:V$212)/SUM(G105:G$212)</f>
        <v>0.64687499999999998</v>
      </c>
      <c r="Y105" s="41">
        <f t="shared" si="6"/>
        <v>1.2277133233532935</v>
      </c>
    </row>
    <row r="106" spans="1:25" ht="15.95" customHeight="1" x14ac:dyDescent="0.25">
      <c r="A106" s="184"/>
      <c r="B106" s="4">
        <v>42220</v>
      </c>
      <c r="C106" s="5" t="s">
        <v>44</v>
      </c>
      <c r="D106" s="39">
        <f>SUM(I106:I$212)/SUM(G106:G$212)</f>
        <v>0.55835962145110407</v>
      </c>
      <c r="E106" s="5">
        <v>1</v>
      </c>
      <c r="F106" s="5">
        <v>2</v>
      </c>
      <c r="G106" s="5">
        <v>2</v>
      </c>
      <c r="H106" s="5">
        <v>0</v>
      </c>
      <c r="I106" s="5">
        <v>0</v>
      </c>
      <c r="J106" s="5">
        <f t="shared" si="7"/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</v>
      </c>
      <c r="T106" s="5">
        <v>0</v>
      </c>
      <c r="U106" s="5">
        <v>0</v>
      </c>
      <c r="V106" s="5">
        <v>0</v>
      </c>
      <c r="W106" s="39">
        <f>SUM(I106:I$212,O106:O$212,S106:S$212)/SUM(F106:F$212)</f>
        <v>0.58308157099697888</v>
      </c>
      <c r="X106" s="39">
        <f>SUM(V106:V$212)/SUM(G106:G$212)</f>
        <v>0.64353312302839116</v>
      </c>
      <c r="Y106" s="41">
        <f t="shared" si="6"/>
        <v>1.2266146940253702</v>
      </c>
    </row>
    <row r="107" spans="1:25" ht="15.95" customHeight="1" x14ac:dyDescent="0.25">
      <c r="A107" s="184"/>
      <c r="B107" s="4">
        <v>42213</v>
      </c>
      <c r="C107" s="5" t="s">
        <v>41</v>
      </c>
      <c r="D107" s="39">
        <f>SUM(I107:I$212)/SUM(G107:G$212)</f>
        <v>0.56190476190476191</v>
      </c>
      <c r="E107" s="5">
        <v>1</v>
      </c>
      <c r="F107" s="5">
        <v>3</v>
      </c>
      <c r="G107" s="5">
        <v>3</v>
      </c>
      <c r="H107" s="5">
        <v>2</v>
      </c>
      <c r="I107" s="5">
        <v>2</v>
      </c>
      <c r="J107" s="5">
        <f t="shared" si="7"/>
        <v>2</v>
      </c>
      <c r="K107" s="5">
        <v>0</v>
      </c>
      <c r="L107" s="5">
        <v>0</v>
      </c>
      <c r="M107" s="5">
        <v>0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0</v>
      </c>
      <c r="V107" s="5">
        <v>2</v>
      </c>
      <c r="W107" s="39">
        <f>SUM(I107:I$212,O107:O$212,S107:S$212)/SUM(F107:F$212)</f>
        <v>0.5835866261398176</v>
      </c>
      <c r="X107" s="39">
        <f>SUM(V107:V$212)/SUM(G107:G$212)</f>
        <v>0.64761904761904765</v>
      </c>
      <c r="Y107" s="41">
        <f t="shared" si="6"/>
        <v>1.2312056737588652</v>
      </c>
    </row>
    <row r="108" spans="1:25" ht="15.95" customHeight="1" x14ac:dyDescent="0.25">
      <c r="A108" s="184"/>
      <c r="B108" s="4">
        <v>42213</v>
      </c>
      <c r="C108" s="5" t="s">
        <v>41</v>
      </c>
      <c r="D108" s="39">
        <f>SUM(I108:I$212)/SUM(G108:G$212)</f>
        <v>0.5608974358974359</v>
      </c>
      <c r="E108" s="5">
        <v>1</v>
      </c>
      <c r="F108" s="5">
        <v>2</v>
      </c>
      <c r="G108" s="5">
        <v>2</v>
      </c>
      <c r="H108" s="5">
        <v>0</v>
      </c>
      <c r="I108" s="5">
        <v>0</v>
      </c>
      <c r="J108" s="5">
        <f t="shared" si="7"/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1</v>
      </c>
      <c r="T108" s="5">
        <v>0</v>
      </c>
      <c r="U108" s="5">
        <v>0</v>
      </c>
      <c r="V108" s="5">
        <v>0</v>
      </c>
      <c r="W108" s="39">
        <f>SUM(I108:I$212,O108:O$212,S108:S$212)/SUM(F108:F$212)</f>
        <v>0.58282208588957052</v>
      </c>
      <c r="X108" s="39">
        <f>SUM(V108:V$212)/SUM(G108:G$212)</f>
        <v>0.64743589743589747</v>
      </c>
      <c r="Y108" s="41">
        <f t="shared" si="6"/>
        <v>1.2302579833254681</v>
      </c>
    </row>
    <row r="109" spans="1:25" ht="15.95" customHeight="1" x14ac:dyDescent="0.25">
      <c r="A109" s="184"/>
      <c r="B109" s="4">
        <v>42206</v>
      </c>
      <c r="C109" s="5" t="s">
        <v>45</v>
      </c>
      <c r="D109" s="39">
        <f>SUM(I109:I$212)/SUM(G109:G$212)</f>
        <v>0.56451612903225812</v>
      </c>
      <c r="E109" s="5">
        <v>1</v>
      </c>
      <c r="F109" s="5">
        <v>3</v>
      </c>
      <c r="G109" s="5">
        <v>3</v>
      </c>
      <c r="H109" s="5">
        <v>0</v>
      </c>
      <c r="I109" s="5">
        <v>1</v>
      </c>
      <c r="J109" s="5">
        <f t="shared" si="7"/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1</v>
      </c>
      <c r="W109" s="39">
        <f>SUM(I109:I$212,O109:O$212,S109:S$212)/SUM(F109:F$212)</f>
        <v>0.58333333333333337</v>
      </c>
      <c r="X109" s="39">
        <f>SUM(V109:V$212)/SUM(G109:G$212)</f>
        <v>0.65161290322580645</v>
      </c>
      <c r="Y109" s="41">
        <f t="shared" si="6"/>
        <v>1.2349462365591397</v>
      </c>
    </row>
    <row r="110" spans="1:25" ht="15.95" customHeight="1" x14ac:dyDescent="0.25">
      <c r="A110" s="184"/>
      <c r="B110" s="4">
        <v>42206</v>
      </c>
      <c r="C110" s="5" t="s">
        <v>45</v>
      </c>
      <c r="D110" s="39">
        <f>SUM(I110:I$212)/SUM(G110:G$212)</f>
        <v>0.5667752442996743</v>
      </c>
      <c r="E110" s="5">
        <v>1</v>
      </c>
      <c r="F110" s="5">
        <v>2</v>
      </c>
      <c r="G110" s="5">
        <v>2</v>
      </c>
      <c r="H110" s="5">
        <v>0</v>
      </c>
      <c r="I110" s="5">
        <v>0</v>
      </c>
      <c r="J110" s="5">
        <f t="shared" si="7"/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1</v>
      </c>
      <c r="T110" s="5">
        <v>0</v>
      </c>
      <c r="U110" s="5">
        <v>0</v>
      </c>
      <c r="V110" s="5">
        <v>0</v>
      </c>
      <c r="W110" s="39">
        <f>SUM(I110:I$212,O110:O$212,S110:S$212)/SUM(F110:F$212)</f>
        <v>0.58566978193146413</v>
      </c>
      <c r="X110" s="39">
        <f>SUM(V110:V$212)/SUM(G110:G$212)</f>
        <v>0.65472312703583058</v>
      </c>
      <c r="Y110" s="41">
        <f t="shared" si="6"/>
        <v>1.2403929089672947</v>
      </c>
    </row>
    <row r="111" spans="1:25" ht="15.95" customHeight="1" x14ac:dyDescent="0.25">
      <c r="A111" s="184"/>
      <c r="B111" s="4">
        <v>42199</v>
      </c>
      <c r="C111" s="5" t="s">
        <v>46</v>
      </c>
      <c r="D111" s="39">
        <f>SUM(I111:I$212)/SUM(G111:G$212)</f>
        <v>0.57049180327868854</v>
      </c>
      <c r="E111" s="5">
        <v>1</v>
      </c>
      <c r="F111" s="5">
        <v>3</v>
      </c>
      <c r="G111" s="5">
        <v>3</v>
      </c>
      <c r="H111" s="5">
        <v>1</v>
      </c>
      <c r="I111" s="27">
        <v>1</v>
      </c>
      <c r="J111" s="5">
        <f t="shared" si="7"/>
        <v>0</v>
      </c>
      <c r="K111" s="5">
        <v>1</v>
      </c>
      <c r="L111" s="5">
        <v>0</v>
      </c>
      <c r="M111" s="5">
        <v>0</v>
      </c>
      <c r="N111" s="5">
        <v>1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2</v>
      </c>
      <c r="W111" s="39">
        <f>SUM(I111:I$212,O111:O$212,S111:S$212)/SUM(F111:F$212)</f>
        <v>0.58620689655172409</v>
      </c>
      <c r="X111" s="39">
        <f>SUM(V111:V$212)/SUM(G111:G$212)</f>
        <v>0.65901639344262297</v>
      </c>
      <c r="Y111" s="41">
        <f t="shared" si="6"/>
        <v>1.2452232899943469</v>
      </c>
    </row>
    <row r="112" spans="1:25" ht="15.95" customHeight="1" x14ac:dyDescent="0.25">
      <c r="A112" s="184"/>
      <c r="B112" s="4">
        <v>42199</v>
      </c>
      <c r="C112" s="5" t="s">
        <v>46</v>
      </c>
      <c r="D112" s="39">
        <f>SUM(I112:I$212)/SUM(G112:G$212)</f>
        <v>0.57284768211920534</v>
      </c>
      <c r="E112" s="5">
        <v>1</v>
      </c>
      <c r="F112" s="5">
        <v>3</v>
      </c>
      <c r="G112" s="5">
        <v>2</v>
      </c>
      <c r="H112" s="5">
        <v>0</v>
      </c>
      <c r="I112" s="27">
        <v>1</v>
      </c>
      <c r="J112" s="27">
        <f t="shared" si="7"/>
        <v>1</v>
      </c>
      <c r="K112" s="5">
        <v>0</v>
      </c>
      <c r="L112" s="5">
        <v>0</v>
      </c>
      <c r="M112" s="5">
        <v>0</v>
      </c>
      <c r="N112" s="5">
        <v>2</v>
      </c>
      <c r="O112" s="5">
        <v>1</v>
      </c>
      <c r="P112" s="5">
        <v>0</v>
      </c>
      <c r="Q112" s="5">
        <v>0</v>
      </c>
      <c r="R112" s="5">
        <v>1</v>
      </c>
      <c r="S112" s="5">
        <v>0</v>
      </c>
      <c r="T112" s="5">
        <v>0</v>
      </c>
      <c r="U112" s="5">
        <v>0</v>
      </c>
      <c r="V112" s="5">
        <v>1</v>
      </c>
      <c r="W112" s="39">
        <f>SUM(I112:I$212,O112:O$212,S112:S$212)/SUM(F112:F$212)</f>
        <v>0.58860759493670889</v>
      </c>
      <c r="X112" s="39">
        <f>SUM(V112:V$212)/SUM(G112:G$212)</f>
        <v>0.65894039735099341</v>
      </c>
      <c r="Y112" s="41">
        <f t="shared" si="6"/>
        <v>1.2475479922877022</v>
      </c>
    </row>
    <row r="113" spans="1:25" ht="15.95" customHeight="1" x14ac:dyDescent="0.25">
      <c r="A113" s="184"/>
      <c r="B113" s="4">
        <v>42192</v>
      </c>
      <c r="C113" s="5" t="s">
        <v>47</v>
      </c>
      <c r="D113" s="39">
        <f>SUM(I113:I$212)/SUM(G113:G$212)</f>
        <v>0.57333333333333336</v>
      </c>
      <c r="E113" s="5">
        <v>1</v>
      </c>
      <c r="F113" s="5">
        <v>3</v>
      </c>
      <c r="G113" s="5">
        <v>2</v>
      </c>
      <c r="H113" s="5">
        <v>1</v>
      </c>
      <c r="I113" s="27">
        <v>1</v>
      </c>
      <c r="J113" s="27">
        <f t="shared" si="7"/>
        <v>1</v>
      </c>
      <c r="K113" s="5">
        <v>0</v>
      </c>
      <c r="L113" s="5">
        <v>0</v>
      </c>
      <c r="M113" s="5">
        <v>0</v>
      </c>
      <c r="N113" s="5">
        <v>1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1</v>
      </c>
      <c r="V113" s="5">
        <v>1</v>
      </c>
      <c r="W113" s="39">
        <f>SUM(I113:I$212,O113:O$212,S113:S$212)/SUM(F113:F$212)</f>
        <v>0.58785942492012777</v>
      </c>
      <c r="X113" s="39">
        <f>SUM(V113:V$212)/SUM(G113:G$212)</f>
        <v>0.66</v>
      </c>
      <c r="Y113" s="41">
        <f t="shared" si="6"/>
        <v>1.2478594249201278</v>
      </c>
    </row>
    <row r="114" spans="1:25" ht="15.95" customHeight="1" x14ac:dyDescent="0.25">
      <c r="A114" s="184"/>
      <c r="B114" s="4">
        <v>42192</v>
      </c>
      <c r="C114" s="5" t="s">
        <v>47</v>
      </c>
      <c r="D114" s="39">
        <f>SUM(I114:I$212)/SUM(G114:G$212)</f>
        <v>0.5738255033557047</v>
      </c>
      <c r="E114" s="5">
        <v>1</v>
      </c>
      <c r="F114" s="5">
        <v>2</v>
      </c>
      <c r="G114" s="5">
        <v>2</v>
      </c>
      <c r="H114" s="5">
        <v>2</v>
      </c>
      <c r="I114" s="27">
        <v>2</v>
      </c>
      <c r="J114" s="27">
        <f t="shared" si="7"/>
        <v>2</v>
      </c>
      <c r="K114" s="5">
        <v>0</v>
      </c>
      <c r="L114" s="5">
        <v>0</v>
      </c>
      <c r="M114" s="5">
        <v>0</v>
      </c>
      <c r="N114" s="5">
        <v>1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2</v>
      </c>
      <c r="W114" s="39">
        <f>SUM(I114:I$212,O114:O$212,S114:S$212)/SUM(F114:F$212)</f>
        <v>0.5903225806451613</v>
      </c>
      <c r="X114" s="39">
        <f>SUM(V114:V$212)/SUM(G114:G$212)</f>
        <v>0.66107382550335569</v>
      </c>
      <c r="Y114" s="41">
        <f t="shared" si="6"/>
        <v>1.251396406148517</v>
      </c>
    </row>
    <row r="115" spans="1:25" ht="15.95" customHeight="1" x14ac:dyDescent="0.25">
      <c r="A115" s="184"/>
      <c r="B115" s="4">
        <v>42178</v>
      </c>
      <c r="C115" s="5" t="s">
        <v>41</v>
      </c>
      <c r="D115" s="39">
        <f>SUM(I115:I$212)/SUM(G115:G$212)</f>
        <v>0.57094594594594594</v>
      </c>
      <c r="E115" s="5">
        <v>1</v>
      </c>
      <c r="F115" s="5">
        <v>3</v>
      </c>
      <c r="G115" s="5">
        <v>3</v>
      </c>
      <c r="H115" s="5">
        <v>1</v>
      </c>
      <c r="I115" s="27">
        <v>2</v>
      </c>
      <c r="J115" s="27">
        <f t="shared" si="7"/>
        <v>2</v>
      </c>
      <c r="K115" s="5">
        <v>0</v>
      </c>
      <c r="L115" s="5">
        <v>0</v>
      </c>
      <c r="M115" s="5">
        <v>0</v>
      </c>
      <c r="N115" s="5">
        <v>1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2</v>
      </c>
      <c r="W115" s="39">
        <f>SUM(I115:I$212,O115:O$212,S115:S$212)/SUM(F115:F$212)</f>
        <v>0.58766233766233766</v>
      </c>
      <c r="X115" s="39">
        <f>SUM(V115:V$212)/SUM(G115:G$212)</f>
        <v>0.65878378378378377</v>
      </c>
      <c r="Y115" s="41">
        <f t="shared" si="6"/>
        <v>1.2464461214461213</v>
      </c>
    </row>
    <row r="116" spans="1:25" ht="15.95" customHeight="1" x14ac:dyDescent="0.25">
      <c r="A116" s="184"/>
      <c r="B116" s="4">
        <v>42178</v>
      </c>
      <c r="C116" s="5" t="s">
        <v>41</v>
      </c>
      <c r="D116" s="39">
        <f>SUM(I116:I$212)/SUM(G116:G$212)</f>
        <v>0.56996587030716728</v>
      </c>
      <c r="E116" s="5">
        <v>1</v>
      </c>
      <c r="F116" s="5">
        <v>3</v>
      </c>
      <c r="G116" s="5">
        <v>3</v>
      </c>
      <c r="H116" s="5">
        <v>0</v>
      </c>
      <c r="I116" s="27">
        <v>1</v>
      </c>
      <c r="J116" s="27">
        <f t="shared" si="7"/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1</v>
      </c>
      <c r="T116" s="5">
        <v>0</v>
      </c>
      <c r="U116" s="5">
        <v>0</v>
      </c>
      <c r="V116" s="5">
        <v>1</v>
      </c>
      <c r="W116" s="39">
        <f>SUM(I116:I$212,O116:O$212,S116:S$212)/SUM(F116:F$212)</f>
        <v>0.58688524590163937</v>
      </c>
      <c r="X116" s="39">
        <f>SUM(V116:V$212)/SUM(G116:G$212)</f>
        <v>0.65870307167235498</v>
      </c>
      <c r="Y116" s="41">
        <f t="shared" si="6"/>
        <v>1.2455883175739944</v>
      </c>
    </row>
    <row r="117" spans="1:25" ht="15.95" customHeight="1" x14ac:dyDescent="0.25">
      <c r="A117" s="184"/>
      <c r="B117" s="4">
        <v>42171</v>
      </c>
      <c r="C117" s="5" t="s">
        <v>45</v>
      </c>
      <c r="D117" s="39">
        <f>SUM(I117:I$212)/SUM(G117:G$212)</f>
        <v>0.57241379310344831</v>
      </c>
      <c r="E117" s="5">
        <v>1</v>
      </c>
      <c r="F117" s="5">
        <v>3</v>
      </c>
      <c r="G117" s="5">
        <v>3</v>
      </c>
      <c r="H117" s="5">
        <v>1</v>
      </c>
      <c r="I117" s="27">
        <v>3</v>
      </c>
      <c r="J117" s="27">
        <f t="shared" si="7"/>
        <v>3</v>
      </c>
      <c r="K117" s="5">
        <v>0</v>
      </c>
      <c r="L117" s="5">
        <v>0</v>
      </c>
      <c r="M117" s="5">
        <v>0</v>
      </c>
      <c r="N117" s="5">
        <v>2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3</v>
      </c>
      <c r="W117" s="39">
        <f>SUM(I117:I$212,O117:O$212,S117:S$212)/SUM(F117:F$212)</f>
        <v>0.58609271523178808</v>
      </c>
      <c r="X117" s="39">
        <f>SUM(V117:V$212)/SUM(G117:G$212)</f>
        <v>0.66206896551724137</v>
      </c>
      <c r="Y117" s="41">
        <f t="shared" si="6"/>
        <v>1.2481616807490294</v>
      </c>
    </row>
    <row r="118" spans="1:25" ht="15.95" customHeight="1" x14ac:dyDescent="0.25">
      <c r="A118" s="184"/>
      <c r="B118" s="4">
        <v>42171</v>
      </c>
      <c r="C118" s="5" t="s">
        <v>45</v>
      </c>
      <c r="D118" s="39">
        <f>SUM(I118:I$212)/SUM(G118:G$212)</f>
        <v>0.56794425087108014</v>
      </c>
      <c r="E118" s="5">
        <v>1</v>
      </c>
      <c r="F118" s="5">
        <v>3</v>
      </c>
      <c r="G118" s="5">
        <v>3</v>
      </c>
      <c r="H118" s="5">
        <v>1</v>
      </c>
      <c r="I118" s="27">
        <v>1</v>
      </c>
      <c r="J118" s="27">
        <f t="shared" si="7"/>
        <v>1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</v>
      </c>
      <c r="V118" s="5">
        <v>1</v>
      </c>
      <c r="W118" s="39">
        <f>SUM(I118:I$212,O118:O$212,S118:S$212)/SUM(F118:F$212)</f>
        <v>0.58193979933110362</v>
      </c>
      <c r="X118" s="39">
        <f>SUM(V118:V$212)/SUM(G118:G$212)</f>
        <v>0.65853658536585369</v>
      </c>
      <c r="Y118" s="41">
        <f t="shared" si="6"/>
        <v>1.2404763846969573</v>
      </c>
    </row>
    <row r="119" spans="1:25" ht="15.95" customHeight="1" x14ac:dyDescent="0.25">
      <c r="A119" s="184"/>
      <c r="B119" s="4">
        <v>42164</v>
      </c>
      <c r="C119" s="5" t="s">
        <v>43</v>
      </c>
      <c r="D119" s="39">
        <f>SUM(I119:I$212)/SUM(G119:G$212)</f>
        <v>0.57042253521126762</v>
      </c>
      <c r="E119" s="5">
        <v>1</v>
      </c>
      <c r="F119" s="5">
        <v>4</v>
      </c>
      <c r="G119" s="5">
        <v>3</v>
      </c>
      <c r="H119" s="5">
        <v>3</v>
      </c>
      <c r="I119" s="27">
        <v>1</v>
      </c>
      <c r="J119" s="27">
        <f t="shared" si="7"/>
        <v>1</v>
      </c>
      <c r="K119" s="5">
        <v>0</v>
      </c>
      <c r="L119" s="5">
        <v>0</v>
      </c>
      <c r="M119" s="5">
        <v>0</v>
      </c>
      <c r="N119" s="5">
        <v>2</v>
      </c>
      <c r="O119" s="5">
        <v>1</v>
      </c>
      <c r="P119" s="5">
        <v>0</v>
      </c>
      <c r="Q119" s="5">
        <v>0</v>
      </c>
      <c r="R119" s="5">
        <v>1</v>
      </c>
      <c r="S119" s="5">
        <v>0</v>
      </c>
      <c r="T119" s="5">
        <v>1</v>
      </c>
      <c r="U119" s="5">
        <v>0</v>
      </c>
      <c r="V119" s="5">
        <v>1</v>
      </c>
      <c r="W119" s="39">
        <f>SUM(I119:I$212,O119:O$212,S119:S$212)/SUM(F119:F$212)</f>
        <v>0.58445945945945943</v>
      </c>
      <c r="X119" s="39">
        <f>SUM(V119:V$212)/SUM(G119:G$212)</f>
        <v>0.6619718309859155</v>
      </c>
      <c r="Y119" s="41">
        <f t="shared" si="6"/>
        <v>1.2464312904453749</v>
      </c>
    </row>
    <row r="120" spans="1:25" ht="15.95" customHeight="1" x14ac:dyDescent="0.25">
      <c r="A120" s="184"/>
      <c r="B120" s="4">
        <v>42164</v>
      </c>
      <c r="C120" s="5" t="s">
        <v>43</v>
      </c>
      <c r="D120" s="39">
        <f>SUM(I120:I$212)/SUM(G120:G$212)</f>
        <v>0.57295373665480431</v>
      </c>
      <c r="E120" s="5">
        <v>1</v>
      </c>
      <c r="F120" s="5">
        <v>3</v>
      </c>
      <c r="G120" s="5">
        <v>3</v>
      </c>
      <c r="H120" s="5">
        <v>3</v>
      </c>
      <c r="I120" s="27">
        <v>3</v>
      </c>
      <c r="J120" s="27">
        <f t="shared" si="7"/>
        <v>3</v>
      </c>
      <c r="K120" s="5">
        <v>0</v>
      </c>
      <c r="L120" s="5">
        <v>0</v>
      </c>
      <c r="M120" s="5">
        <v>0</v>
      </c>
      <c r="N120" s="5">
        <v>1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3</v>
      </c>
      <c r="W120" s="39">
        <f>SUM(I120:I$212,O120:O$212,S120:S$212)/SUM(F120:F$212)</f>
        <v>0.58561643835616439</v>
      </c>
      <c r="X120" s="39">
        <f>SUM(V120:V$212)/SUM(G120:G$212)</f>
        <v>0.66548042704626331</v>
      </c>
      <c r="Y120" s="41">
        <f t="shared" si="6"/>
        <v>1.2510968654024277</v>
      </c>
    </row>
    <row r="121" spans="1:25" ht="15.95" customHeight="1" x14ac:dyDescent="0.25">
      <c r="A121" s="184"/>
      <c r="B121" s="4">
        <v>42157</v>
      </c>
      <c r="C121" s="5" t="s">
        <v>44</v>
      </c>
      <c r="D121" s="39">
        <f>SUM(I121:I$212)/SUM(G121:G$212)</f>
        <v>0.56834532374100721</v>
      </c>
      <c r="E121" s="5">
        <v>1</v>
      </c>
      <c r="F121" s="5">
        <v>3</v>
      </c>
      <c r="G121" s="5">
        <v>3</v>
      </c>
      <c r="H121" s="5">
        <v>1</v>
      </c>
      <c r="I121" s="27">
        <v>1</v>
      </c>
      <c r="J121" s="27">
        <f t="shared" si="7"/>
        <v>1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1</v>
      </c>
      <c r="W121" s="39">
        <f>SUM(I121:I$212,O121:O$212,S121:S$212)/SUM(F121:F$212)</f>
        <v>0.58131487889273359</v>
      </c>
      <c r="X121" s="39">
        <f>SUM(V121:V$212)/SUM(G121:G$212)</f>
        <v>0.66187050359712229</v>
      </c>
      <c r="Y121" s="41">
        <f t="shared" si="6"/>
        <v>1.2431853824898558</v>
      </c>
    </row>
    <row r="122" spans="1:25" ht="15.95" customHeight="1" x14ac:dyDescent="0.25">
      <c r="A122" s="184"/>
      <c r="B122" s="4">
        <v>42157</v>
      </c>
      <c r="C122" s="5" t="s">
        <v>44</v>
      </c>
      <c r="D122" s="39">
        <f>SUM(I122:I$212)/SUM(G122:G$212)</f>
        <v>0.57090909090909092</v>
      </c>
      <c r="E122" s="5">
        <v>1</v>
      </c>
      <c r="F122" s="5">
        <v>3</v>
      </c>
      <c r="G122" s="5">
        <v>3</v>
      </c>
      <c r="H122" s="5">
        <v>2</v>
      </c>
      <c r="I122" s="27">
        <v>3</v>
      </c>
      <c r="J122" s="27">
        <f t="shared" si="7"/>
        <v>3</v>
      </c>
      <c r="K122" s="5">
        <v>0</v>
      </c>
      <c r="L122" s="5">
        <v>0</v>
      </c>
      <c r="M122" s="5">
        <v>0</v>
      </c>
      <c r="N122" s="5">
        <v>3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3</v>
      </c>
      <c r="W122" s="39">
        <f>SUM(I122:I$212,O122:O$212,S122:S$212)/SUM(F122:F$212)</f>
        <v>0.58391608391608396</v>
      </c>
      <c r="X122" s="39">
        <f>SUM(V122:V$212)/SUM(G122:G$212)</f>
        <v>0.66545454545454541</v>
      </c>
      <c r="Y122" s="41">
        <f t="shared" si="6"/>
        <v>1.2493706293706293</v>
      </c>
    </row>
    <row r="123" spans="1:25" ht="15.95" customHeight="1" x14ac:dyDescent="0.25">
      <c r="A123" s="184"/>
      <c r="B123" s="4">
        <v>42150</v>
      </c>
      <c r="C123" s="5" t="s">
        <v>46</v>
      </c>
      <c r="D123" s="39">
        <f>SUM(I123:I$212)/SUM(G123:G$212)</f>
        <v>0.56617647058823528</v>
      </c>
      <c r="E123" s="5">
        <v>1</v>
      </c>
      <c r="F123" s="5">
        <v>3</v>
      </c>
      <c r="G123" s="5">
        <v>3</v>
      </c>
      <c r="H123" s="5">
        <v>0</v>
      </c>
      <c r="I123" s="27">
        <v>2</v>
      </c>
      <c r="J123" s="27">
        <f t="shared" si="7"/>
        <v>2</v>
      </c>
      <c r="K123" s="5">
        <v>0</v>
      </c>
      <c r="L123" s="5">
        <v>0</v>
      </c>
      <c r="M123" s="5">
        <v>0</v>
      </c>
      <c r="N123" s="5">
        <v>1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2</v>
      </c>
      <c r="V123" s="5">
        <v>2</v>
      </c>
      <c r="W123" s="39">
        <f>SUM(I123:I$212,O123:O$212,S123:S$212)/SUM(F123:F$212)</f>
        <v>0.5795053003533569</v>
      </c>
      <c r="X123" s="39">
        <f>SUM(V123:V$212)/SUM(G123:G$212)</f>
        <v>0.66176470588235292</v>
      </c>
      <c r="Y123" s="41">
        <f t="shared" si="6"/>
        <v>1.2412700062357098</v>
      </c>
    </row>
    <row r="124" spans="1:25" ht="15.95" customHeight="1" x14ac:dyDescent="0.25">
      <c r="A124" s="184"/>
      <c r="B124" s="4">
        <v>42150</v>
      </c>
      <c r="C124" s="5" t="s">
        <v>46</v>
      </c>
      <c r="D124" s="39">
        <f>SUM(I124:I$212)/SUM(G124:G$212)</f>
        <v>0.56505576208178443</v>
      </c>
      <c r="E124" s="5">
        <v>1</v>
      </c>
      <c r="F124" s="5">
        <v>3</v>
      </c>
      <c r="G124" s="5">
        <v>3</v>
      </c>
      <c r="H124" s="5">
        <v>1</v>
      </c>
      <c r="I124" s="27">
        <v>1</v>
      </c>
      <c r="J124" s="27">
        <f t="shared" si="7"/>
        <v>1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1</v>
      </c>
      <c r="S124" s="5">
        <v>0</v>
      </c>
      <c r="T124" s="5">
        <v>0</v>
      </c>
      <c r="U124" s="5">
        <v>0</v>
      </c>
      <c r="V124" s="5">
        <v>1</v>
      </c>
      <c r="W124" s="39">
        <f>SUM(I124:I$212,O124:O$212,S124:S$212)/SUM(F124:F$212)</f>
        <v>0.57857142857142863</v>
      </c>
      <c r="X124" s="39">
        <f>SUM(V124:V$212)/SUM(G124:G$212)</f>
        <v>0.66171003717472121</v>
      </c>
      <c r="Y124" s="41">
        <f t="shared" si="6"/>
        <v>1.2402814657461498</v>
      </c>
    </row>
    <row r="125" spans="1:25" ht="15.95" customHeight="1" x14ac:dyDescent="0.25">
      <c r="A125" s="184"/>
      <c r="B125" s="4">
        <v>42143</v>
      </c>
      <c r="C125" s="5" t="s">
        <v>47</v>
      </c>
      <c r="D125" s="39">
        <f>SUM(I125:I$212)/SUM(G125:G$212)</f>
        <v>0.56766917293233088</v>
      </c>
      <c r="E125" s="5">
        <v>1</v>
      </c>
      <c r="F125" s="5">
        <v>3</v>
      </c>
      <c r="G125" s="5">
        <v>3</v>
      </c>
      <c r="H125" s="5">
        <v>1</v>
      </c>
      <c r="I125" s="27">
        <v>2</v>
      </c>
      <c r="J125" s="27">
        <f t="shared" si="7"/>
        <v>2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2</v>
      </c>
      <c r="W125" s="39">
        <f>SUM(I125:I$212,O125:O$212,S125:S$212)/SUM(F125:F$212)</f>
        <v>0.58122743682310474</v>
      </c>
      <c r="X125" s="39">
        <f>SUM(V125:V$212)/SUM(G125:G$212)</f>
        <v>0.66541353383458646</v>
      </c>
      <c r="Y125" s="41">
        <f t="shared" si="6"/>
        <v>1.2466409706576913</v>
      </c>
    </row>
    <row r="126" spans="1:25" ht="15.95" customHeight="1" thickBot="1" x14ac:dyDescent="0.3">
      <c r="A126" s="188"/>
      <c r="B126" s="11">
        <v>42143</v>
      </c>
      <c r="C126" s="12" t="s">
        <v>47</v>
      </c>
      <c r="D126" s="40">
        <f>SUM(I126:I$212)/SUM(G126:G$212)</f>
        <v>0.56653992395437258</v>
      </c>
      <c r="E126" s="12">
        <v>1</v>
      </c>
      <c r="F126" s="12">
        <v>3</v>
      </c>
      <c r="G126" s="12">
        <v>3</v>
      </c>
      <c r="H126" s="12">
        <v>1</v>
      </c>
      <c r="I126" s="28">
        <v>2</v>
      </c>
      <c r="J126" s="28">
        <f t="shared" si="7"/>
        <v>2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2</v>
      </c>
      <c r="W126" s="40">
        <f>SUM(I126:I$212,O126:O$212,S126:S$212)/SUM(F126:F$212)</f>
        <v>0.58029197080291972</v>
      </c>
      <c r="X126" s="40">
        <f>SUM(V126:V$212)/SUM(G126:G$212)</f>
        <v>0.66539923954372626</v>
      </c>
      <c r="Y126" s="42">
        <f t="shared" si="6"/>
        <v>1.245691210346646</v>
      </c>
    </row>
    <row r="127" spans="1:25" ht="15.95" customHeight="1" x14ac:dyDescent="0.25">
      <c r="A127" s="183" t="s">
        <v>48</v>
      </c>
      <c r="B127" s="9">
        <v>41863</v>
      </c>
      <c r="C127" s="10" t="s">
        <v>43</v>
      </c>
      <c r="D127" s="1">
        <f>SUM(I127:I$212)/SUM(G127:G$212)</f>
        <v>0.56538461538461537</v>
      </c>
      <c r="E127" s="10">
        <v>1</v>
      </c>
      <c r="F127" s="10">
        <v>2</v>
      </c>
      <c r="G127" s="10">
        <v>2</v>
      </c>
      <c r="H127" s="10">
        <v>0</v>
      </c>
      <c r="I127" s="30">
        <v>1</v>
      </c>
      <c r="J127" s="30">
        <f t="shared" si="7"/>
        <v>1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1</v>
      </c>
      <c r="W127" s="1">
        <f>SUM(I127:I$212,O127:O$212,S127:S$212)/SUM(F127:F$212)</f>
        <v>0.57933579335793361</v>
      </c>
      <c r="X127" s="1">
        <f>SUM(V127:V$212)/SUM(G127:G$212)</f>
        <v>0.66538461538461535</v>
      </c>
      <c r="Y127" s="2">
        <f t="shared" si="6"/>
        <v>1.244720408742549</v>
      </c>
    </row>
    <row r="128" spans="1:25" ht="15.95" customHeight="1" x14ac:dyDescent="0.25">
      <c r="A128" s="184"/>
      <c r="B128" s="4">
        <v>41863</v>
      </c>
      <c r="C128" s="5" t="s">
        <v>43</v>
      </c>
      <c r="D128" s="39">
        <f>SUM(I128:I$212)/SUM(G128:G$212)</f>
        <v>0.56589147286821706</v>
      </c>
      <c r="E128" s="5">
        <v>1</v>
      </c>
      <c r="F128" s="5">
        <v>3</v>
      </c>
      <c r="G128" s="5">
        <v>3</v>
      </c>
      <c r="H128" s="5">
        <v>0</v>
      </c>
      <c r="I128" s="27">
        <v>1</v>
      </c>
      <c r="J128" s="27">
        <f t="shared" si="7"/>
        <v>1</v>
      </c>
      <c r="K128" s="5">
        <v>0</v>
      </c>
      <c r="L128" s="5">
        <v>0</v>
      </c>
      <c r="M128" s="5">
        <v>0</v>
      </c>
      <c r="N128" s="5">
        <v>1</v>
      </c>
      <c r="O128" s="5">
        <v>0</v>
      </c>
      <c r="P128" s="5">
        <v>0</v>
      </c>
      <c r="Q128" s="5">
        <v>0</v>
      </c>
      <c r="R128" s="5">
        <v>1</v>
      </c>
      <c r="S128" s="5">
        <v>0</v>
      </c>
      <c r="T128" s="5">
        <v>0</v>
      </c>
      <c r="U128" s="5">
        <v>0</v>
      </c>
      <c r="V128" s="5">
        <v>1</v>
      </c>
      <c r="W128" s="39">
        <f>SUM(I128:I$212,O128:O$212,S128:S$212)/SUM(F128:F$212)</f>
        <v>0.5799256505576208</v>
      </c>
      <c r="X128" s="39">
        <f>SUM(V128:V$212)/SUM(G128:G$212)</f>
        <v>0.66666666666666663</v>
      </c>
      <c r="Y128" s="41">
        <f t="shared" si="6"/>
        <v>1.2465923172242874</v>
      </c>
    </row>
    <row r="129" spans="1:25" ht="15.95" customHeight="1" x14ac:dyDescent="0.25">
      <c r="A129" s="184"/>
      <c r="B129" s="4">
        <v>41856</v>
      </c>
      <c r="C129" s="5" t="s">
        <v>44</v>
      </c>
      <c r="D129" s="39">
        <f>SUM(I129:I$212)/SUM(G129:G$212)</f>
        <v>0.56862745098039214</v>
      </c>
      <c r="E129" s="5">
        <v>1</v>
      </c>
      <c r="F129" s="5">
        <v>3</v>
      </c>
      <c r="G129" s="5">
        <v>3</v>
      </c>
      <c r="H129" s="5">
        <v>0</v>
      </c>
      <c r="I129" s="27">
        <v>1</v>
      </c>
      <c r="J129" s="27">
        <f t="shared" si="7"/>
        <v>1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</v>
      </c>
      <c r="V129" s="5">
        <v>1</v>
      </c>
      <c r="W129" s="39">
        <f>SUM(I129:I$212,O129:O$212,S129:S$212)/SUM(F129:F$212)</f>
        <v>0.58270676691729328</v>
      </c>
      <c r="X129" s="39">
        <f>SUM(V129:V$212)/SUM(G129:G$212)</f>
        <v>0.6705882352941176</v>
      </c>
      <c r="Y129" s="41">
        <f t="shared" si="6"/>
        <v>1.2532950022114109</v>
      </c>
    </row>
    <row r="130" spans="1:25" ht="15.95" customHeight="1" x14ac:dyDescent="0.25">
      <c r="A130" s="184"/>
      <c r="B130" s="4">
        <v>41856</v>
      </c>
      <c r="C130" s="5" t="s">
        <v>44</v>
      </c>
      <c r="D130" s="39">
        <f>SUM(I130:I$212)/SUM(G130:G$212)</f>
        <v>0.5714285714285714</v>
      </c>
      <c r="E130" s="5">
        <v>1</v>
      </c>
      <c r="F130" s="5">
        <v>2</v>
      </c>
      <c r="G130" s="5">
        <v>2</v>
      </c>
      <c r="H130" s="5">
        <v>1</v>
      </c>
      <c r="I130" s="27">
        <v>1</v>
      </c>
      <c r="J130" s="27">
        <f t="shared" si="7"/>
        <v>1</v>
      </c>
      <c r="K130" s="5">
        <v>0</v>
      </c>
      <c r="L130" s="5">
        <v>0</v>
      </c>
      <c r="M130" s="5">
        <v>0</v>
      </c>
      <c r="N130" s="5">
        <v>1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1</v>
      </c>
      <c r="W130" s="39">
        <f>SUM(I130:I$212,O130:O$212,S130:S$212)/SUM(F130:F$212)</f>
        <v>0.5855513307984791</v>
      </c>
      <c r="X130" s="39">
        <f>SUM(V130:V$212)/SUM(G130:G$212)</f>
        <v>0.67460317460317465</v>
      </c>
      <c r="Y130" s="41">
        <f t="shared" si="6"/>
        <v>1.2601545054016539</v>
      </c>
    </row>
    <row r="131" spans="1:25" ht="15.95" customHeight="1" x14ac:dyDescent="0.25">
      <c r="A131" s="184"/>
      <c r="B131" s="4">
        <v>41842</v>
      </c>
      <c r="C131" s="5" t="s">
        <v>51</v>
      </c>
      <c r="D131" s="39">
        <f>SUM(I131:I$212)/SUM(G131:G$212)</f>
        <v>0.57199999999999995</v>
      </c>
      <c r="E131" s="5">
        <v>1</v>
      </c>
      <c r="F131" s="5">
        <v>4</v>
      </c>
      <c r="G131" s="5">
        <v>3</v>
      </c>
      <c r="H131" s="5">
        <v>1</v>
      </c>
      <c r="I131" s="27">
        <v>1</v>
      </c>
      <c r="J131" s="27">
        <f t="shared" si="7"/>
        <v>1</v>
      </c>
      <c r="K131" s="5">
        <v>0</v>
      </c>
      <c r="L131" s="5">
        <v>0</v>
      </c>
      <c r="M131" s="5">
        <v>0</v>
      </c>
      <c r="N131" s="5">
        <v>1</v>
      </c>
      <c r="O131" s="5">
        <v>1</v>
      </c>
      <c r="P131" s="5">
        <v>1</v>
      </c>
      <c r="Q131" s="5">
        <v>0</v>
      </c>
      <c r="R131" s="5">
        <v>0</v>
      </c>
      <c r="S131" s="5">
        <v>1</v>
      </c>
      <c r="T131" s="5">
        <v>0</v>
      </c>
      <c r="U131" s="5">
        <v>1</v>
      </c>
      <c r="V131" s="5">
        <v>1</v>
      </c>
      <c r="W131" s="39">
        <f>SUM(I131:I$212,O131:O$212,S131:S$212)/SUM(F131:F$212)</f>
        <v>0.58620689655172409</v>
      </c>
      <c r="X131" s="39">
        <f>SUM(V131:V$212)/SUM(G131:G$212)</f>
        <v>0.67600000000000005</v>
      </c>
      <c r="Y131" s="41">
        <f t="shared" si="6"/>
        <v>1.2622068965517241</v>
      </c>
    </row>
    <row r="132" spans="1:25" ht="15.95" customHeight="1" x14ac:dyDescent="0.25">
      <c r="A132" s="184"/>
      <c r="B132" s="4">
        <v>41842</v>
      </c>
      <c r="C132" s="5" t="s">
        <v>51</v>
      </c>
      <c r="D132" s="39">
        <f>SUM(I132:I$212)/SUM(G132:G$212)</f>
        <v>0.5748987854251012</v>
      </c>
      <c r="E132" s="5">
        <v>1</v>
      </c>
      <c r="F132" s="5">
        <v>3</v>
      </c>
      <c r="G132" s="5">
        <v>3</v>
      </c>
      <c r="H132" s="5">
        <v>1</v>
      </c>
      <c r="I132" s="27">
        <v>2</v>
      </c>
      <c r="J132" s="27">
        <f t="shared" si="7"/>
        <v>2</v>
      </c>
      <c r="K132" s="5">
        <v>0</v>
      </c>
      <c r="L132" s="5">
        <v>0</v>
      </c>
      <c r="M132" s="5">
        <v>0</v>
      </c>
      <c r="N132" s="5">
        <v>4</v>
      </c>
      <c r="O132" s="5">
        <v>0</v>
      </c>
      <c r="P132" s="5">
        <v>0</v>
      </c>
      <c r="Q132" s="5">
        <v>0</v>
      </c>
      <c r="R132" s="5">
        <v>0</v>
      </c>
      <c r="S132" s="5">
        <v>1</v>
      </c>
      <c r="T132" s="5">
        <v>0</v>
      </c>
      <c r="U132" s="5">
        <v>0</v>
      </c>
      <c r="V132" s="5">
        <v>2</v>
      </c>
      <c r="W132" s="39">
        <f>SUM(I132:I$212,O132:O$212,S132:S$212)/SUM(F132:F$212)</f>
        <v>0.58365758754863817</v>
      </c>
      <c r="X132" s="39">
        <f>SUM(V132:V$212)/SUM(G132:G$212)</f>
        <v>0.68016194331983804</v>
      </c>
      <c r="Y132" s="41">
        <f t="shared" si="6"/>
        <v>1.2638195308684761</v>
      </c>
    </row>
    <row r="133" spans="1:25" ht="15.95" customHeight="1" x14ac:dyDescent="0.25">
      <c r="A133" s="184"/>
      <c r="B133" s="4">
        <v>41835</v>
      </c>
      <c r="C133" s="5" t="s">
        <v>41</v>
      </c>
      <c r="D133" s="39">
        <f>SUM(I133:I$212)/SUM(G133:G$212)</f>
        <v>0.57377049180327866</v>
      </c>
      <c r="E133" s="5">
        <v>1</v>
      </c>
      <c r="F133" s="5">
        <v>3</v>
      </c>
      <c r="G133" s="5">
        <v>2</v>
      </c>
      <c r="H133" s="5">
        <v>3</v>
      </c>
      <c r="I133" s="27">
        <v>2</v>
      </c>
      <c r="J133" s="27">
        <f t="shared" si="7"/>
        <v>1</v>
      </c>
      <c r="K133" s="5">
        <v>1</v>
      </c>
      <c r="L133" s="5">
        <v>0</v>
      </c>
      <c r="M133" s="5">
        <v>0</v>
      </c>
      <c r="N133" s="5">
        <v>1</v>
      </c>
      <c r="O133" s="5">
        <v>1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3</v>
      </c>
      <c r="W133" s="39">
        <f>SUM(I133:I$212,O133:O$212,S133:S$212)/SUM(F133:F$212)</f>
        <v>0.57874015748031493</v>
      </c>
      <c r="X133" s="39">
        <f>SUM(V133:V$212)/SUM(G133:G$212)</f>
        <v>0.68032786885245899</v>
      </c>
      <c r="Y133" s="41">
        <f t="shared" si="6"/>
        <v>1.2590680263327738</v>
      </c>
    </row>
    <row r="134" spans="1:25" ht="15.95" customHeight="1" x14ac:dyDescent="0.25">
      <c r="A134" s="184"/>
      <c r="B134" s="4">
        <v>41835</v>
      </c>
      <c r="C134" s="5" t="s">
        <v>41</v>
      </c>
      <c r="D134" s="39">
        <f>SUM(I134:I$212)/SUM(G134:G$212)</f>
        <v>0.57024793388429751</v>
      </c>
      <c r="E134" s="5">
        <v>1</v>
      </c>
      <c r="F134" s="5">
        <v>3</v>
      </c>
      <c r="G134" s="5">
        <v>3</v>
      </c>
      <c r="H134" s="5">
        <v>2</v>
      </c>
      <c r="I134" s="27">
        <v>2</v>
      </c>
      <c r="J134" s="27">
        <f t="shared" si="7"/>
        <v>2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2</v>
      </c>
      <c r="W134" s="39">
        <f>SUM(I134:I$212,O134:O$212,S134:S$212)/SUM(F134:F$212)</f>
        <v>0.57370517928286857</v>
      </c>
      <c r="X134" s="39">
        <f>SUM(V134:V$212)/SUM(G134:G$212)</f>
        <v>0.67355371900826444</v>
      </c>
      <c r="Y134" s="41">
        <f t="shared" ref="Y134:Y197" si="8">SUM(X134+W134)</f>
        <v>1.247258898291133</v>
      </c>
    </row>
    <row r="135" spans="1:25" ht="15.95" customHeight="1" x14ac:dyDescent="0.25">
      <c r="A135" s="184"/>
      <c r="B135" s="4">
        <v>41828</v>
      </c>
      <c r="C135" s="5" t="s">
        <v>45</v>
      </c>
      <c r="D135" s="39">
        <f>SUM(I135:I$212)/SUM(G135:G$212)</f>
        <v>0.56903765690376573</v>
      </c>
      <c r="E135" s="5">
        <v>1</v>
      </c>
      <c r="F135" s="5">
        <v>2</v>
      </c>
      <c r="G135" s="5">
        <v>2</v>
      </c>
      <c r="H135" s="5">
        <v>1</v>
      </c>
      <c r="I135" s="27">
        <v>2</v>
      </c>
      <c r="J135" s="27">
        <f t="shared" ref="J135:J198" si="9">SUM(I135)-SUM(K135:M135)</f>
        <v>2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2</v>
      </c>
      <c r="W135" s="39">
        <f>SUM(I135:I$212,O135:O$212,S135:S$212)/SUM(F135:F$212)</f>
        <v>0.57258064516129037</v>
      </c>
      <c r="X135" s="39">
        <f>SUM(V135:V$212)/SUM(G135:G$212)</f>
        <v>0.67364016736401677</v>
      </c>
      <c r="Y135" s="41">
        <f t="shared" si="8"/>
        <v>1.2462208125253071</v>
      </c>
    </row>
    <row r="136" spans="1:25" ht="15.95" customHeight="1" x14ac:dyDescent="0.25">
      <c r="A136" s="184"/>
      <c r="B136" s="4">
        <v>41828</v>
      </c>
      <c r="C136" s="5" t="s">
        <v>45</v>
      </c>
      <c r="D136" s="39">
        <f>SUM(I136:I$212)/SUM(G136:G$212)</f>
        <v>0.56540084388185652</v>
      </c>
      <c r="E136" s="5">
        <v>1</v>
      </c>
      <c r="F136" s="5">
        <v>3</v>
      </c>
      <c r="G136" s="5">
        <v>3</v>
      </c>
      <c r="H136" s="5">
        <v>0</v>
      </c>
      <c r="I136" s="5">
        <v>0</v>
      </c>
      <c r="J136" s="5">
        <f t="shared" si="9"/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1</v>
      </c>
      <c r="Q136" s="5">
        <v>0</v>
      </c>
      <c r="R136" s="5">
        <v>1</v>
      </c>
      <c r="S136" s="5">
        <v>0</v>
      </c>
      <c r="T136" s="5">
        <v>0</v>
      </c>
      <c r="U136" s="5">
        <v>1</v>
      </c>
      <c r="V136" s="5">
        <v>0</v>
      </c>
      <c r="W136" s="39">
        <f>SUM(I136:I$212,O136:O$212,S136:S$212)/SUM(F136:F$212)</f>
        <v>0.56910569105691056</v>
      </c>
      <c r="X136" s="39">
        <f>SUM(V136:V$212)/SUM(G136:G$212)</f>
        <v>0.67088607594936711</v>
      </c>
      <c r="Y136" s="41">
        <f t="shared" si="8"/>
        <v>1.2399917670062777</v>
      </c>
    </row>
    <row r="137" spans="1:25" ht="15.95" customHeight="1" x14ac:dyDescent="0.25">
      <c r="A137" s="184"/>
      <c r="B137" s="4">
        <v>41821</v>
      </c>
      <c r="C137" s="5" t="s">
        <v>46</v>
      </c>
      <c r="D137" s="39">
        <f>SUM(I137:I$212)/SUM(G137:G$212)</f>
        <v>0.57264957264957261</v>
      </c>
      <c r="E137" s="5">
        <v>1</v>
      </c>
      <c r="F137" s="5">
        <v>3</v>
      </c>
      <c r="G137" s="5">
        <v>3</v>
      </c>
      <c r="H137" s="5">
        <v>2</v>
      </c>
      <c r="I137" s="5">
        <v>2</v>
      </c>
      <c r="J137" s="5">
        <f t="shared" si="9"/>
        <v>2</v>
      </c>
      <c r="K137" s="5">
        <v>0</v>
      </c>
      <c r="L137" s="5">
        <v>0</v>
      </c>
      <c r="M137" s="5">
        <v>0</v>
      </c>
      <c r="N137" s="5">
        <v>4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2</v>
      </c>
      <c r="W137" s="39">
        <f>SUM(I137:I$212,O137:O$212,S137:S$212)/SUM(F137:F$212)</f>
        <v>0.5761316872427984</v>
      </c>
      <c r="X137" s="39">
        <f>SUM(V137:V$212)/SUM(G137:G$212)</f>
        <v>0.67948717948717952</v>
      </c>
      <c r="Y137" s="41">
        <f t="shared" si="8"/>
        <v>1.2556188667299779</v>
      </c>
    </row>
    <row r="138" spans="1:25" ht="15.95" customHeight="1" x14ac:dyDescent="0.25">
      <c r="A138" s="184"/>
      <c r="B138" s="4">
        <v>41814</v>
      </c>
      <c r="C138" s="5" t="s">
        <v>50</v>
      </c>
      <c r="D138" s="39">
        <f>SUM(I138:I$212)/SUM(G138:G$212)</f>
        <v>0.5714285714285714</v>
      </c>
      <c r="E138" s="5">
        <v>1</v>
      </c>
      <c r="F138" s="5">
        <v>2</v>
      </c>
      <c r="G138" s="5">
        <v>2</v>
      </c>
      <c r="H138" s="5">
        <v>0</v>
      </c>
      <c r="I138" s="5">
        <v>1</v>
      </c>
      <c r="J138" s="5">
        <f t="shared" si="9"/>
        <v>1</v>
      </c>
      <c r="K138" s="5">
        <v>0</v>
      </c>
      <c r="L138" s="5">
        <v>0</v>
      </c>
      <c r="M138" s="5">
        <v>0</v>
      </c>
      <c r="N138" s="5">
        <v>1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1</v>
      </c>
      <c r="W138" s="39">
        <f>SUM(I138:I$212,O138:O$212,S138:S$212)/SUM(F138:F$212)</f>
        <v>0.57499999999999996</v>
      </c>
      <c r="X138" s="39">
        <f>SUM(V138:V$212)/SUM(G138:G$212)</f>
        <v>0.67965367965367962</v>
      </c>
      <c r="Y138" s="41">
        <f t="shared" si="8"/>
        <v>1.2546536796536796</v>
      </c>
    </row>
    <row r="139" spans="1:25" ht="15.95" customHeight="1" x14ac:dyDescent="0.25">
      <c r="A139" s="184"/>
      <c r="B139" s="4">
        <v>41814</v>
      </c>
      <c r="C139" s="5" t="s">
        <v>50</v>
      </c>
      <c r="D139" s="39">
        <f>SUM(I139:I$212)/SUM(G139:G$212)</f>
        <v>0.57205240174672489</v>
      </c>
      <c r="E139" s="5">
        <v>1</v>
      </c>
      <c r="F139" s="5">
        <v>4</v>
      </c>
      <c r="G139" s="5">
        <v>4</v>
      </c>
      <c r="H139" s="5">
        <v>2</v>
      </c>
      <c r="I139" s="5">
        <v>2</v>
      </c>
      <c r="J139" s="5">
        <f t="shared" si="9"/>
        <v>2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</v>
      </c>
      <c r="U139" s="5">
        <v>2</v>
      </c>
      <c r="V139" s="5">
        <v>2</v>
      </c>
      <c r="W139" s="39">
        <f>SUM(I139:I$212,O139:O$212,S139:S$212)/SUM(F139:F$212)</f>
        <v>0.57563025210084029</v>
      </c>
      <c r="X139" s="39">
        <f>SUM(V139:V$212)/SUM(G139:G$212)</f>
        <v>0.68122270742358082</v>
      </c>
      <c r="Y139" s="41">
        <f t="shared" si="8"/>
        <v>1.2568529595244211</v>
      </c>
    </row>
    <row r="140" spans="1:25" ht="15.95" customHeight="1" x14ac:dyDescent="0.25">
      <c r="A140" s="184"/>
      <c r="B140" s="4">
        <v>41807</v>
      </c>
      <c r="C140" s="5" t="s">
        <v>51</v>
      </c>
      <c r="D140" s="39">
        <f>SUM(I140:I$212)/SUM(G140:G$212)</f>
        <v>0.57333333333333336</v>
      </c>
      <c r="E140" s="5">
        <v>1</v>
      </c>
      <c r="F140" s="5">
        <v>3</v>
      </c>
      <c r="G140" s="5">
        <v>3</v>
      </c>
      <c r="H140" s="5">
        <v>1</v>
      </c>
      <c r="I140" s="5">
        <v>2</v>
      </c>
      <c r="J140" s="5">
        <f t="shared" si="9"/>
        <v>1</v>
      </c>
      <c r="K140" s="5">
        <v>1</v>
      </c>
      <c r="L140" s="5">
        <v>0</v>
      </c>
      <c r="M140" s="5">
        <v>0</v>
      </c>
      <c r="N140" s="5">
        <v>1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</v>
      </c>
      <c r="V140" s="5">
        <v>3</v>
      </c>
      <c r="W140" s="39">
        <f>SUM(I140:I$212,O140:O$212,S140:S$212)/SUM(F140:F$212)</f>
        <v>0.57692307692307687</v>
      </c>
      <c r="X140" s="39">
        <f>SUM(V140:V$212)/SUM(G140:G$212)</f>
        <v>0.68444444444444441</v>
      </c>
      <c r="Y140" s="41">
        <f t="shared" si="8"/>
        <v>1.2613675213675213</v>
      </c>
    </row>
    <row r="141" spans="1:25" ht="15.95" customHeight="1" x14ac:dyDescent="0.25">
      <c r="A141" s="184"/>
      <c r="B141" s="4">
        <v>41807</v>
      </c>
      <c r="C141" s="5" t="s">
        <v>51</v>
      </c>
      <c r="D141" s="39">
        <f>SUM(I141:I$212)/SUM(G141:G$212)</f>
        <v>0.57207207207207211</v>
      </c>
      <c r="E141" s="5">
        <v>1</v>
      </c>
      <c r="F141" s="5">
        <v>4</v>
      </c>
      <c r="G141" s="5">
        <v>4</v>
      </c>
      <c r="H141" s="5">
        <v>4</v>
      </c>
      <c r="I141" s="5">
        <v>4</v>
      </c>
      <c r="J141" s="5">
        <f t="shared" si="9"/>
        <v>4</v>
      </c>
      <c r="K141" s="5">
        <v>0</v>
      </c>
      <c r="L141" s="5">
        <v>0</v>
      </c>
      <c r="M141" s="5">
        <v>0</v>
      </c>
      <c r="N141" s="5">
        <v>1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4</v>
      </c>
      <c r="W141" s="39">
        <f>SUM(I141:I$212,O141:O$212,S141:S$212)/SUM(F141:F$212)</f>
        <v>0.5757575757575758</v>
      </c>
      <c r="X141" s="39">
        <f>SUM(V141:V$212)/SUM(G141:G$212)</f>
        <v>0.68018018018018023</v>
      </c>
      <c r="Y141" s="41">
        <f t="shared" si="8"/>
        <v>1.255937755937756</v>
      </c>
    </row>
    <row r="142" spans="1:25" ht="15.95" customHeight="1" x14ac:dyDescent="0.25">
      <c r="A142" s="184"/>
      <c r="B142" s="4">
        <v>41800</v>
      </c>
      <c r="C142" s="5" t="s">
        <v>43</v>
      </c>
      <c r="D142" s="39">
        <f>SUM(I142:I$212)/SUM(G142:G$212)</f>
        <v>0.56422018348623848</v>
      </c>
      <c r="E142" s="5">
        <v>1</v>
      </c>
      <c r="F142" s="5">
        <v>4</v>
      </c>
      <c r="G142" s="5">
        <v>4</v>
      </c>
      <c r="H142" s="5">
        <v>1</v>
      </c>
      <c r="I142" s="5">
        <v>2</v>
      </c>
      <c r="J142" s="5">
        <f t="shared" si="9"/>
        <v>2</v>
      </c>
      <c r="K142" s="5">
        <v>0</v>
      </c>
      <c r="L142" s="5">
        <v>0</v>
      </c>
      <c r="M142" s="5">
        <v>0</v>
      </c>
      <c r="N142" s="5">
        <v>1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2</v>
      </c>
      <c r="W142" s="39">
        <f>SUM(I142:I$212,O142:O$212,S142:S$212)/SUM(F142:F$212)</f>
        <v>0.56828193832599116</v>
      </c>
      <c r="X142" s="39">
        <f>SUM(V142:V$212)/SUM(G142:G$212)</f>
        <v>0.67431192660550454</v>
      </c>
      <c r="Y142" s="41">
        <f t="shared" si="8"/>
        <v>1.2425938649314956</v>
      </c>
    </row>
    <row r="143" spans="1:25" ht="15.95" customHeight="1" x14ac:dyDescent="0.25">
      <c r="A143" s="184"/>
      <c r="B143" s="4">
        <v>41800</v>
      </c>
      <c r="C143" s="5" t="s">
        <v>43</v>
      </c>
      <c r="D143" s="39">
        <f>SUM(I143:I$212)/SUM(G143:G$212)</f>
        <v>0.56542056074766356</v>
      </c>
      <c r="E143" s="5">
        <v>1</v>
      </c>
      <c r="F143" s="5">
        <v>3</v>
      </c>
      <c r="G143" s="5">
        <v>3</v>
      </c>
      <c r="H143" s="5">
        <v>0</v>
      </c>
      <c r="I143" s="5">
        <v>2</v>
      </c>
      <c r="J143" s="5">
        <f t="shared" si="9"/>
        <v>2</v>
      </c>
      <c r="K143" s="5">
        <v>0</v>
      </c>
      <c r="L143" s="5">
        <v>0</v>
      </c>
      <c r="M143" s="5">
        <v>0</v>
      </c>
      <c r="N143" s="5">
        <v>1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2</v>
      </c>
      <c r="W143" s="39">
        <f>SUM(I143:I$212,O143:O$212,S143:S$212)/SUM(F143:F$212)</f>
        <v>0.56950672645739908</v>
      </c>
      <c r="X143" s="39">
        <f>SUM(V143:V$212)/SUM(G143:G$212)</f>
        <v>0.67757009345794394</v>
      </c>
      <c r="Y143" s="41">
        <f t="shared" si="8"/>
        <v>1.247076819915343</v>
      </c>
    </row>
    <row r="144" spans="1:25" ht="15.95" customHeight="1" x14ac:dyDescent="0.25">
      <c r="A144" s="184"/>
      <c r="B144" s="4">
        <v>41793</v>
      </c>
      <c r="C144" s="5" t="s">
        <v>44</v>
      </c>
      <c r="D144" s="39">
        <f>SUM(I144:I$212)/SUM(G144:G$212)</f>
        <v>0.56398104265402849</v>
      </c>
      <c r="E144" s="5">
        <v>1</v>
      </c>
      <c r="F144" s="5">
        <v>3</v>
      </c>
      <c r="G144" s="5">
        <v>3</v>
      </c>
      <c r="H144" s="5">
        <v>0</v>
      </c>
      <c r="I144" s="5">
        <v>0</v>
      </c>
      <c r="J144" s="5">
        <f t="shared" si="9"/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39">
        <f>SUM(I144:I$212,O144:O$212,S144:S$212)/SUM(F144:F$212)</f>
        <v>0.56818181818181823</v>
      </c>
      <c r="X144" s="39">
        <f>SUM(V144:V$212)/SUM(G144:G$212)</f>
        <v>0.67772511848341233</v>
      </c>
      <c r="Y144" s="41">
        <f t="shared" si="8"/>
        <v>1.2459069366652304</v>
      </c>
    </row>
    <row r="145" spans="1:25" ht="15.95" customHeight="1" x14ac:dyDescent="0.25">
      <c r="A145" s="184"/>
      <c r="B145" s="4">
        <v>41793</v>
      </c>
      <c r="C145" s="5" t="s">
        <v>44</v>
      </c>
      <c r="D145" s="39">
        <f>SUM(I145:I$212)/SUM(G145:G$212)</f>
        <v>0.57211538461538458</v>
      </c>
      <c r="E145" s="5">
        <v>1</v>
      </c>
      <c r="F145" s="5">
        <v>4</v>
      </c>
      <c r="G145" s="5">
        <v>4</v>
      </c>
      <c r="H145" s="5">
        <v>2</v>
      </c>
      <c r="I145" s="5">
        <v>2</v>
      </c>
      <c r="J145" s="5">
        <f t="shared" si="9"/>
        <v>1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</v>
      </c>
      <c r="U145" s="5">
        <v>0</v>
      </c>
      <c r="V145" s="5">
        <v>4</v>
      </c>
      <c r="W145" s="39">
        <f>SUM(I145:I$212,O145:O$212,S145:S$212)/SUM(F145:F$212)</f>
        <v>0.57603686635944695</v>
      </c>
      <c r="X145" s="39">
        <f>SUM(V145:V$212)/SUM(G145:G$212)</f>
        <v>0.6875</v>
      </c>
      <c r="Y145" s="41">
        <f t="shared" si="8"/>
        <v>1.2635368663594471</v>
      </c>
    </row>
    <row r="146" spans="1:25" ht="15.95" customHeight="1" x14ac:dyDescent="0.25">
      <c r="A146" s="184"/>
      <c r="B146" s="4">
        <v>41786</v>
      </c>
      <c r="C146" s="5" t="s">
        <v>41</v>
      </c>
      <c r="D146" s="39">
        <f>SUM(I146:I$212)/SUM(G146:G$212)</f>
        <v>0.57352941176470584</v>
      </c>
      <c r="E146" s="5">
        <v>1</v>
      </c>
      <c r="F146" s="5">
        <v>4</v>
      </c>
      <c r="G146" s="5">
        <v>4</v>
      </c>
      <c r="H146" s="5">
        <v>1</v>
      </c>
      <c r="I146" s="5">
        <v>2</v>
      </c>
      <c r="J146" s="5">
        <f t="shared" si="9"/>
        <v>2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1</v>
      </c>
      <c r="T146" s="5">
        <v>0</v>
      </c>
      <c r="U146" s="5">
        <v>2</v>
      </c>
      <c r="V146" s="5">
        <v>2</v>
      </c>
      <c r="W146" s="39">
        <f>SUM(I146:I$212,O146:O$212,S146:S$212)/SUM(F146:F$212)</f>
        <v>0.57746478873239437</v>
      </c>
      <c r="X146" s="39">
        <f>SUM(V146:V$212)/SUM(G146:G$212)</f>
        <v>0.68137254901960786</v>
      </c>
      <c r="Y146" s="41">
        <f t="shared" si="8"/>
        <v>1.2588373377520021</v>
      </c>
    </row>
    <row r="147" spans="1:25" ht="15.95" customHeight="1" x14ac:dyDescent="0.25">
      <c r="A147" s="184"/>
      <c r="B147" s="4">
        <v>41786</v>
      </c>
      <c r="C147" s="5" t="s">
        <v>41</v>
      </c>
      <c r="D147" s="39">
        <f>SUM(I147:I$212)/SUM(G147:G$212)</f>
        <v>0.57499999999999996</v>
      </c>
      <c r="E147" s="5">
        <v>1</v>
      </c>
      <c r="F147" s="5">
        <v>3</v>
      </c>
      <c r="G147" s="5">
        <v>3</v>
      </c>
      <c r="H147" s="5">
        <v>0</v>
      </c>
      <c r="I147" s="5">
        <v>2</v>
      </c>
      <c r="J147" s="5">
        <f t="shared" si="9"/>
        <v>2</v>
      </c>
      <c r="K147" s="5">
        <v>0</v>
      </c>
      <c r="L147" s="5">
        <v>0</v>
      </c>
      <c r="M147" s="5">
        <v>0</v>
      </c>
      <c r="N147" s="5">
        <v>1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2</v>
      </c>
      <c r="W147" s="39">
        <f>SUM(I147:I$212,O147:O$212,S147:S$212)/SUM(F147:F$212)</f>
        <v>0.57416267942583732</v>
      </c>
      <c r="X147" s="39">
        <f>SUM(V147:V$212)/SUM(G147:G$212)</f>
        <v>0.68500000000000005</v>
      </c>
      <c r="Y147" s="41">
        <f t="shared" si="8"/>
        <v>1.2591626794258373</v>
      </c>
    </row>
    <row r="148" spans="1:25" ht="15.95" customHeight="1" x14ac:dyDescent="0.25">
      <c r="A148" s="184"/>
      <c r="B148" s="4">
        <v>41779</v>
      </c>
      <c r="C148" s="5" t="s">
        <v>45</v>
      </c>
      <c r="D148" s="39">
        <f>SUM(I148:I$212)/SUM(G148:G$212)</f>
        <v>0.57360406091370564</v>
      </c>
      <c r="E148" s="5">
        <v>1</v>
      </c>
      <c r="F148" s="5">
        <v>3</v>
      </c>
      <c r="G148" s="5">
        <v>3</v>
      </c>
      <c r="H148" s="5">
        <v>0</v>
      </c>
      <c r="I148" s="5">
        <v>0</v>
      </c>
      <c r="J148" s="5">
        <f t="shared" si="9"/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39">
        <f>SUM(I148:I$212,O148:O$212,S148:S$212)/SUM(F148:F$212)</f>
        <v>0.57281553398058249</v>
      </c>
      <c r="X148" s="39">
        <f>SUM(V148:V$212)/SUM(G148:G$212)</f>
        <v>0.68527918781725883</v>
      </c>
      <c r="Y148" s="41">
        <f t="shared" si="8"/>
        <v>1.2580947217978413</v>
      </c>
    </row>
    <row r="149" spans="1:25" ht="15.95" customHeight="1" x14ac:dyDescent="0.25">
      <c r="A149" s="184"/>
      <c r="B149" s="4">
        <v>41779</v>
      </c>
      <c r="C149" s="5" t="s">
        <v>45</v>
      </c>
      <c r="D149" s="39">
        <f>SUM(I149:I$212)/SUM(G149:G$212)</f>
        <v>0.58247422680412375</v>
      </c>
      <c r="E149" s="5">
        <v>1</v>
      </c>
      <c r="F149" s="5">
        <v>2</v>
      </c>
      <c r="G149" s="5">
        <v>2</v>
      </c>
      <c r="H149" s="5">
        <v>0</v>
      </c>
      <c r="I149" s="5">
        <v>2</v>
      </c>
      <c r="J149" s="5">
        <f t="shared" si="9"/>
        <v>2</v>
      </c>
      <c r="K149" s="5">
        <v>0</v>
      </c>
      <c r="L149" s="5">
        <v>0</v>
      </c>
      <c r="M149" s="5">
        <v>0</v>
      </c>
      <c r="N149" s="5">
        <v>3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2</v>
      </c>
      <c r="W149" s="39">
        <f>SUM(I149:I$212,O149:O$212,S149:S$212)/SUM(F149:F$212)</f>
        <v>0.58128078817733986</v>
      </c>
      <c r="X149" s="39">
        <f>SUM(V149:V$212)/SUM(G149:G$212)</f>
        <v>0.69587628865979378</v>
      </c>
      <c r="Y149" s="41">
        <f t="shared" si="8"/>
        <v>1.2771570768371336</v>
      </c>
    </row>
    <row r="150" spans="1:25" ht="15.95" customHeight="1" x14ac:dyDescent="0.25">
      <c r="A150" s="184"/>
      <c r="B150" s="4">
        <v>41772</v>
      </c>
      <c r="C150" s="5" t="s">
        <v>46</v>
      </c>
      <c r="D150" s="39">
        <f>SUM(I150:I$212)/SUM(G150:G$212)</f>
        <v>0.578125</v>
      </c>
      <c r="E150" s="5">
        <v>1</v>
      </c>
      <c r="F150" s="5">
        <v>2</v>
      </c>
      <c r="G150" s="5">
        <v>2</v>
      </c>
      <c r="H150" s="5">
        <v>0</v>
      </c>
      <c r="I150" s="5">
        <v>0</v>
      </c>
      <c r="J150" s="5">
        <f t="shared" si="9"/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1</v>
      </c>
      <c r="S150" s="5">
        <v>0</v>
      </c>
      <c r="T150" s="5">
        <v>0</v>
      </c>
      <c r="U150" s="5">
        <v>0</v>
      </c>
      <c r="V150" s="5">
        <v>0</v>
      </c>
      <c r="W150" s="39">
        <f>SUM(I150:I$212,O150:O$212,S150:S$212)/SUM(F150:F$212)</f>
        <v>0.57711442786069655</v>
      </c>
      <c r="X150" s="39">
        <f>SUM(V150:V$212)/SUM(G150:G$212)</f>
        <v>0.69270833333333337</v>
      </c>
      <c r="Y150" s="41">
        <f t="shared" si="8"/>
        <v>1.26982276119403</v>
      </c>
    </row>
    <row r="151" spans="1:25" ht="15.95" customHeight="1" thickBot="1" x14ac:dyDescent="0.3">
      <c r="A151" s="188"/>
      <c r="B151" s="11">
        <v>41772</v>
      </c>
      <c r="C151" s="12" t="s">
        <v>46</v>
      </c>
      <c r="D151" s="40">
        <f>SUM(I151:I$212)/SUM(G151:G$212)</f>
        <v>0.58421052631578951</v>
      </c>
      <c r="E151" s="12">
        <v>1</v>
      </c>
      <c r="F151" s="12">
        <v>4</v>
      </c>
      <c r="G151" s="12">
        <v>4</v>
      </c>
      <c r="H151" s="12">
        <v>2</v>
      </c>
      <c r="I151" s="12">
        <v>2</v>
      </c>
      <c r="J151" s="12">
        <f t="shared" si="9"/>
        <v>1</v>
      </c>
      <c r="K151" s="12">
        <v>1</v>
      </c>
      <c r="L151" s="12">
        <v>0</v>
      </c>
      <c r="M151" s="12">
        <v>0</v>
      </c>
      <c r="N151" s="12">
        <v>1</v>
      </c>
      <c r="O151" s="12">
        <v>0</v>
      </c>
      <c r="P151" s="12">
        <v>1</v>
      </c>
      <c r="Q151" s="12">
        <v>0</v>
      </c>
      <c r="R151" s="12">
        <v>0</v>
      </c>
      <c r="S151" s="12">
        <v>0</v>
      </c>
      <c r="T151" s="12">
        <v>0</v>
      </c>
      <c r="U151" s="12">
        <v>1</v>
      </c>
      <c r="V151" s="12">
        <v>3</v>
      </c>
      <c r="W151" s="40">
        <f>SUM(I151:I$212,O151:O$212,S151:S$212)/SUM(F151:F$212)</f>
        <v>0.58291457286432158</v>
      </c>
      <c r="X151" s="40">
        <f>SUM(V151:V$212)/SUM(G151:G$212)</f>
        <v>0.7</v>
      </c>
      <c r="Y151" s="42">
        <f t="shared" si="8"/>
        <v>1.2829145728643216</v>
      </c>
    </row>
    <row r="152" spans="1:25" ht="15.95" customHeight="1" x14ac:dyDescent="0.25">
      <c r="A152" s="183" t="s">
        <v>52</v>
      </c>
      <c r="B152" s="9">
        <v>41492</v>
      </c>
      <c r="C152" s="10" t="s">
        <v>43</v>
      </c>
      <c r="D152" s="1">
        <f>SUM(I152:I$212)/SUM(G152:G$212)</f>
        <v>0.58602150537634412</v>
      </c>
      <c r="E152" s="10">
        <v>1</v>
      </c>
      <c r="F152" s="10">
        <v>4</v>
      </c>
      <c r="G152" s="10">
        <v>4</v>
      </c>
      <c r="H152" s="10">
        <v>1</v>
      </c>
      <c r="I152" s="10">
        <v>2</v>
      </c>
      <c r="J152" s="10">
        <f t="shared" si="9"/>
        <v>2</v>
      </c>
      <c r="K152" s="10">
        <v>0</v>
      </c>
      <c r="L152" s="10">
        <v>0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2</v>
      </c>
      <c r="W152" s="1">
        <f>SUM(I152:I$212,O152:O$212,S152:S$212)/SUM(F152:F$212)</f>
        <v>0.58461538461538465</v>
      </c>
      <c r="X152" s="1">
        <f>SUM(V152:V$212)/SUM(G152:G$212)</f>
        <v>0.69892473118279574</v>
      </c>
      <c r="Y152" s="2">
        <f t="shared" si="8"/>
        <v>1.2835401157981803</v>
      </c>
    </row>
    <row r="153" spans="1:25" ht="15.95" customHeight="1" x14ac:dyDescent="0.25">
      <c r="A153" s="184"/>
      <c r="B153" s="4">
        <v>41492</v>
      </c>
      <c r="C153" s="5" t="s">
        <v>43</v>
      </c>
      <c r="D153" s="39">
        <f>SUM(I153:I$212)/SUM(G153:G$212)</f>
        <v>0.58791208791208793</v>
      </c>
      <c r="E153" s="5">
        <v>1</v>
      </c>
      <c r="F153" s="5">
        <v>3</v>
      </c>
      <c r="G153" s="5">
        <v>3</v>
      </c>
      <c r="H153" s="5">
        <v>1</v>
      </c>
      <c r="I153" s="5">
        <v>2</v>
      </c>
      <c r="J153" s="5">
        <f t="shared" si="9"/>
        <v>2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2</v>
      </c>
      <c r="V153" s="5">
        <v>2</v>
      </c>
      <c r="W153" s="39">
        <f>SUM(I153:I$212,O153:O$212,S153:S$212)/SUM(F153:F$212)</f>
        <v>0.58638743455497377</v>
      </c>
      <c r="X153" s="39">
        <f>SUM(V153:V$212)/SUM(G153:G$212)</f>
        <v>0.70329670329670335</v>
      </c>
      <c r="Y153" s="41">
        <f t="shared" si="8"/>
        <v>1.289684137851677</v>
      </c>
    </row>
    <row r="154" spans="1:25" ht="15.95" customHeight="1" x14ac:dyDescent="0.25">
      <c r="A154" s="184"/>
      <c r="B154" s="4">
        <v>41485</v>
      </c>
      <c r="C154" s="5" t="s">
        <v>44</v>
      </c>
      <c r="D154" s="39">
        <f>SUM(I154:I$212)/SUM(G154:G$212)</f>
        <v>0.58659217877094971</v>
      </c>
      <c r="E154" s="5">
        <v>1</v>
      </c>
      <c r="F154" s="5">
        <v>2</v>
      </c>
      <c r="G154" s="5">
        <v>2</v>
      </c>
      <c r="H154" s="5">
        <v>0</v>
      </c>
      <c r="I154" s="5">
        <v>0</v>
      </c>
      <c r="J154" s="5">
        <f t="shared" si="9"/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39">
        <f>SUM(I154:I$212,O154:O$212,S154:S$212)/SUM(F154:F$212)</f>
        <v>0.58510638297872342</v>
      </c>
      <c r="X154" s="39">
        <f>SUM(V154:V$212)/SUM(G154:G$212)</f>
        <v>0.7039106145251397</v>
      </c>
      <c r="Y154" s="41">
        <f t="shared" si="8"/>
        <v>1.2890169975038632</v>
      </c>
    </row>
    <row r="155" spans="1:25" ht="15.95" customHeight="1" x14ac:dyDescent="0.25">
      <c r="A155" s="184"/>
      <c r="B155" s="4">
        <v>41485</v>
      </c>
      <c r="C155" s="5" t="s">
        <v>44</v>
      </c>
      <c r="D155" s="39">
        <f>SUM(I155:I$212)/SUM(G155:G$212)</f>
        <v>0.59322033898305082</v>
      </c>
      <c r="E155" s="5">
        <v>1</v>
      </c>
      <c r="F155" s="5">
        <v>3</v>
      </c>
      <c r="G155" s="5">
        <v>3</v>
      </c>
      <c r="H155" s="5">
        <v>0</v>
      </c>
      <c r="I155" s="5">
        <v>3</v>
      </c>
      <c r="J155" s="5">
        <f t="shared" si="9"/>
        <v>3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3</v>
      </c>
      <c r="W155" s="39">
        <f>SUM(I155:I$212,O155:O$212,S155:S$212)/SUM(F155:F$212)</f>
        <v>0.59139784946236562</v>
      </c>
      <c r="X155" s="39">
        <f>SUM(V155:V$212)/SUM(G155:G$212)</f>
        <v>0.71186440677966101</v>
      </c>
      <c r="Y155" s="41">
        <f t="shared" si="8"/>
        <v>1.3032622562420266</v>
      </c>
    </row>
    <row r="156" spans="1:25" ht="15.95" customHeight="1" x14ac:dyDescent="0.25">
      <c r="A156" s="184"/>
      <c r="B156" s="4">
        <v>41478</v>
      </c>
      <c r="C156" s="5" t="s">
        <v>50</v>
      </c>
      <c r="D156" s="39">
        <f>SUM(I156:I$212)/SUM(G156:G$212)</f>
        <v>0.58620689655172409</v>
      </c>
      <c r="E156" s="5">
        <v>1</v>
      </c>
      <c r="F156" s="5">
        <v>3</v>
      </c>
      <c r="G156" s="5">
        <v>2</v>
      </c>
      <c r="H156" s="5">
        <v>1</v>
      </c>
      <c r="I156" s="5">
        <v>0</v>
      </c>
      <c r="J156" s="5">
        <f t="shared" si="9"/>
        <v>0</v>
      </c>
      <c r="K156" s="5">
        <v>0</v>
      </c>
      <c r="L156" s="5">
        <v>0</v>
      </c>
      <c r="M156" s="5">
        <v>0</v>
      </c>
      <c r="N156" s="5">
        <v>0</v>
      </c>
      <c r="O156" s="5">
        <v>1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39">
        <f>SUM(I156:I$212,O156:O$212,S156:S$212)/SUM(F156:F$212)</f>
        <v>0.58469945355191255</v>
      </c>
      <c r="X156" s="39">
        <f>SUM(V156:V$212)/SUM(G156:G$212)</f>
        <v>0.7068965517241379</v>
      </c>
      <c r="Y156" s="41">
        <f t="shared" si="8"/>
        <v>1.2915960052760505</v>
      </c>
    </row>
    <row r="157" spans="1:25" ht="15.95" customHeight="1" x14ac:dyDescent="0.25">
      <c r="A157" s="184"/>
      <c r="B157" s="4">
        <v>41478</v>
      </c>
      <c r="C157" s="5" t="s">
        <v>50</v>
      </c>
      <c r="D157" s="39">
        <f>SUM(I157:I$212)/SUM(G157:G$212)</f>
        <v>0.59302325581395354</v>
      </c>
      <c r="E157" s="5">
        <v>1</v>
      </c>
      <c r="F157" s="5">
        <v>3</v>
      </c>
      <c r="G157" s="5">
        <v>2</v>
      </c>
      <c r="H157" s="5">
        <v>1</v>
      </c>
      <c r="I157" s="5">
        <v>1</v>
      </c>
      <c r="J157" s="5">
        <f t="shared" si="9"/>
        <v>1</v>
      </c>
      <c r="K157" s="5">
        <v>0</v>
      </c>
      <c r="L157" s="5">
        <v>0</v>
      </c>
      <c r="M157" s="5">
        <v>0</v>
      </c>
      <c r="N157" s="5">
        <v>1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2</v>
      </c>
      <c r="V157" s="5">
        <v>1</v>
      </c>
      <c r="W157" s="39">
        <f>SUM(I157:I$212,O157:O$212,S157:S$212)/SUM(F157:F$212)</f>
        <v>0.58888888888888891</v>
      </c>
      <c r="X157" s="39">
        <f>SUM(V157:V$212)/SUM(G157:G$212)</f>
        <v>0.71511627906976749</v>
      </c>
      <c r="Y157" s="41">
        <f t="shared" si="8"/>
        <v>1.3040051679586564</v>
      </c>
    </row>
    <row r="158" spans="1:25" ht="15.95" customHeight="1" x14ac:dyDescent="0.25">
      <c r="A158" s="184"/>
      <c r="B158" s="4">
        <v>41471</v>
      </c>
      <c r="C158" s="5" t="s">
        <v>68</v>
      </c>
      <c r="D158" s="39">
        <f>SUM(I158:I$212)/SUM(G158:G$212)</f>
        <v>0.59411764705882353</v>
      </c>
      <c r="E158" s="5">
        <v>1</v>
      </c>
      <c r="F158" s="5">
        <v>4</v>
      </c>
      <c r="G158" s="5">
        <v>4</v>
      </c>
      <c r="H158" s="5">
        <v>1</v>
      </c>
      <c r="I158" s="5">
        <v>3</v>
      </c>
      <c r="J158" s="5">
        <f t="shared" si="9"/>
        <v>3</v>
      </c>
      <c r="K158" s="5">
        <v>0</v>
      </c>
      <c r="L158" s="5">
        <v>0</v>
      </c>
      <c r="M158" s="5">
        <v>0</v>
      </c>
      <c r="N158" s="5">
        <v>5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3</v>
      </c>
      <c r="V158" s="5">
        <v>3</v>
      </c>
      <c r="W158" s="39">
        <f>SUM(I158:I$212,O158:O$212,S158:S$212)/SUM(F158:F$212)</f>
        <v>0.59322033898305082</v>
      </c>
      <c r="X158" s="39">
        <f>SUM(V158:V$212)/SUM(G158:G$212)</f>
        <v>0.71764705882352942</v>
      </c>
      <c r="Y158" s="41">
        <f t="shared" si="8"/>
        <v>1.3108673978065801</v>
      </c>
    </row>
    <row r="159" spans="1:25" ht="15.95" customHeight="1" x14ac:dyDescent="0.25">
      <c r="A159" s="184"/>
      <c r="B159" s="4">
        <v>41471</v>
      </c>
      <c r="C159" s="5" t="s">
        <v>68</v>
      </c>
      <c r="D159" s="39">
        <f>SUM(I159:I$212)/SUM(G159:G$212)</f>
        <v>0.59036144578313254</v>
      </c>
      <c r="E159" s="5">
        <v>1</v>
      </c>
      <c r="F159" s="5">
        <v>3</v>
      </c>
      <c r="G159" s="5">
        <v>3</v>
      </c>
      <c r="H159" s="5">
        <v>0</v>
      </c>
      <c r="I159" s="5">
        <v>1</v>
      </c>
      <c r="J159" s="5">
        <f t="shared" si="9"/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1</v>
      </c>
      <c r="W159" s="39">
        <f>SUM(I159:I$212,O159:O$212,S159:S$212)/SUM(F159:F$212)</f>
        <v>0.58959537572254339</v>
      </c>
      <c r="X159" s="39">
        <f>SUM(V159:V$212)/SUM(G159:G$212)</f>
        <v>0.7168674698795181</v>
      </c>
      <c r="Y159" s="41">
        <f t="shared" si="8"/>
        <v>1.3064628456020615</v>
      </c>
    </row>
    <row r="160" spans="1:25" ht="15.95" customHeight="1" x14ac:dyDescent="0.25">
      <c r="A160" s="184"/>
      <c r="B160" s="4">
        <v>41464</v>
      </c>
      <c r="C160" s="5" t="s">
        <v>69</v>
      </c>
      <c r="D160" s="39">
        <f>SUM(I160:I$212)/SUM(G160:G$212)</f>
        <v>0.59509202453987731</v>
      </c>
      <c r="E160" s="5">
        <v>1</v>
      </c>
      <c r="F160" s="5">
        <v>4</v>
      </c>
      <c r="G160" s="5">
        <v>4</v>
      </c>
      <c r="H160" s="5">
        <v>1</v>
      </c>
      <c r="I160" s="5">
        <v>3</v>
      </c>
      <c r="J160" s="5">
        <f t="shared" si="9"/>
        <v>2</v>
      </c>
      <c r="K160" s="5">
        <v>1</v>
      </c>
      <c r="L160" s="5">
        <v>0</v>
      </c>
      <c r="M160" s="5">
        <v>0</v>
      </c>
      <c r="N160" s="5">
        <v>1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4</v>
      </c>
      <c r="W160" s="39">
        <f>SUM(I160:I$212,O160:O$212,S160:S$212)/SUM(F160:F$212)</f>
        <v>0.59411764705882353</v>
      </c>
      <c r="X160" s="39">
        <f>SUM(V160:V$212)/SUM(G160:G$212)</f>
        <v>0.7239263803680982</v>
      </c>
      <c r="Y160" s="41">
        <f t="shared" si="8"/>
        <v>1.3180440274269216</v>
      </c>
    </row>
    <row r="161" spans="1:25" ht="15.95" customHeight="1" x14ac:dyDescent="0.25">
      <c r="A161" s="184"/>
      <c r="B161" s="4">
        <v>41464</v>
      </c>
      <c r="C161" s="5" t="s">
        <v>69</v>
      </c>
      <c r="D161" s="39">
        <f>SUM(I161:I$212)/SUM(G161:G$212)</f>
        <v>0.5911949685534591</v>
      </c>
      <c r="E161" s="5">
        <v>1</v>
      </c>
      <c r="F161" s="5">
        <v>3</v>
      </c>
      <c r="G161" s="5">
        <v>3</v>
      </c>
      <c r="H161" s="5">
        <v>2</v>
      </c>
      <c r="I161" s="5">
        <v>2</v>
      </c>
      <c r="J161" s="5">
        <f t="shared" si="9"/>
        <v>2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2</v>
      </c>
      <c r="V161" s="5">
        <v>2</v>
      </c>
      <c r="W161" s="39">
        <f>SUM(I161:I$212,O161:O$212,S161:S$212)/SUM(F161:F$212)</f>
        <v>0.59036144578313254</v>
      </c>
      <c r="X161" s="39">
        <f>SUM(V161:V$212)/SUM(G161:G$212)</f>
        <v>0.71698113207547165</v>
      </c>
      <c r="Y161" s="41">
        <f t="shared" si="8"/>
        <v>1.3073425778586043</v>
      </c>
    </row>
    <row r="162" spans="1:25" ht="15.95" customHeight="1" x14ac:dyDescent="0.25">
      <c r="A162" s="184"/>
      <c r="B162" s="4">
        <v>41457</v>
      </c>
      <c r="C162" s="5" t="s">
        <v>45</v>
      </c>
      <c r="D162" s="39">
        <f>SUM(I162:I$212)/SUM(G162:G$212)</f>
        <v>0.58974358974358976</v>
      </c>
      <c r="E162" s="5">
        <v>1</v>
      </c>
      <c r="F162" s="5">
        <v>2</v>
      </c>
      <c r="G162" s="5">
        <v>1</v>
      </c>
      <c r="H162" s="5">
        <v>0</v>
      </c>
      <c r="I162" s="5">
        <v>0</v>
      </c>
      <c r="J162" s="5">
        <f t="shared" si="9"/>
        <v>0</v>
      </c>
      <c r="K162" s="5">
        <v>0</v>
      </c>
      <c r="L162" s="5">
        <v>0</v>
      </c>
      <c r="M162" s="5">
        <v>0</v>
      </c>
      <c r="N162" s="5">
        <v>1</v>
      </c>
      <c r="O162" s="5">
        <v>0</v>
      </c>
      <c r="P162" s="5">
        <v>0</v>
      </c>
      <c r="Q162" s="5">
        <v>1</v>
      </c>
      <c r="R162" s="5">
        <v>0</v>
      </c>
      <c r="S162" s="5">
        <v>0</v>
      </c>
      <c r="T162" s="5">
        <v>0</v>
      </c>
      <c r="U162" s="5">
        <v>2</v>
      </c>
      <c r="V162" s="5">
        <v>0</v>
      </c>
      <c r="W162" s="39">
        <f>SUM(I162:I$212,O162:O$212,S162:S$212)/SUM(F162:F$212)</f>
        <v>0.58895705521472397</v>
      </c>
      <c r="X162" s="39">
        <f>SUM(V162:V$212)/SUM(G162:G$212)</f>
        <v>0.71794871794871795</v>
      </c>
      <c r="Y162" s="41">
        <f t="shared" si="8"/>
        <v>1.3069057731634419</v>
      </c>
    </row>
    <row r="163" spans="1:25" ht="15.95" customHeight="1" x14ac:dyDescent="0.25">
      <c r="A163" s="184"/>
      <c r="B163" s="4">
        <v>41457</v>
      </c>
      <c r="C163" s="5" t="s">
        <v>45</v>
      </c>
      <c r="D163" s="39">
        <f>SUM(I163:I$212)/SUM(G163:G$212)</f>
        <v>0.59354838709677415</v>
      </c>
      <c r="E163" s="5">
        <v>1</v>
      </c>
      <c r="F163" s="5">
        <v>2</v>
      </c>
      <c r="G163" s="5">
        <v>2</v>
      </c>
      <c r="H163" s="5">
        <v>0</v>
      </c>
      <c r="I163" s="5">
        <v>0</v>
      </c>
      <c r="J163" s="5">
        <f t="shared" si="9"/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39">
        <f>SUM(I163:I$212,O163:O$212,S163:S$212)/SUM(F163:F$212)</f>
        <v>0.59627329192546585</v>
      </c>
      <c r="X163" s="39">
        <f>SUM(V163:V$212)/SUM(G163:G$212)</f>
        <v>0.72258064516129028</v>
      </c>
      <c r="Y163" s="41">
        <f t="shared" si="8"/>
        <v>1.318853937086756</v>
      </c>
    </row>
    <row r="164" spans="1:25" ht="15.95" customHeight="1" x14ac:dyDescent="0.25">
      <c r="A164" s="184"/>
      <c r="B164" s="4">
        <v>41450</v>
      </c>
      <c r="C164" s="5" t="s">
        <v>46</v>
      </c>
      <c r="D164" s="39">
        <f>SUM(I164:I$212)/SUM(G164:G$212)</f>
        <v>0.60130718954248363</v>
      </c>
      <c r="E164" s="5">
        <v>1</v>
      </c>
      <c r="F164" s="5">
        <v>3</v>
      </c>
      <c r="G164" s="5">
        <v>2</v>
      </c>
      <c r="H164" s="5">
        <v>1</v>
      </c>
      <c r="I164" s="5">
        <v>1</v>
      </c>
      <c r="J164" s="5">
        <f t="shared" si="9"/>
        <v>1</v>
      </c>
      <c r="K164" s="5">
        <v>0</v>
      </c>
      <c r="L164" s="5">
        <v>0</v>
      </c>
      <c r="M164" s="5">
        <v>0</v>
      </c>
      <c r="N164" s="5">
        <v>1</v>
      </c>
      <c r="O164" s="5">
        <v>1</v>
      </c>
      <c r="P164" s="5">
        <v>0</v>
      </c>
      <c r="Q164" s="5">
        <v>0</v>
      </c>
      <c r="R164" s="5">
        <v>0</v>
      </c>
      <c r="S164" s="5">
        <v>1</v>
      </c>
      <c r="T164" s="5">
        <v>0</v>
      </c>
      <c r="U164" s="5">
        <v>0</v>
      </c>
      <c r="V164" s="5">
        <v>1</v>
      </c>
      <c r="W164" s="39">
        <f>SUM(I164:I$212,O164:O$212,S164:S$212)/SUM(F164:F$212)</f>
        <v>0.60377358490566035</v>
      </c>
      <c r="X164" s="39">
        <f>SUM(V164:V$212)/SUM(G164:G$212)</f>
        <v>0.73202614379084963</v>
      </c>
      <c r="Y164" s="41">
        <f t="shared" si="8"/>
        <v>1.33579972869651</v>
      </c>
    </row>
    <row r="165" spans="1:25" ht="15.95" customHeight="1" x14ac:dyDescent="0.25">
      <c r="A165" s="184"/>
      <c r="B165" s="4">
        <v>41450</v>
      </c>
      <c r="C165" s="5" t="s">
        <v>46</v>
      </c>
      <c r="D165" s="39">
        <f>SUM(I165:I$212)/SUM(G165:G$212)</f>
        <v>0.60264900662251653</v>
      </c>
      <c r="E165" s="5">
        <v>1</v>
      </c>
      <c r="F165" s="5">
        <v>3</v>
      </c>
      <c r="G165" s="5">
        <v>3</v>
      </c>
      <c r="H165" s="5">
        <v>3</v>
      </c>
      <c r="I165" s="5">
        <v>3</v>
      </c>
      <c r="J165" s="5">
        <f t="shared" si="9"/>
        <v>3</v>
      </c>
      <c r="K165" s="5">
        <v>0</v>
      </c>
      <c r="L165" s="5">
        <v>0</v>
      </c>
      <c r="M165" s="5">
        <v>0</v>
      </c>
      <c r="N165" s="5">
        <v>1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3</v>
      </c>
      <c r="W165" s="39">
        <f>SUM(I165:I$212,O165:O$212,S165:S$212)/SUM(F165:F$212)</f>
        <v>0.59615384615384615</v>
      </c>
      <c r="X165" s="39">
        <f>SUM(V165:V$212)/SUM(G165:G$212)</f>
        <v>0.73509933774834435</v>
      </c>
      <c r="Y165" s="41">
        <f t="shared" si="8"/>
        <v>1.3312531839021906</v>
      </c>
    </row>
    <row r="166" spans="1:25" ht="15.95" customHeight="1" x14ac:dyDescent="0.25">
      <c r="A166" s="184"/>
      <c r="B166" s="4">
        <v>41443</v>
      </c>
      <c r="C166" s="5" t="s">
        <v>50</v>
      </c>
      <c r="D166" s="39">
        <f>SUM(I166:I$212)/SUM(G166:G$212)</f>
        <v>0.59459459459459463</v>
      </c>
      <c r="E166" s="5">
        <v>1</v>
      </c>
      <c r="F166" s="5">
        <v>4</v>
      </c>
      <c r="G166" s="5">
        <v>4</v>
      </c>
      <c r="H166" s="5">
        <v>2</v>
      </c>
      <c r="I166" s="5">
        <v>3</v>
      </c>
      <c r="J166" s="5">
        <f t="shared" si="9"/>
        <v>3</v>
      </c>
      <c r="K166" s="5">
        <v>0</v>
      </c>
      <c r="L166" s="5">
        <v>0</v>
      </c>
      <c r="M166" s="5">
        <v>0</v>
      </c>
      <c r="N166" s="5">
        <v>1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1</v>
      </c>
      <c r="U166" s="5">
        <v>0</v>
      </c>
      <c r="V166" s="5">
        <v>3</v>
      </c>
      <c r="W166" s="39">
        <f>SUM(I166:I$212,O166:O$212,S166:S$212)/SUM(F166:F$212)</f>
        <v>0.58823529411764708</v>
      </c>
      <c r="X166" s="39">
        <f>SUM(V166:V$212)/SUM(G166:G$212)</f>
        <v>0.72972972972972971</v>
      </c>
      <c r="Y166" s="41">
        <f t="shared" si="8"/>
        <v>1.3179650238473768</v>
      </c>
    </row>
    <row r="167" spans="1:25" ht="15.95" customHeight="1" x14ac:dyDescent="0.25">
      <c r="A167" s="184"/>
      <c r="B167" s="4">
        <v>41443</v>
      </c>
      <c r="C167" s="5" t="s">
        <v>50</v>
      </c>
      <c r="D167" s="39">
        <f>SUM(I167:I$212)/SUM(G167:G$212)</f>
        <v>0.59027777777777779</v>
      </c>
      <c r="E167" s="5">
        <v>1</v>
      </c>
      <c r="F167" s="5">
        <v>2</v>
      </c>
      <c r="G167" s="5">
        <v>2</v>
      </c>
      <c r="H167" s="5">
        <v>0</v>
      </c>
      <c r="I167" s="5">
        <v>0</v>
      </c>
      <c r="J167" s="5">
        <f t="shared" si="9"/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2</v>
      </c>
      <c r="S167" s="5">
        <v>0</v>
      </c>
      <c r="T167" s="5">
        <v>0</v>
      </c>
      <c r="U167" s="5">
        <v>0</v>
      </c>
      <c r="V167" s="5">
        <v>0</v>
      </c>
      <c r="W167" s="39">
        <f>SUM(I167:I$212,O167:O$212,S167:S$212)/SUM(F167:F$212)</f>
        <v>0.58389261744966447</v>
      </c>
      <c r="X167" s="39">
        <f>SUM(V167:V$212)/SUM(G167:G$212)</f>
        <v>0.72916666666666663</v>
      </c>
      <c r="Y167" s="41">
        <f t="shared" si="8"/>
        <v>1.3130592841163311</v>
      </c>
    </row>
    <row r="168" spans="1:25" ht="15.95" customHeight="1" x14ac:dyDescent="0.25">
      <c r="A168" s="184"/>
      <c r="B168" s="4">
        <v>41436</v>
      </c>
      <c r="C168" s="5" t="s">
        <v>68</v>
      </c>
      <c r="D168" s="39">
        <f>SUM(I168:I$212)/SUM(G168:G$212)</f>
        <v>0.59859154929577463</v>
      </c>
      <c r="E168" s="5">
        <v>1</v>
      </c>
      <c r="F168" s="5">
        <v>4</v>
      </c>
      <c r="G168" s="5">
        <v>4</v>
      </c>
      <c r="H168" s="5">
        <v>2</v>
      </c>
      <c r="I168" s="27">
        <v>4</v>
      </c>
      <c r="J168" s="27">
        <f t="shared" si="9"/>
        <v>3</v>
      </c>
      <c r="K168" s="5">
        <v>1</v>
      </c>
      <c r="L168" s="5">
        <v>0</v>
      </c>
      <c r="M168" s="5">
        <v>0</v>
      </c>
      <c r="N168" s="5">
        <v>4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5</v>
      </c>
      <c r="W168" s="39">
        <f>SUM(I168:I$212,O168:O$212,S168:S$212)/SUM(F168:F$212)</f>
        <v>0.59183673469387754</v>
      </c>
      <c r="X168" s="39">
        <f>SUM(V168:V$212)/SUM(G168:G$212)</f>
        <v>0.73943661971830987</v>
      </c>
      <c r="Y168" s="41">
        <f t="shared" si="8"/>
        <v>1.3312733544121875</v>
      </c>
    </row>
    <row r="169" spans="1:25" ht="15.95" customHeight="1" x14ac:dyDescent="0.25">
      <c r="A169" s="184"/>
      <c r="B169" s="4">
        <v>41436</v>
      </c>
      <c r="C169" s="5" t="s">
        <v>68</v>
      </c>
      <c r="D169" s="39">
        <f>SUM(I169:I$212)/SUM(G169:G$212)</f>
        <v>0.58695652173913049</v>
      </c>
      <c r="E169" s="5">
        <v>1</v>
      </c>
      <c r="F169" s="5">
        <v>3</v>
      </c>
      <c r="G169" s="5">
        <v>3</v>
      </c>
      <c r="H169" s="5">
        <v>1</v>
      </c>
      <c r="I169" s="27">
        <v>1</v>
      </c>
      <c r="J169" s="27">
        <f t="shared" si="9"/>
        <v>1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2</v>
      </c>
      <c r="V169" s="5">
        <v>1</v>
      </c>
      <c r="W169" s="39">
        <f>SUM(I169:I$212,O169:O$212,S169:S$212)/SUM(F169:F$212)</f>
        <v>0.58041958041958042</v>
      </c>
      <c r="X169" s="39">
        <f>SUM(V169:V$212)/SUM(G169:G$212)</f>
        <v>0.72463768115942029</v>
      </c>
      <c r="Y169" s="41">
        <f t="shared" si="8"/>
        <v>1.3050572615790008</v>
      </c>
    </row>
    <row r="170" spans="1:25" ht="15.95" customHeight="1" x14ac:dyDescent="0.25">
      <c r="A170" s="184"/>
      <c r="B170" s="4">
        <v>41429</v>
      </c>
      <c r="C170" s="5" t="s">
        <v>43</v>
      </c>
      <c r="D170" s="39">
        <f>SUM(I170:I$212)/SUM(G170:G$212)</f>
        <v>0.59259259259259256</v>
      </c>
      <c r="E170" s="5">
        <v>1</v>
      </c>
      <c r="F170" s="5">
        <v>4</v>
      </c>
      <c r="G170" s="5">
        <v>4</v>
      </c>
      <c r="H170" s="5">
        <v>2</v>
      </c>
      <c r="I170" s="27">
        <v>2</v>
      </c>
      <c r="J170" s="27">
        <f t="shared" si="9"/>
        <v>2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1</v>
      </c>
      <c r="U170" s="5">
        <v>2</v>
      </c>
      <c r="V170" s="5">
        <v>2</v>
      </c>
      <c r="W170" s="39">
        <f>SUM(I170:I$212,O170:O$212,S170:S$212)/SUM(F170:F$212)</f>
        <v>0.58571428571428574</v>
      </c>
      <c r="X170" s="39">
        <f>SUM(V170:V$212)/SUM(G170:G$212)</f>
        <v>0.73333333333333328</v>
      </c>
      <c r="Y170" s="41">
        <f t="shared" si="8"/>
        <v>1.319047619047619</v>
      </c>
    </row>
    <row r="171" spans="1:25" ht="15.95" customHeight="1" x14ac:dyDescent="0.25">
      <c r="A171" s="184"/>
      <c r="B171" s="4">
        <v>41429</v>
      </c>
      <c r="C171" s="5" t="s">
        <v>43</v>
      </c>
      <c r="D171" s="39">
        <f>SUM(I171:I$212)/SUM(G171:G$212)</f>
        <v>0.59541984732824427</v>
      </c>
      <c r="E171" s="5">
        <v>1</v>
      </c>
      <c r="F171" s="5">
        <v>4</v>
      </c>
      <c r="G171" s="5">
        <v>4</v>
      </c>
      <c r="H171" s="5">
        <v>0</v>
      </c>
      <c r="I171" s="27">
        <v>3</v>
      </c>
      <c r="J171" s="27">
        <f t="shared" si="9"/>
        <v>3</v>
      </c>
      <c r="K171" s="5">
        <v>0</v>
      </c>
      <c r="L171" s="5">
        <v>0</v>
      </c>
      <c r="M171" s="5">
        <v>0</v>
      </c>
      <c r="N171" s="5">
        <v>3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3</v>
      </c>
      <c r="W171" s="39">
        <f>SUM(I171:I$212,O171:O$212,S171:S$212)/SUM(F171:F$212)</f>
        <v>0.58823529411764708</v>
      </c>
      <c r="X171" s="39">
        <f>SUM(V171:V$212)/SUM(G171:G$212)</f>
        <v>0.74045801526717558</v>
      </c>
      <c r="Y171" s="41">
        <f t="shared" si="8"/>
        <v>1.3286933093848226</v>
      </c>
    </row>
    <row r="172" spans="1:25" ht="15.95" customHeight="1" x14ac:dyDescent="0.25">
      <c r="A172" s="184"/>
      <c r="B172" s="4">
        <v>41422</v>
      </c>
      <c r="C172" s="5" t="s">
        <v>44</v>
      </c>
      <c r="D172" s="39">
        <f>SUM(I172:I$212)/SUM(G172:G$212)</f>
        <v>0.59055118110236215</v>
      </c>
      <c r="E172" s="5">
        <v>1</v>
      </c>
      <c r="F172" s="5">
        <v>3</v>
      </c>
      <c r="G172" s="5">
        <v>3</v>
      </c>
      <c r="H172" s="5">
        <v>0</v>
      </c>
      <c r="I172" s="27">
        <v>1</v>
      </c>
      <c r="J172" s="27">
        <f t="shared" si="9"/>
        <v>1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1</v>
      </c>
      <c r="W172" s="39">
        <f>SUM(I172:I$212,O172:O$212,S172:S$212)/SUM(F172:F$212)</f>
        <v>0.58333333333333337</v>
      </c>
      <c r="X172" s="39">
        <f>SUM(V172:V$212)/SUM(G172:G$212)</f>
        <v>0.74015748031496065</v>
      </c>
      <c r="Y172" s="41">
        <f t="shared" si="8"/>
        <v>1.3234908136482941</v>
      </c>
    </row>
    <row r="173" spans="1:25" ht="15.95" customHeight="1" x14ac:dyDescent="0.25">
      <c r="A173" s="184"/>
      <c r="B173" s="4">
        <v>41422</v>
      </c>
      <c r="C173" s="5" t="s">
        <v>44</v>
      </c>
      <c r="D173" s="39">
        <f>SUM(I173:I$212)/SUM(G173:G$212)</f>
        <v>0.59677419354838712</v>
      </c>
      <c r="E173" s="5">
        <v>1</v>
      </c>
      <c r="F173" s="5">
        <v>3</v>
      </c>
      <c r="G173" s="5">
        <v>3</v>
      </c>
      <c r="H173" s="5">
        <v>1</v>
      </c>
      <c r="I173" s="27">
        <v>3</v>
      </c>
      <c r="J173" s="27">
        <f t="shared" si="9"/>
        <v>3</v>
      </c>
      <c r="K173" s="5">
        <v>0</v>
      </c>
      <c r="L173" s="5">
        <v>0</v>
      </c>
      <c r="M173" s="5">
        <v>0</v>
      </c>
      <c r="N173" s="5">
        <v>1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3</v>
      </c>
      <c r="W173" s="39">
        <f>SUM(I173:I$212,O173:O$212,S173:S$212)/SUM(F173:F$212)</f>
        <v>0.58914728682170547</v>
      </c>
      <c r="X173" s="39">
        <f>SUM(V173:V$212)/SUM(G173:G$212)</f>
        <v>0.75</v>
      </c>
      <c r="Y173" s="41">
        <f t="shared" si="8"/>
        <v>1.3391472868217056</v>
      </c>
    </row>
    <row r="174" spans="1:25" ht="15.95" customHeight="1" x14ac:dyDescent="0.25">
      <c r="A174" s="184"/>
      <c r="B174" s="4">
        <v>41415</v>
      </c>
      <c r="C174" s="5" t="s">
        <v>69</v>
      </c>
      <c r="D174" s="39">
        <f>SUM(I174:I$212)/SUM(G174:G$212)</f>
        <v>0.58677685950413228</v>
      </c>
      <c r="E174" s="5">
        <v>1</v>
      </c>
      <c r="F174" s="5">
        <v>3</v>
      </c>
      <c r="G174" s="5">
        <v>3</v>
      </c>
      <c r="H174" s="5">
        <v>0</v>
      </c>
      <c r="I174" s="27">
        <v>3</v>
      </c>
      <c r="J174" s="27">
        <f t="shared" si="9"/>
        <v>3</v>
      </c>
      <c r="K174" s="5">
        <v>0</v>
      </c>
      <c r="L174" s="5">
        <v>0</v>
      </c>
      <c r="M174" s="5">
        <v>0</v>
      </c>
      <c r="N174" s="5">
        <v>2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3</v>
      </c>
      <c r="W174" s="39">
        <f>SUM(I174:I$212,O174:O$212,S174:S$212)/SUM(F174:F$212)</f>
        <v>0.57936507936507942</v>
      </c>
      <c r="X174" s="39">
        <f>SUM(V174:V$212)/SUM(G174:G$212)</f>
        <v>0.74380165289256195</v>
      </c>
      <c r="Y174" s="41">
        <f t="shared" si="8"/>
        <v>1.3231667322576413</v>
      </c>
    </row>
    <row r="175" spans="1:25" ht="15.95" customHeight="1" x14ac:dyDescent="0.25">
      <c r="A175" s="184"/>
      <c r="B175" s="4">
        <v>41415</v>
      </c>
      <c r="C175" s="5" t="s">
        <v>69</v>
      </c>
      <c r="D175" s="39">
        <f>SUM(I175:I$212)/SUM(G175:G$212)</f>
        <v>0.57627118644067798</v>
      </c>
      <c r="E175" s="5">
        <v>1</v>
      </c>
      <c r="F175" s="5">
        <v>4</v>
      </c>
      <c r="G175" s="5">
        <v>4</v>
      </c>
      <c r="H175" s="5">
        <v>1</v>
      </c>
      <c r="I175" s="27">
        <v>3</v>
      </c>
      <c r="J175" s="27">
        <f t="shared" si="9"/>
        <v>3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1</v>
      </c>
      <c r="V175" s="5">
        <v>3</v>
      </c>
      <c r="W175" s="39">
        <f>SUM(I175:I$212,O175:O$212,S175:S$212)/SUM(F175:F$212)</f>
        <v>0.56910569105691056</v>
      </c>
      <c r="X175" s="39">
        <f>SUM(V175:V$212)/SUM(G175:G$212)</f>
        <v>0.73728813559322037</v>
      </c>
      <c r="Y175" s="41">
        <f t="shared" si="8"/>
        <v>1.3063938266501309</v>
      </c>
    </row>
    <row r="176" spans="1:25" ht="15.95" customHeight="1" x14ac:dyDescent="0.25">
      <c r="A176" s="184"/>
      <c r="B176" s="4">
        <v>41408</v>
      </c>
      <c r="C176" s="5" t="s">
        <v>45</v>
      </c>
      <c r="D176" s="39">
        <f>SUM(I176:I$212)/SUM(G176:G$212)</f>
        <v>0.57017543859649122</v>
      </c>
      <c r="E176" s="5">
        <v>1</v>
      </c>
      <c r="F176" s="5">
        <v>3</v>
      </c>
      <c r="G176" s="5">
        <v>3</v>
      </c>
      <c r="H176" s="5">
        <v>1</v>
      </c>
      <c r="I176" s="27">
        <v>3</v>
      </c>
      <c r="J176" s="27">
        <f t="shared" si="9"/>
        <v>3</v>
      </c>
      <c r="K176" s="5">
        <v>0</v>
      </c>
      <c r="L176" s="5">
        <v>0</v>
      </c>
      <c r="M176" s="5">
        <v>0</v>
      </c>
      <c r="N176" s="5">
        <v>1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3</v>
      </c>
      <c r="W176" s="39">
        <f>SUM(I176:I$212,O176:O$212,S176:S$212)/SUM(F176:F$212)</f>
        <v>0.56302521008403361</v>
      </c>
      <c r="X176" s="39">
        <f>SUM(V176:V$212)/SUM(G176:G$212)</f>
        <v>0.73684210526315785</v>
      </c>
      <c r="Y176" s="41">
        <f t="shared" si="8"/>
        <v>1.2998673153471914</v>
      </c>
    </row>
    <row r="177" spans="1:25" ht="15.95" customHeight="1" thickBot="1" x14ac:dyDescent="0.3">
      <c r="A177" s="188"/>
      <c r="B177" s="11">
        <v>41408</v>
      </c>
      <c r="C177" s="12" t="s">
        <v>45</v>
      </c>
      <c r="D177" s="40">
        <f>SUM(I177:I$212)/SUM(G177:G$212)</f>
        <v>0.55855855855855852</v>
      </c>
      <c r="E177" s="12">
        <v>1</v>
      </c>
      <c r="F177" s="12">
        <v>3</v>
      </c>
      <c r="G177" s="12">
        <v>3</v>
      </c>
      <c r="H177" s="12">
        <v>0</v>
      </c>
      <c r="I177" s="28">
        <v>1</v>
      </c>
      <c r="J177" s="28">
        <f t="shared" si="9"/>
        <v>1</v>
      </c>
      <c r="K177" s="12">
        <v>0</v>
      </c>
      <c r="L177" s="12">
        <v>0</v>
      </c>
      <c r="M177" s="12">
        <v>0</v>
      </c>
      <c r="N177" s="12">
        <v>1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3</v>
      </c>
      <c r="V177" s="12">
        <v>1</v>
      </c>
      <c r="W177" s="40">
        <f>SUM(I177:I$212,O177:O$212,S177:S$212)/SUM(F177:F$212)</f>
        <v>0.55172413793103448</v>
      </c>
      <c r="X177" s="40">
        <f>SUM(V177:V$212)/SUM(G177:G$212)</f>
        <v>0.72972972972972971</v>
      </c>
      <c r="Y177" s="42">
        <f t="shared" si="8"/>
        <v>1.2814538676607641</v>
      </c>
    </row>
    <row r="178" spans="1:25" ht="15.95" customHeight="1" x14ac:dyDescent="0.25">
      <c r="A178" s="178" t="s">
        <v>55</v>
      </c>
      <c r="B178" s="18">
        <v>41172</v>
      </c>
      <c r="C178" s="19" t="s">
        <v>53</v>
      </c>
      <c r="D178" s="43">
        <f>SUM(I178:I$212)/SUM(G178:G$212)</f>
        <v>0.56481481481481477</v>
      </c>
      <c r="E178" s="19">
        <v>1</v>
      </c>
      <c r="F178" s="19">
        <v>3</v>
      </c>
      <c r="G178" s="19">
        <v>3</v>
      </c>
      <c r="H178" s="19">
        <v>1</v>
      </c>
      <c r="I178" s="30">
        <v>1</v>
      </c>
      <c r="J178" s="30">
        <f t="shared" si="9"/>
        <v>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v>1</v>
      </c>
      <c r="V178" s="19">
        <v>1</v>
      </c>
      <c r="W178" s="43">
        <f>SUM(I178:I$212,O178:O$212,S178:S$212)/SUM(F178:F$212)</f>
        <v>0.55752212389380529</v>
      </c>
      <c r="X178" s="43">
        <f>SUM(V178:V$212)/SUM(G178:G$212)</f>
        <v>0.7407407407407407</v>
      </c>
      <c r="Y178" s="44">
        <f t="shared" si="8"/>
        <v>1.298262864634546</v>
      </c>
    </row>
    <row r="179" spans="1:25" ht="15.95" customHeight="1" x14ac:dyDescent="0.25">
      <c r="A179" s="179"/>
      <c r="B179" s="14">
        <v>41172</v>
      </c>
      <c r="C179" s="15" t="s">
        <v>53</v>
      </c>
      <c r="D179" s="45">
        <f>SUM(I179:I$212)/SUM(G179:G$212)</f>
        <v>0.5714285714285714</v>
      </c>
      <c r="E179" s="15">
        <v>1</v>
      </c>
      <c r="F179" s="15">
        <v>3</v>
      </c>
      <c r="G179" s="15">
        <v>3</v>
      </c>
      <c r="H179" s="15">
        <v>1</v>
      </c>
      <c r="I179" s="27">
        <v>2</v>
      </c>
      <c r="J179" s="27">
        <f t="shared" si="9"/>
        <v>2</v>
      </c>
      <c r="K179" s="15">
        <v>0</v>
      </c>
      <c r="L179" s="15">
        <v>0</v>
      </c>
      <c r="M179" s="15">
        <v>0</v>
      </c>
      <c r="N179" s="15">
        <v>1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1</v>
      </c>
      <c r="V179" s="15">
        <v>2</v>
      </c>
      <c r="W179" s="45">
        <f>SUM(I179:I$212,O179:O$212,S179:S$212)/SUM(F179:F$212)</f>
        <v>0.5636363636363636</v>
      </c>
      <c r="X179" s="45">
        <f>SUM(V179:V$212)/SUM(G179:G$212)</f>
        <v>0.75238095238095237</v>
      </c>
      <c r="Y179" s="46">
        <f t="shared" si="8"/>
        <v>1.3160173160173159</v>
      </c>
    </row>
    <row r="180" spans="1:25" ht="15.95" customHeight="1" x14ac:dyDescent="0.25">
      <c r="A180" s="179"/>
      <c r="B180" s="14">
        <v>41165</v>
      </c>
      <c r="C180" s="15" t="s">
        <v>53</v>
      </c>
      <c r="D180" s="45">
        <f>SUM(I180:I$212)/SUM(G180:G$212)</f>
        <v>0.56862745098039214</v>
      </c>
      <c r="E180" s="15">
        <v>1</v>
      </c>
      <c r="F180" s="15">
        <v>3</v>
      </c>
      <c r="G180" s="15">
        <v>3</v>
      </c>
      <c r="H180" s="15">
        <v>1</v>
      </c>
      <c r="I180" s="27">
        <v>2</v>
      </c>
      <c r="J180" s="27">
        <f t="shared" si="9"/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2</v>
      </c>
      <c r="W180" s="45">
        <f>SUM(I180:I$212,O180:O$212,S180:S$212)/SUM(F180:F$212)</f>
        <v>0.56074766355140182</v>
      </c>
      <c r="X180" s="45">
        <f>SUM(V180:V$212)/SUM(G180:G$212)</f>
        <v>0.75490196078431371</v>
      </c>
      <c r="Y180" s="46">
        <f t="shared" si="8"/>
        <v>1.3156496243357156</v>
      </c>
    </row>
    <row r="181" spans="1:25" ht="15.95" customHeight="1" x14ac:dyDescent="0.25">
      <c r="A181" s="179"/>
      <c r="B181" s="14">
        <v>41165</v>
      </c>
      <c r="C181" s="15" t="s">
        <v>53</v>
      </c>
      <c r="D181" s="45">
        <f>SUM(I181:I$212)/SUM(G181:G$212)</f>
        <v>0.56565656565656564</v>
      </c>
      <c r="E181" s="15">
        <v>1</v>
      </c>
      <c r="F181" s="15">
        <v>2</v>
      </c>
      <c r="G181" s="15">
        <v>2</v>
      </c>
      <c r="H181" s="15">
        <v>0</v>
      </c>
      <c r="I181" s="27">
        <v>1</v>
      </c>
      <c r="J181" s="27">
        <f t="shared" si="9"/>
        <v>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1</v>
      </c>
      <c r="W181" s="45">
        <f>SUM(I181:I$212,O181:O$212,S181:S$212)/SUM(F181:F$212)</f>
        <v>0.55769230769230771</v>
      </c>
      <c r="X181" s="45">
        <f>SUM(V181:V$212)/SUM(G181:G$212)</f>
        <v>0.75757575757575757</v>
      </c>
      <c r="Y181" s="46">
        <f t="shared" si="8"/>
        <v>1.3152680652680653</v>
      </c>
    </row>
    <row r="182" spans="1:25" ht="15.95" customHeight="1" x14ac:dyDescent="0.25">
      <c r="A182" s="179"/>
      <c r="B182" s="14">
        <v>41158</v>
      </c>
      <c r="C182" s="15" t="s">
        <v>54</v>
      </c>
      <c r="D182" s="45">
        <f>SUM(I182:I$212)/SUM(G182:G$212)</f>
        <v>0.5670103092783505</v>
      </c>
      <c r="E182" s="15">
        <v>1</v>
      </c>
      <c r="F182" s="15">
        <v>4</v>
      </c>
      <c r="G182" s="15">
        <v>4</v>
      </c>
      <c r="H182" s="15">
        <v>1</v>
      </c>
      <c r="I182" s="27">
        <v>4</v>
      </c>
      <c r="J182" s="27">
        <f t="shared" si="9"/>
        <v>3</v>
      </c>
      <c r="K182" s="15">
        <v>1</v>
      </c>
      <c r="L182" s="15">
        <v>0</v>
      </c>
      <c r="M182" s="15">
        <v>0</v>
      </c>
      <c r="N182" s="15">
        <v>3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5</v>
      </c>
      <c r="W182" s="45">
        <f>SUM(I182:I$212,O182:O$212,S182:S$212)/SUM(F182:F$212)</f>
        <v>0.55882352941176472</v>
      </c>
      <c r="X182" s="45">
        <f>SUM(V182:V$212)/SUM(G182:G$212)</f>
        <v>0.76288659793814428</v>
      </c>
      <c r="Y182" s="46">
        <f t="shared" si="8"/>
        <v>1.321710127349909</v>
      </c>
    </row>
    <row r="183" spans="1:25" ht="15.95" customHeight="1" x14ac:dyDescent="0.25">
      <c r="A183" s="179"/>
      <c r="B183" s="14">
        <v>41151</v>
      </c>
      <c r="C183" s="15" t="s">
        <v>54</v>
      </c>
      <c r="D183" s="45">
        <f>SUM(I183:I$212)/SUM(G183:G$212)</f>
        <v>0.54838709677419351</v>
      </c>
      <c r="E183" s="15">
        <v>1</v>
      </c>
      <c r="F183" s="15">
        <v>4</v>
      </c>
      <c r="G183" s="15">
        <v>4</v>
      </c>
      <c r="H183" s="15">
        <v>1</v>
      </c>
      <c r="I183" s="27">
        <v>2</v>
      </c>
      <c r="J183" s="27">
        <f t="shared" si="9"/>
        <v>2</v>
      </c>
      <c r="K183" s="15">
        <v>0</v>
      </c>
      <c r="L183" s="15">
        <v>0</v>
      </c>
      <c r="M183" s="15">
        <v>0</v>
      </c>
      <c r="N183" s="15">
        <v>2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2</v>
      </c>
      <c r="W183" s="45">
        <f>SUM(I183:I$212,O183:O$212,S183:S$212)/SUM(F183:F$212)</f>
        <v>0.54081632653061229</v>
      </c>
      <c r="X183" s="45">
        <f>SUM(V183:V$212)/SUM(G183:G$212)</f>
        <v>0.74193548387096775</v>
      </c>
      <c r="Y183" s="46">
        <f t="shared" si="8"/>
        <v>1.28275181040158</v>
      </c>
    </row>
    <row r="184" spans="1:25" ht="15.95" customHeight="1" x14ac:dyDescent="0.25">
      <c r="A184" s="179"/>
      <c r="B184" s="14">
        <v>41151</v>
      </c>
      <c r="C184" s="15" t="s">
        <v>54</v>
      </c>
      <c r="D184" s="45">
        <f>SUM(I184:I$212)/SUM(G184:G$212)</f>
        <v>0.550561797752809</v>
      </c>
      <c r="E184" s="15">
        <v>1</v>
      </c>
      <c r="F184" s="15">
        <v>3</v>
      </c>
      <c r="G184" s="15">
        <v>3</v>
      </c>
      <c r="H184" s="15">
        <v>0</v>
      </c>
      <c r="I184" s="27">
        <v>1</v>
      </c>
      <c r="J184" s="27">
        <f t="shared" si="9"/>
        <v>1</v>
      </c>
      <c r="K184" s="15">
        <v>0</v>
      </c>
      <c r="L184" s="15">
        <v>0</v>
      </c>
      <c r="M184" s="15">
        <v>0</v>
      </c>
      <c r="N184" s="15">
        <v>2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1</v>
      </c>
      <c r="W184" s="45">
        <f>SUM(I184:I$212,O184:O$212,S184:S$212)/SUM(F184:F$212)</f>
        <v>0.54255319148936165</v>
      </c>
      <c r="X184" s="45">
        <f>SUM(V184:V$212)/SUM(G184:G$212)</f>
        <v>0.7528089887640449</v>
      </c>
      <c r="Y184" s="46">
        <f t="shared" si="8"/>
        <v>1.2953621802534065</v>
      </c>
    </row>
    <row r="185" spans="1:25" ht="15.95" customHeight="1" thickBot="1" x14ac:dyDescent="0.3">
      <c r="A185" s="180"/>
      <c r="B185" s="86">
        <v>41144</v>
      </c>
      <c r="C185" s="87" t="s">
        <v>54</v>
      </c>
      <c r="D185" s="89">
        <f>SUM(I185:I$212)/SUM(G185:G$212)</f>
        <v>0.55813953488372092</v>
      </c>
      <c r="E185" s="87">
        <v>1</v>
      </c>
      <c r="F185" s="87">
        <v>4</v>
      </c>
      <c r="G185" s="87">
        <v>4</v>
      </c>
      <c r="H185" s="87">
        <v>0</v>
      </c>
      <c r="I185" s="28">
        <v>1</v>
      </c>
      <c r="J185" s="87">
        <f t="shared" si="9"/>
        <v>0</v>
      </c>
      <c r="K185" s="87">
        <v>1</v>
      </c>
      <c r="L185" s="87">
        <v>0</v>
      </c>
      <c r="M185" s="87">
        <v>0</v>
      </c>
      <c r="N185" s="87">
        <v>1</v>
      </c>
      <c r="O185" s="87">
        <v>0</v>
      </c>
      <c r="P185" s="87">
        <v>0</v>
      </c>
      <c r="Q185" s="87">
        <v>0</v>
      </c>
      <c r="R185" s="87">
        <v>0</v>
      </c>
      <c r="S185" s="87">
        <v>0</v>
      </c>
      <c r="T185" s="87">
        <v>0</v>
      </c>
      <c r="U185" s="87">
        <v>3</v>
      </c>
      <c r="V185" s="87">
        <v>2</v>
      </c>
      <c r="W185" s="89">
        <f>SUM(I185:I$212,O185:O$212,S185:S$212)/SUM(F185:F$212)</f>
        <v>0.5494505494505495</v>
      </c>
      <c r="X185" s="89">
        <f>SUM(V185:V$212)/SUM(G185:G$212)</f>
        <v>0.76744186046511631</v>
      </c>
      <c r="Y185" s="90">
        <f t="shared" si="8"/>
        <v>1.3168924099156658</v>
      </c>
    </row>
    <row r="186" spans="1:25" ht="15.95" customHeight="1" x14ac:dyDescent="0.25">
      <c r="A186" s="183" t="s">
        <v>59</v>
      </c>
      <c r="B186" s="9">
        <v>41137</v>
      </c>
      <c r="C186" s="10" t="s">
        <v>54</v>
      </c>
      <c r="D186" s="1">
        <f>SUM(I186:I$212)/SUM(G186:G$212)</f>
        <v>0.57317073170731703</v>
      </c>
      <c r="E186" s="10">
        <v>1</v>
      </c>
      <c r="F186" s="10">
        <v>4</v>
      </c>
      <c r="G186" s="10">
        <v>4</v>
      </c>
      <c r="H186" s="30">
        <v>1</v>
      </c>
      <c r="I186" s="30">
        <v>3</v>
      </c>
      <c r="J186" s="10">
        <f t="shared" si="9"/>
        <v>2</v>
      </c>
      <c r="K186" s="10">
        <v>1</v>
      </c>
      <c r="L186" s="10">
        <v>0</v>
      </c>
      <c r="M186" s="10">
        <v>0</v>
      </c>
      <c r="N186" s="10">
        <v>1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4</v>
      </c>
      <c r="W186" s="1">
        <f>SUM(I186:I$212,O186:O$212,S186:S$212)/SUM(F186:F$212)</f>
        <v>0.56321839080459768</v>
      </c>
      <c r="X186" s="1">
        <f>SUM(V186:V$212)/SUM(G186:G$212)</f>
        <v>0.78048780487804881</v>
      </c>
      <c r="Y186" s="2">
        <f t="shared" si="8"/>
        <v>1.3437061956826466</v>
      </c>
    </row>
    <row r="187" spans="1:25" ht="15.95" customHeight="1" x14ac:dyDescent="0.25">
      <c r="A187" s="184"/>
      <c r="B187" s="4">
        <v>41137</v>
      </c>
      <c r="C187" s="5" t="s">
        <v>54</v>
      </c>
      <c r="D187" s="39">
        <f>SUM(I187:I$212)/SUM(G187:G$212)</f>
        <v>0.5641025641025641</v>
      </c>
      <c r="E187" s="5">
        <v>1</v>
      </c>
      <c r="F187" s="5">
        <v>2</v>
      </c>
      <c r="G187" s="5">
        <v>2</v>
      </c>
      <c r="H187" s="27">
        <v>1</v>
      </c>
      <c r="I187" s="27">
        <v>2</v>
      </c>
      <c r="J187" s="5">
        <f t="shared" si="9"/>
        <v>1</v>
      </c>
      <c r="K187" s="5">
        <v>1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3</v>
      </c>
      <c r="W187" s="39">
        <f>SUM(I187:I$212,O187:O$212,S187:S$212)/SUM(F187:F$212)</f>
        <v>0.55421686746987953</v>
      </c>
      <c r="X187" s="39">
        <f>SUM(V187:V$212)/SUM(G187:G$212)</f>
        <v>0.76923076923076927</v>
      </c>
      <c r="Y187" s="41">
        <f t="shared" si="8"/>
        <v>1.3234476367006489</v>
      </c>
    </row>
    <row r="188" spans="1:25" ht="15.95" customHeight="1" x14ac:dyDescent="0.25">
      <c r="A188" s="184"/>
      <c r="B188" s="4">
        <v>41130</v>
      </c>
      <c r="C188" s="5" t="s">
        <v>56</v>
      </c>
      <c r="D188" s="39">
        <f>SUM(I188:I$212)/SUM(G188:G$212)</f>
        <v>0.55263157894736847</v>
      </c>
      <c r="E188" s="5">
        <v>1</v>
      </c>
      <c r="F188" s="5">
        <v>4</v>
      </c>
      <c r="G188" s="5">
        <v>4</v>
      </c>
      <c r="H188" s="27">
        <v>1</v>
      </c>
      <c r="I188" s="27">
        <v>3</v>
      </c>
      <c r="J188" s="5">
        <f t="shared" si="9"/>
        <v>3</v>
      </c>
      <c r="K188" s="5">
        <v>0</v>
      </c>
      <c r="L188" s="5">
        <v>0</v>
      </c>
      <c r="M188" s="5">
        <v>0</v>
      </c>
      <c r="N188" s="5">
        <v>3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3</v>
      </c>
      <c r="W188" s="39">
        <f>SUM(I188:I$212,O188:O$212,S188:S$212)/SUM(F188:F$212)</f>
        <v>0.54320987654320985</v>
      </c>
      <c r="X188" s="39">
        <f>SUM(V188:V$212)/SUM(G188:G$212)</f>
        <v>0.75</v>
      </c>
      <c r="Y188" s="41">
        <f t="shared" si="8"/>
        <v>1.2932098765432098</v>
      </c>
    </row>
    <row r="189" spans="1:25" ht="15.95" customHeight="1" x14ac:dyDescent="0.25">
      <c r="A189" s="184"/>
      <c r="B189" s="4">
        <v>41130</v>
      </c>
      <c r="C189" s="5" t="s">
        <v>56</v>
      </c>
      <c r="D189" s="39">
        <f>SUM(I189:I$212)/SUM(G189:G$212)</f>
        <v>0.54166666666666663</v>
      </c>
      <c r="E189" s="5">
        <v>1</v>
      </c>
      <c r="F189" s="5">
        <v>3</v>
      </c>
      <c r="G189" s="5">
        <v>3</v>
      </c>
      <c r="H189" s="27">
        <v>1</v>
      </c>
      <c r="I189" s="27">
        <v>2</v>
      </c>
      <c r="J189" s="5">
        <f t="shared" si="9"/>
        <v>2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1</v>
      </c>
      <c r="T189" s="5">
        <v>0</v>
      </c>
      <c r="U189" s="5">
        <v>0</v>
      </c>
      <c r="V189" s="5">
        <v>2</v>
      </c>
      <c r="W189" s="39">
        <f>SUM(I189:I$212,O189:O$212,S189:S$212)/SUM(F189:F$212)</f>
        <v>0.53246753246753242</v>
      </c>
      <c r="X189" s="39">
        <f>SUM(V189:V$212)/SUM(G189:G$212)</f>
        <v>0.75</v>
      </c>
      <c r="Y189" s="41">
        <f t="shared" si="8"/>
        <v>1.2824675324675323</v>
      </c>
    </row>
    <row r="190" spans="1:25" ht="15.95" customHeight="1" x14ac:dyDescent="0.25">
      <c r="A190" s="184"/>
      <c r="B190" s="4">
        <v>41123</v>
      </c>
      <c r="C190" s="5" t="s">
        <v>57</v>
      </c>
      <c r="D190" s="39">
        <f>SUM(I190:I$212)/SUM(G190:G$212)</f>
        <v>0.53623188405797106</v>
      </c>
      <c r="E190" s="5">
        <v>1</v>
      </c>
      <c r="F190" s="5">
        <v>3</v>
      </c>
      <c r="G190" s="5">
        <v>3</v>
      </c>
      <c r="H190" s="27">
        <v>1</v>
      </c>
      <c r="I190" s="27">
        <v>1</v>
      </c>
      <c r="J190" s="5">
        <f t="shared" si="9"/>
        <v>0</v>
      </c>
      <c r="K190" s="5">
        <v>0</v>
      </c>
      <c r="L190" s="5">
        <v>1</v>
      </c>
      <c r="M190" s="5">
        <v>0</v>
      </c>
      <c r="N190" s="27">
        <v>1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3</v>
      </c>
      <c r="W190" s="39">
        <f>SUM(I190:I$212,O190:O$212,S190:S$212)/SUM(F190:F$212)</f>
        <v>0.51351351351351349</v>
      </c>
      <c r="X190" s="39">
        <f>SUM(V190:V$212)/SUM(G190:G$212)</f>
        <v>0.75362318840579712</v>
      </c>
      <c r="Y190" s="41">
        <f t="shared" si="8"/>
        <v>1.2671367019193105</v>
      </c>
    </row>
    <row r="191" spans="1:25" ht="15.95" customHeight="1" x14ac:dyDescent="0.25">
      <c r="A191" s="184"/>
      <c r="B191" s="4">
        <v>41123</v>
      </c>
      <c r="C191" s="5" t="s">
        <v>57</v>
      </c>
      <c r="D191" s="39">
        <f>SUM(I191:I$212)/SUM(G191:G$212)</f>
        <v>0.54545454545454541</v>
      </c>
      <c r="E191" s="5">
        <v>1</v>
      </c>
      <c r="F191" s="5">
        <v>4</v>
      </c>
      <c r="G191" s="5">
        <v>4</v>
      </c>
      <c r="H191" s="27">
        <v>1</v>
      </c>
      <c r="I191" s="27">
        <v>3</v>
      </c>
      <c r="J191" s="27">
        <f t="shared" si="9"/>
        <v>1</v>
      </c>
      <c r="K191" s="5">
        <v>0</v>
      </c>
      <c r="L191" s="5">
        <v>1</v>
      </c>
      <c r="M191" s="5">
        <v>1</v>
      </c>
      <c r="N191" s="27">
        <v>2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8</v>
      </c>
      <c r="W191" s="39">
        <f>SUM(I191:I$212,O191:O$212,S191:S$212)/SUM(F191:F$212)</f>
        <v>0.52112676056338025</v>
      </c>
      <c r="X191" s="39">
        <f>SUM(V191:V$212)/SUM(G191:G$212)</f>
        <v>0.74242424242424243</v>
      </c>
      <c r="Y191" s="41">
        <f t="shared" si="8"/>
        <v>1.2635510029876227</v>
      </c>
    </row>
    <row r="192" spans="1:25" ht="15.95" customHeight="1" x14ac:dyDescent="0.25">
      <c r="A192" s="184"/>
      <c r="B192" s="4">
        <v>41109</v>
      </c>
      <c r="C192" s="5" t="s">
        <v>58</v>
      </c>
      <c r="D192" s="39">
        <f>SUM(I192:I$212)/SUM(G192:G$212)</f>
        <v>0.532258064516129</v>
      </c>
      <c r="E192" s="5">
        <v>1</v>
      </c>
      <c r="F192" s="5">
        <v>3</v>
      </c>
      <c r="G192" s="5">
        <v>3</v>
      </c>
      <c r="H192" s="27">
        <v>1</v>
      </c>
      <c r="I192" s="27">
        <v>1</v>
      </c>
      <c r="J192" s="27">
        <f t="shared" si="9"/>
        <v>1</v>
      </c>
      <c r="K192" s="5">
        <v>0</v>
      </c>
      <c r="L192" s="5">
        <v>0</v>
      </c>
      <c r="M192" s="5">
        <v>0</v>
      </c>
      <c r="N192" s="27">
        <v>2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1</v>
      </c>
      <c r="W192" s="39">
        <f>SUM(I192:I$212,O192:O$212,S192:S$212)/SUM(F192:F$212)</f>
        <v>0.5074626865671642</v>
      </c>
      <c r="X192" s="39">
        <f>SUM(V192:V$212)/SUM(G192:G$212)</f>
        <v>0.66129032258064513</v>
      </c>
      <c r="Y192" s="41">
        <f t="shared" si="8"/>
        <v>1.1687530091478093</v>
      </c>
    </row>
    <row r="193" spans="1:25" ht="15.95" customHeight="1" x14ac:dyDescent="0.25">
      <c r="A193" s="184"/>
      <c r="B193" s="4">
        <v>41109</v>
      </c>
      <c r="C193" s="5" t="s">
        <v>58</v>
      </c>
      <c r="D193" s="39">
        <f>SUM(I193:I$212)/SUM(G193:G$212)</f>
        <v>0.5423728813559322</v>
      </c>
      <c r="E193" s="5">
        <v>1</v>
      </c>
      <c r="F193" s="5">
        <v>3</v>
      </c>
      <c r="G193" s="5">
        <v>3</v>
      </c>
      <c r="H193" s="27">
        <v>1</v>
      </c>
      <c r="I193" s="27">
        <v>2</v>
      </c>
      <c r="J193" s="27">
        <f t="shared" si="9"/>
        <v>1</v>
      </c>
      <c r="K193" s="5">
        <v>1</v>
      </c>
      <c r="L193" s="5">
        <v>0</v>
      </c>
      <c r="M193" s="5">
        <v>0</v>
      </c>
      <c r="N193" s="27">
        <v>3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3</v>
      </c>
      <c r="W193" s="39">
        <f>SUM(I193:I$212,O193:O$212,S193:S$212)/SUM(F193:F$212)</f>
        <v>0.515625</v>
      </c>
      <c r="X193" s="39">
        <f>SUM(V193:V$212)/SUM(G193:G$212)</f>
        <v>0.67796610169491522</v>
      </c>
      <c r="Y193" s="41">
        <f t="shared" si="8"/>
        <v>1.1935911016949152</v>
      </c>
    </row>
    <row r="194" spans="1:25" ht="15.95" customHeight="1" x14ac:dyDescent="0.25">
      <c r="A194" s="184"/>
      <c r="B194" s="4">
        <v>41102</v>
      </c>
      <c r="C194" s="5" t="s">
        <v>56</v>
      </c>
      <c r="D194" s="39">
        <f>SUM(I194:I$212)/SUM(G194:G$212)</f>
        <v>0.5357142857142857</v>
      </c>
      <c r="E194" s="5">
        <v>1</v>
      </c>
      <c r="F194" s="5">
        <v>3</v>
      </c>
      <c r="G194" s="5">
        <v>2</v>
      </c>
      <c r="H194" s="27">
        <v>1</v>
      </c>
      <c r="I194" s="27">
        <v>2</v>
      </c>
      <c r="J194" s="27">
        <f t="shared" si="9"/>
        <v>1</v>
      </c>
      <c r="K194" s="5">
        <v>1</v>
      </c>
      <c r="L194" s="5">
        <v>0</v>
      </c>
      <c r="M194" s="5">
        <v>0</v>
      </c>
      <c r="N194" s="27">
        <v>3</v>
      </c>
      <c r="O194" s="5">
        <v>0</v>
      </c>
      <c r="P194" s="5">
        <v>0</v>
      </c>
      <c r="Q194" s="5">
        <v>1</v>
      </c>
      <c r="R194" s="5">
        <v>0</v>
      </c>
      <c r="S194" s="5">
        <v>0</v>
      </c>
      <c r="T194" s="5">
        <v>0</v>
      </c>
      <c r="U194" s="5">
        <v>0</v>
      </c>
      <c r="V194" s="5">
        <v>3</v>
      </c>
      <c r="W194" s="39">
        <f>SUM(I194:I$212,O194:O$212,S194:S$212)/SUM(F194:F$212)</f>
        <v>0.50819672131147542</v>
      </c>
      <c r="X194" s="39">
        <f>SUM(V194:V$212)/SUM(G194:G$212)</f>
        <v>0.6607142857142857</v>
      </c>
      <c r="Y194" s="41">
        <f t="shared" si="8"/>
        <v>1.1689110070257611</v>
      </c>
    </row>
    <row r="195" spans="1:25" ht="15.95" customHeight="1" x14ac:dyDescent="0.25">
      <c r="A195" s="184"/>
      <c r="B195" s="4">
        <v>41102</v>
      </c>
      <c r="C195" s="5" t="s">
        <v>56</v>
      </c>
      <c r="D195" s="39">
        <f>SUM(I195:I$212)/SUM(G195:G$212)</f>
        <v>0.51851851851851849</v>
      </c>
      <c r="E195" s="5">
        <v>1</v>
      </c>
      <c r="F195" s="5">
        <v>4</v>
      </c>
      <c r="G195" s="5">
        <v>4</v>
      </c>
      <c r="H195" s="27">
        <v>1</v>
      </c>
      <c r="I195" s="27">
        <v>3</v>
      </c>
      <c r="J195" s="27">
        <f t="shared" si="9"/>
        <v>2</v>
      </c>
      <c r="K195" s="5">
        <v>1</v>
      </c>
      <c r="L195" s="5">
        <v>0</v>
      </c>
      <c r="M195" s="5">
        <v>0</v>
      </c>
      <c r="N195" s="27">
        <v>2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2</v>
      </c>
      <c r="V195" s="5">
        <v>4</v>
      </c>
      <c r="W195" s="39">
        <f>SUM(I195:I$212,O195:O$212,S195:S$212)/SUM(F195:F$212)</f>
        <v>0.5</v>
      </c>
      <c r="X195" s="39">
        <f>SUM(V195:V$212)/SUM(G195:G$212)</f>
        <v>0.62962962962962965</v>
      </c>
      <c r="Y195" s="41">
        <f t="shared" si="8"/>
        <v>1.1296296296296298</v>
      </c>
    </row>
    <row r="196" spans="1:25" ht="15.95" customHeight="1" x14ac:dyDescent="0.25">
      <c r="A196" s="184"/>
      <c r="B196" s="4">
        <v>41095</v>
      </c>
      <c r="C196" s="5" t="s">
        <v>57</v>
      </c>
      <c r="D196" s="39">
        <f>SUM(I196:I$212)/SUM(G196:G$212)</f>
        <v>0.5</v>
      </c>
      <c r="E196" s="5">
        <v>1</v>
      </c>
      <c r="F196" s="5">
        <v>5</v>
      </c>
      <c r="G196" s="5">
        <v>3</v>
      </c>
      <c r="H196" s="27">
        <v>1</v>
      </c>
      <c r="I196" s="27">
        <v>2</v>
      </c>
      <c r="J196" s="27">
        <f t="shared" si="9"/>
        <v>2</v>
      </c>
      <c r="K196" s="5">
        <v>0</v>
      </c>
      <c r="L196" s="5">
        <v>0</v>
      </c>
      <c r="M196" s="5">
        <v>0</v>
      </c>
      <c r="N196" s="27">
        <v>3</v>
      </c>
      <c r="O196" s="5">
        <v>1</v>
      </c>
      <c r="P196" s="5">
        <v>0</v>
      </c>
      <c r="Q196" s="5">
        <v>1</v>
      </c>
      <c r="R196" s="5">
        <v>0</v>
      </c>
      <c r="S196" s="5">
        <v>0</v>
      </c>
      <c r="T196" s="5">
        <v>0</v>
      </c>
      <c r="U196" s="5">
        <v>1</v>
      </c>
      <c r="V196" s="5">
        <v>2</v>
      </c>
      <c r="W196" s="39">
        <f>SUM(I196:I$212,O196:O$212,S196:S$212)/SUM(F196:F$212)</f>
        <v>0.48148148148148145</v>
      </c>
      <c r="X196" s="39">
        <f>SUM(V196:V$212)/SUM(G196:G$212)</f>
        <v>0.6</v>
      </c>
      <c r="Y196" s="41">
        <f t="shared" si="8"/>
        <v>1.0814814814814815</v>
      </c>
    </row>
    <row r="197" spans="1:25" ht="15.95" customHeight="1" x14ac:dyDescent="0.25">
      <c r="A197" s="184"/>
      <c r="B197" s="4">
        <v>41095</v>
      </c>
      <c r="C197" s="5" t="s">
        <v>57</v>
      </c>
      <c r="D197" s="39">
        <f>SUM(I197:I$212)/SUM(G197:G$212)</f>
        <v>0.48936170212765956</v>
      </c>
      <c r="E197" s="5">
        <v>1</v>
      </c>
      <c r="F197" s="5">
        <v>4</v>
      </c>
      <c r="G197" s="5">
        <v>3</v>
      </c>
      <c r="H197" s="27">
        <v>2</v>
      </c>
      <c r="I197" s="27">
        <v>2</v>
      </c>
      <c r="J197" s="27">
        <f t="shared" si="9"/>
        <v>2</v>
      </c>
      <c r="K197" s="5">
        <v>0</v>
      </c>
      <c r="L197" s="5">
        <v>0</v>
      </c>
      <c r="M197" s="5">
        <v>0</v>
      </c>
      <c r="N197" s="27">
        <v>2</v>
      </c>
      <c r="O197" s="5">
        <v>0</v>
      </c>
      <c r="P197" s="5">
        <v>0</v>
      </c>
      <c r="Q197" s="5">
        <v>1</v>
      </c>
      <c r="R197" s="5">
        <v>0</v>
      </c>
      <c r="S197" s="5">
        <v>0</v>
      </c>
      <c r="T197" s="5">
        <v>0</v>
      </c>
      <c r="U197" s="5">
        <v>3</v>
      </c>
      <c r="V197" s="5">
        <v>2</v>
      </c>
      <c r="W197" s="39">
        <f>SUM(I197:I$212,O197:O$212,S197:S$212)/SUM(F197:F$212)</f>
        <v>0.46938775510204084</v>
      </c>
      <c r="X197" s="39">
        <f>SUM(V197:V$212)/SUM(G197:G$212)</f>
        <v>0.5957446808510638</v>
      </c>
      <c r="Y197" s="41">
        <f t="shared" si="8"/>
        <v>1.0651324359531047</v>
      </c>
    </row>
    <row r="198" spans="1:25" ht="15.95" customHeight="1" x14ac:dyDescent="0.25">
      <c r="A198" s="184"/>
      <c r="B198" s="4">
        <v>41088</v>
      </c>
      <c r="C198" s="5" t="s">
        <v>54</v>
      </c>
      <c r="D198" s="39">
        <f>SUM(I198:I$212)/SUM(G198:G$212)</f>
        <v>0.47727272727272729</v>
      </c>
      <c r="E198" s="5">
        <v>1</v>
      </c>
      <c r="F198" s="5">
        <v>3</v>
      </c>
      <c r="G198" s="5">
        <v>3</v>
      </c>
      <c r="H198" s="27">
        <v>2</v>
      </c>
      <c r="I198" s="27">
        <v>3</v>
      </c>
      <c r="J198" s="27">
        <f t="shared" si="9"/>
        <v>3</v>
      </c>
      <c r="K198" s="5">
        <v>0</v>
      </c>
      <c r="L198" s="5">
        <v>0</v>
      </c>
      <c r="M198" s="5">
        <v>0</v>
      </c>
      <c r="N198" s="27">
        <v>1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3</v>
      </c>
      <c r="W198" s="39">
        <f>SUM(I198:I$212,O198:O$212,S198:S$212)/SUM(F198:F$212)</f>
        <v>0.46666666666666667</v>
      </c>
      <c r="X198" s="39">
        <f>SUM(V198:V$212)/SUM(G198:G$212)</f>
        <v>0.59090909090909094</v>
      </c>
      <c r="Y198" s="41">
        <f t="shared" ref="Y198:Y211" si="10">SUM(X198+W198)</f>
        <v>1.0575757575757576</v>
      </c>
    </row>
    <row r="199" spans="1:25" ht="15.95" customHeight="1" x14ac:dyDescent="0.25">
      <c r="A199" s="184"/>
      <c r="B199" s="4">
        <v>41088</v>
      </c>
      <c r="C199" s="5" t="s">
        <v>54</v>
      </c>
      <c r="D199" s="39">
        <f>SUM(I199:I$212)/SUM(G199:G$212)</f>
        <v>0.43902439024390244</v>
      </c>
      <c r="E199" s="5">
        <v>1</v>
      </c>
      <c r="F199" s="5">
        <v>3</v>
      </c>
      <c r="G199" s="5">
        <v>3</v>
      </c>
      <c r="H199" s="27">
        <v>2</v>
      </c>
      <c r="I199" s="27">
        <v>3</v>
      </c>
      <c r="J199" s="27">
        <f t="shared" ref="J199:J212" si="11">SUM(I199)-SUM(K199:M199)</f>
        <v>2</v>
      </c>
      <c r="K199" s="5">
        <v>1</v>
      </c>
      <c r="L199" s="5">
        <v>0</v>
      </c>
      <c r="M199" s="5">
        <v>0</v>
      </c>
      <c r="N199" s="27">
        <v>2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4</v>
      </c>
      <c r="W199" s="39">
        <f>SUM(I199:I$212,O199:O$212,S199:S$212)/SUM(F199:F$212)</f>
        <v>0.42857142857142855</v>
      </c>
      <c r="X199" s="39">
        <f>SUM(V199:V$212)/SUM(G199:G$212)</f>
        <v>0.56097560975609762</v>
      </c>
      <c r="Y199" s="41">
        <f t="shared" si="10"/>
        <v>0.98954703832752622</v>
      </c>
    </row>
    <row r="200" spans="1:25" ht="15.95" customHeight="1" x14ac:dyDescent="0.25">
      <c r="A200" s="184"/>
      <c r="B200" s="4">
        <v>41081</v>
      </c>
      <c r="C200" s="5" t="s">
        <v>53</v>
      </c>
      <c r="D200" s="39">
        <f>SUM(I200:I$212)/SUM(G200:G$212)</f>
        <v>0.39473684210526316</v>
      </c>
      <c r="E200" s="5">
        <v>1</v>
      </c>
      <c r="F200" s="5">
        <v>3</v>
      </c>
      <c r="G200" s="5">
        <v>3</v>
      </c>
      <c r="H200" s="27">
        <v>1</v>
      </c>
      <c r="I200" s="27">
        <v>1</v>
      </c>
      <c r="J200" s="27">
        <f t="shared" si="11"/>
        <v>1</v>
      </c>
      <c r="K200" s="5">
        <v>0</v>
      </c>
      <c r="L200" s="5">
        <v>0</v>
      </c>
      <c r="M200" s="5">
        <v>0</v>
      </c>
      <c r="N200" s="27">
        <v>1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2</v>
      </c>
      <c r="V200" s="5">
        <v>1</v>
      </c>
      <c r="W200" s="39">
        <f>SUM(I200:I$212,O200:O$212,S200:S$212)/SUM(F200:F$212)</f>
        <v>0.38461538461538464</v>
      </c>
      <c r="X200" s="39">
        <f>SUM(V200:V$212)/SUM(G200:G$212)</f>
        <v>0.5</v>
      </c>
      <c r="Y200" s="41">
        <f t="shared" si="10"/>
        <v>0.88461538461538458</v>
      </c>
    </row>
    <row r="201" spans="1:25" ht="15.95" customHeight="1" x14ac:dyDescent="0.25">
      <c r="A201" s="184"/>
      <c r="B201" s="4">
        <v>41081</v>
      </c>
      <c r="C201" s="5" t="s">
        <v>53</v>
      </c>
      <c r="D201" s="39">
        <f>SUM(I201:I$212)/SUM(G201:G$212)</f>
        <v>0.4</v>
      </c>
      <c r="E201" s="5">
        <v>1</v>
      </c>
      <c r="F201" s="5">
        <v>3</v>
      </c>
      <c r="G201" s="5">
        <v>3</v>
      </c>
      <c r="H201" s="27">
        <v>1</v>
      </c>
      <c r="I201" s="27">
        <v>2</v>
      </c>
      <c r="J201" s="27">
        <f t="shared" si="11"/>
        <v>2</v>
      </c>
      <c r="K201" s="5">
        <v>0</v>
      </c>
      <c r="L201" s="5">
        <v>0</v>
      </c>
      <c r="M201" s="5">
        <v>0</v>
      </c>
      <c r="N201" s="27">
        <v>2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2</v>
      </c>
      <c r="W201" s="39">
        <f>SUM(I201:I$212,O201:O$212,S201:S$212)/SUM(F201:F$212)</f>
        <v>0.3888888888888889</v>
      </c>
      <c r="X201" s="39">
        <f>SUM(V201:V$212)/SUM(G201:G$212)</f>
        <v>0.51428571428571423</v>
      </c>
      <c r="Y201" s="41">
        <f t="shared" si="10"/>
        <v>0.90317460317460307</v>
      </c>
    </row>
    <row r="202" spans="1:25" ht="15.95" customHeight="1" x14ac:dyDescent="0.25">
      <c r="A202" s="184"/>
      <c r="B202" s="4">
        <v>41074</v>
      </c>
      <c r="C202" s="5" t="s">
        <v>58</v>
      </c>
      <c r="D202" s="39">
        <f>SUM(I202:I$212)/SUM(G202:G$212)</f>
        <v>0.375</v>
      </c>
      <c r="E202" s="5">
        <v>1</v>
      </c>
      <c r="F202" s="5">
        <v>3</v>
      </c>
      <c r="G202" s="5">
        <v>3</v>
      </c>
      <c r="H202" s="5">
        <v>0</v>
      </c>
      <c r="I202" s="27">
        <v>1</v>
      </c>
      <c r="J202" s="5">
        <f t="shared" si="11"/>
        <v>0</v>
      </c>
      <c r="K202" s="5">
        <v>0</v>
      </c>
      <c r="L202" s="5">
        <v>1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1</v>
      </c>
      <c r="V202" s="5">
        <v>3</v>
      </c>
      <c r="W202" s="39">
        <f>SUM(I202:I$212,O202:O$212,S202:S$212)/SUM(F202:F$212)</f>
        <v>0.36363636363636365</v>
      </c>
      <c r="X202" s="39">
        <f>SUM(V202:V$212)/SUM(G202:G$212)</f>
        <v>0.5</v>
      </c>
      <c r="Y202" s="41">
        <f t="shared" si="10"/>
        <v>0.86363636363636365</v>
      </c>
    </row>
    <row r="203" spans="1:25" ht="15.95" customHeight="1" x14ac:dyDescent="0.25">
      <c r="A203" s="184"/>
      <c r="B203" s="4">
        <v>41074</v>
      </c>
      <c r="C203" s="5" t="s">
        <v>58</v>
      </c>
      <c r="D203" s="39">
        <f>SUM(I203:I$212)/SUM(G203:G$212)</f>
        <v>0.37931034482758619</v>
      </c>
      <c r="E203" s="5">
        <v>1</v>
      </c>
      <c r="F203" s="5">
        <v>4</v>
      </c>
      <c r="G203" s="5">
        <v>4</v>
      </c>
      <c r="H203" s="5">
        <v>0</v>
      </c>
      <c r="I203" s="27">
        <v>1</v>
      </c>
      <c r="J203" s="5">
        <f t="shared" si="11"/>
        <v>1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1</v>
      </c>
      <c r="V203" s="5">
        <v>1</v>
      </c>
      <c r="W203" s="39">
        <f>SUM(I203:I$212,O203:O$212,S203:S$212)/SUM(F203:F$212)</f>
        <v>0.36666666666666664</v>
      </c>
      <c r="X203" s="39">
        <f>SUM(V203:V$212)/SUM(G203:G$212)</f>
        <v>0.44827586206896552</v>
      </c>
      <c r="Y203" s="41">
        <f t="shared" si="10"/>
        <v>0.81494252873563222</v>
      </c>
    </row>
    <row r="204" spans="1:25" ht="15.95" customHeight="1" x14ac:dyDescent="0.25">
      <c r="A204" s="184"/>
      <c r="B204" s="4">
        <v>41067</v>
      </c>
      <c r="C204" s="5" t="s">
        <v>56</v>
      </c>
      <c r="D204" s="39">
        <f>SUM(I204:I$212)/SUM(G204:G$212)</f>
        <v>0.4</v>
      </c>
      <c r="E204" s="5">
        <v>1</v>
      </c>
      <c r="F204" s="5">
        <v>5</v>
      </c>
      <c r="G204" s="5">
        <v>5</v>
      </c>
      <c r="H204" s="5">
        <v>0</v>
      </c>
      <c r="I204" s="27">
        <v>1</v>
      </c>
      <c r="J204" s="5">
        <f t="shared" si="11"/>
        <v>0</v>
      </c>
      <c r="K204" s="5">
        <v>1</v>
      </c>
      <c r="L204" s="5">
        <v>0</v>
      </c>
      <c r="M204" s="5">
        <v>0</v>
      </c>
      <c r="N204" s="5">
        <v>1</v>
      </c>
      <c r="O204" s="5">
        <v>0</v>
      </c>
      <c r="P204" s="5">
        <v>1</v>
      </c>
      <c r="Q204" s="5">
        <v>0</v>
      </c>
      <c r="R204" s="5">
        <v>0</v>
      </c>
      <c r="S204" s="5">
        <v>0</v>
      </c>
      <c r="T204" s="5">
        <v>0</v>
      </c>
      <c r="U204" s="5">
        <v>3</v>
      </c>
      <c r="V204" s="5">
        <v>2</v>
      </c>
      <c r="W204" s="39">
        <f>SUM(I204:I$212,O204:O$212,S204:S$212)/SUM(F204:F$212)</f>
        <v>0.38461538461538464</v>
      </c>
      <c r="X204" s="39">
        <f>SUM(V204:V$212)/SUM(G204:G$212)</f>
        <v>0.48</v>
      </c>
      <c r="Y204" s="41">
        <f t="shared" si="10"/>
        <v>0.86461538461538456</v>
      </c>
    </row>
    <row r="205" spans="1:25" ht="15.95" customHeight="1" x14ac:dyDescent="0.25">
      <c r="A205" s="184"/>
      <c r="B205" s="4">
        <v>41060</v>
      </c>
      <c r="C205" s="5" t="s">
        <v>54</v>
      </c>
      <c r="D205" s="39">
        <f>SUM(I205:I$212)/SUM(G205:G$212)</f>
        <v>0.45</v>
      </c>
      <c r="E205" s="5">
        <v>1</v>
      </c>
      <c r="F205" s="5">
        <v>3</v>
      </c>
      <c r="G205" s="5">
        <v>2</v>
      </c>
      <c r="H205" s="5">
        <v>1</v>
      </c>
      <c r="I205" s="27">
        <v>2</v>
      </c>
      <c r="J205" s="5">
        <f t="shared" si="11"/>
        <v>1</v>
      </c>
      <c r="K205" s="5">
        <v>1</v>
      </c>
      <c r="L205" s="5">
        <v>0</v>
      </c>
      <c r="M205" s="5">
        <v>0</v>
      </c>
      <c r="N205" s="5">
        <v>3</v>
      </c>
      <c r="O205" s="5">
        <v>0</v>
      </c>
      <c r="P205" s="5">
        <v>0</v>
      </c>
      <c r="Q205" s="5">
        <v>1</v>
      </c>
      <c r="R205" s="5">
        <v>0</v>
      </c>
      <c r="S205" s="5">
        <v>0</v>
      </c>
      <c r="T205" s="5">
        <v>0</v>
      </c>
      <c r="U205" s="5">
        <v>0</v>
      </c>
      <c r="V205" s="5">
        <v>3</v>
      </c>
      <c r="W205" s="39">
        <f>SUM(I205:I$212,O205:O$212,S205:S$212)/SUM(F205:F$212)</f>
        <v>0.42857142857142855</v>
      </c>
      <c r="X205" s="39">
        <f>SUM(V205:V$212)/SUM(G205:G$212)</f>
        <v>0.5</v>
      </c>
      <c r="Y205" s="41">
        <f t="shared" si="10"/>
        <v>0.9285714285714286</v>
      </c>
    </row>
    <row r="206" spans="1:25" ht="15.95" customHeight="1" x14ac:dyDescent="0.25">
      <c r="A206" s="184"/>
      <c r="B206" s="4">
        <v>41060</v>
      </c>
      <c r="C206" s="5" t="s">
        <v>54</v>
      </c>
      <c r="D206" s="39">
        <f>SUM(I206:I$212)/SUM(G206:G$212)</f>
        <v>0.3888888888888889</v>
      </c>
      <c r="E206" s="5">
        <v>1</v>
      </c>
      <c r="F206" s="5">
        <v>4</v>
      </c>
      <c r="G206" s="5">
        <v>4</v>
      </c>
      <c r="H206" s="5">
        <v>1</v>
      </c>
      <c r="I206" s="27">
        <v>2</v>
      </c>
      <c r="J206" s="5">
        <f t="shared" si="11"/>
        <v>2</v>
      </c>
      <c r="K206" s="5">
        <v>0</v>
      </c>
      <c r="L206" s="5">
        <v>0</v>
      </c>
      <c r="M206" s="5">
        <v>0</v>
      </c>
      <c r="N206" s="5">
        <v>1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2</v>
      </c>
      <c r="W206" s="39">
        <f>SUM(I206:I$212,O206:O$212,S206:S$212)/SUM(F206:F$212)</f>
        <v>0.3888888888888889</v>
      </c>
      <c r="X206" s="39">
        <f>SUM(V206:V$212)/SUM(G206:G$212)</f>
        <v>0.3888888888888889</v>
      </c>
      <c r="Y206" s="41">
        <f t="shared" si="10"/>
        <v>0.77777777777777779</v>
      </c>
    </row>
    <row r="207" spans="1:25" ht="15.95" customHeight="1" x14ac:dyDescent="0.25">
      <c r="A207" s="184"/>
      <c r="B207" s="4">
        <v>41053</v>
      </c>
      <c r="C207" s="5" t="s">
        <v>57</v>
      </c>
      <c r="D207" s="39">
        <f>SUM(I207:I$212)/SUM(G207:G$212)</f>
        <v>0.35714285714285715</v>
      </c>
      <c r="E207" s="5">
        <v>1</v>
      </c>
      <c r="F207" s="5">
        <v>3</v>
      </c>
      <c r="G207" s="5">
        <v>3</v>
      </c>
      <c r="H207" s="5">
        <v>1</v>
      </c>
      <c r="I207" s="27">
        <v>2</v>
      </c>
      <c r="J207" s="5">
        <f t="shared" si="11"/>
        <v>2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2</v>
      </c>
      <c r="W207" s="39">
        <f>SUM(I207:I$212,O207:O$212,S207:S$212)/SUM(F207:F$212)</f>
        <v>0.35714285714285715</v>
      </c>
      <c r="X207" s="39">
        <f>SUM(V207:V$212)/SUM(G207:G$212)</f>
        <v>0.35714285714285715</v>
      </c>
      <c r="Y207" s="41">
        <f t="shared" si="10"/>
        <v>0.7142857142857143</v>
      </c>
    </row>
    <row r="208" spans="1:25" ht="15.95" customHeight="1" x14ac:dyDescent="0.25">
      <c r="A208" s="184"/>
      <c r="B208" s="4">
        <v>41053</v>
      </c>
      <c r="C208" s="5" t="s">
        <v>57</v>
      </c>
      <c r="D208" s="39">
        <f>SUM(I208:I$212)/SUM(G208:G$212)</f>
        <v>0.27272727272727271</v>
      </c>
      <c r="E208" s="5">
        <v>1</v>
      </c>
      <c r="F208" s="5">
        <v>2</v>
      </c>
      <c r="G208" s="5">
        <v>2</v>
      </c>
      <c r="H208" s="5">
        <v>0</v>
      </c>
      <c r="I208" s="5">
        <v>0</v>
      </c>
      <c r="J208" s="5">
        <f t="shared" si="11"/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3</v>
      </c>
      <c r="V208" s="5">
        <v>0</v>
      </c>
      <c r="W208" s="39">
        <f>SUM(I208:I$212,O208:O$212,S208:S$212)/SUM(F208:F$212)</f>
        <v>0.27272727272727271</v>
      </c>
      <c r="X208" s="39">
        <f>SUM(V208:V$212)/SUM(G208:G$212)</f>
        <v>0.27272727272727271</v>
      </c>
      <c r="Y208" s="41">
        <f t="shared" si="10"/>
        <v>0.54545454545454541</v>
      </c>
    </row>
    <row r="209" spans="1:25" ht="15.95" customHeight="1" x14ac:dyDescent="0.25">
      <c r="A209" s="184"/>
      <c r="B209" s="4">
        <v>41046</v>
      </c>
      <c r="C209" s="5" t="s">
        <v>58</v>
      </c>
      <c r="D209" s="39">
        <f>SUM(I209:I$212)/SUM(G209:G$212)</f>
        <v>0.33333333333333331</v>
      </c>
      <c r="E209" s="5">
        <v>1</v>
      </c>
      <c r="F209" s="5">
        <v>2</v>
      </c>
      <c r="G209" s="5">
        <v>2</v>
      </c>
      <c r="H209" s="5">
        <v>0</v>
      </c>
      <c r="I209" s="5">
        <v>1</v>
      </c>
      <c r="J209" s="5">
        <f t="shared" si="11"/>
        <v>1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1</v>
      </c>
      <c r="S209" s="5">
        <v>0</v>
      </c>
      <c r="T209" s="5">
        <v>0</v>
      </c>
      <c r="U209" s="5">
        <v>2</v>
      </c>
      <c r="V209" s="5">
        <v>1</v>
      </c>
      <c r="W209" s="39">
        <f>SUM(I209:I$212,O209:O$212,S209:S$212)/SUM(F209:F$212)</f>
        <v>0.33333333333333331</v>
      </c>
      <c r="X209" s="39">
        <f>SUM(V209:V$212)/SUM(G209:G$212)</f>
        <v>0.33333333333333331</v>
      </c>
      <c r="Y209" s="41">
        <f t="shared" si="10"/>
        <v>0.66666666666666663</v>
      </c>
    </row>
    <row r="210" spans="1:25" ht="15.95" customHeight="1" x14ac:dyDescent="0.25">
      <c r="A210" s="184"/>
      <c r="B210" s="4">
        <v>41046</v>
      </c>
      <c r="C210" s="5" t="s">
        <v>58</v>
      </c>
      <c r="D210" s="39">
        <f>SUM(I210:I$212)/SUM(G210:G$212)</f>
        <v>0.2857142857142857</v>
      </c>
      <c r="E210" s="5">
        <v>1</v>
      </c>
      <c r="F210" s="5">
        <v>3</v>
      </c>
      <c r="G210" s="5">
        <v>3</v>
      </c>
      <c r="H210" s="5">
        <v>0</v>
      </c>
      <c r="I210" s="5">
        <v>1</v>
      </c>
      <c r="J210" s="5">
        <f t="shared" si="11"/>
        <v>1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4</v>
      </c>
      <c r="V210" s="5">
        <v>1</v>
      </c>
      <c r="W210" s="39">
        <f>SUM(I210:I$212,O210:O$212,S210:S$212)/SUM(F210:F$212)</f>
        <v>0.2857142857142857</v>
      </c>
      <c r="X210" s="39">
        <f>SUM(V210:V$212)/SUM(G210:G$212)</f>
        <v>0.2857142857142857</v>
      </c>
      <c r="Y210" s="41">
        <f t="shared" si="10"/>
        <v>0.5714285714285714</v>
      </c>
    </row>
    <row r="211" spans="1:25" ht="15.95" customHeight="1" x14ac:dyDescent="0.25">
      <c r="A211" s="184"/>
      <c r="B211" s="4">
        <v>41039</v>
      </c>
      <c r="C211" s="5" t="s">
        <v>53</v>
      </c>
      <c r="D211" s="39">
        <f>SUM(I211:I$212)/SUM(G211:G$212)</f>
        <v>0.25</v>
      </c>
      <c r="E211" s="5">
        <v>1</v>
      </c>
      <c r="F211" s="5">
        <v>1</v>
      </c>
      <c r="G211" s="5">
        <v>1</v>
      </c>
      <c r="H211" s="5">
        <v>0</v>
      </c>
      <c r="I211" s="5">
        <v>0</v>
      </c>
      <c r="J211" s="5">
        <f t="shared" si="11"/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39">
        <f>SUM(I211:I$212,O211:O$212,S211:S$212)/SUM(F211:F$212)</f>
        <v>0.25</v>
      </c>
      <c r="X211" s="39">
        <f>SUM(V211:V$212)/SUM(G211:G$212)</f>
        <v>0.25</v>
      </c>
      <c r="Y211" s="41">
        <f t="shared" si="10"/>
        <v>0.5</v>
      </c>
    </row>
    <row r="212" spans="1:25" ht="15.95" customHeight="1" thickBot="1" x14ac:dyDescent="0.3">
      <c r="A212" s="188"/>
      <c r="B212" s="11">
        <v>41039</v>
      </c>
      <c r="C212" s="12" t="s">
        <v>53</v>
      </c>
      <c r="D212" s="40">
        <f>SUM(I212:I$212)/SUM(G212:G$212)</f>
        <v>0.33333333333333331</v>
      </c>
      <c r="E212" s="12">
        <v>1</v>
      </c>
      <c r="F212" s="12">
        <v>3</v>
      </c>
      <c r="G212" s="12">
        <v>3</v>
      </c>
      <c r="H212" s="12">
        <v>0</v>
      </c>
      <c r="I212" s="12">
        <v>1</v>
      </c>
      <c r="J212" s="12">
        <f t="shared" si="11"/>
        <v>1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12">
        <v>0</v>
      </c>
      <c r="Q212" s="12">
        <v>0</v>
      </c>
      <c r="R212" s="12">
        <v>2</v>
      </c>
      <c r="S212" s="12">
        <v>0</v>
      </c>
      <c r="T212" s="12">
        <v>0</v>
      </c>
      <c r="U212" s="12">
        <v>0</v>
      </c>
      <c r="V212" s="12">
        <v>1</v>
      </c>
      <c r="W212" s="40">
        <f>SUM(I212:I$212,O212:O$212,S212:S$212)/SUM(F212:F$212)</f>
        <v>0.33333333333333331</v>
      </c>
      <c r="X212" s="40">
        <f>SUM(V212:V$212)/SUM(G212:G$212)</f>
        <v>0.33333333333333331</v>
      </c>
      <c r="Y212" s="42">
        <f>SUM(X212+W212)</f>
        <v>0.66666666666666663</v>
      </c>
    </row>
    <row r="213" spans="1:25" s="25" customFormat="1" ht="36.75" customHeight="1" thickBot="1" x14ac:dyDescent="0.3">
      <c r="A213" s="61" t="s">
        <v>125</v>
      </c>
      <c r="B213" s="62" t="s">
        <v>61</v>
      </c>
      <c r="C213" s="63" t="s">
        <v>60</v>
      </c>
      <c r="D213" s="64">
        <f>SUM(I213/G213)</f>
        <v>0.54575163398692805</v>
      </c>
      <c r="E213" s="63">
        <f>SUM(E2:E212)</f>
        <v>211</v>
      </c>
      <c r="F213" s="63">
        <f t="shared" ref="F213:V213" si="12">SUM(F2:F212)</f>
        <v>643</v>
      </c>
      <c r="G213" s="63">
        <f t="shared" si="12"/>
        <v>612</v>
      </c>
      <c r="H213" s="63">
        <f t="shared" si="12"/>
        <v>180</v>
      </c>
      <c r="I213" s="63">
        <f t="shared" si="12"/>
        <v>334</v>
      </c>
      <c r="J213" s="63">
        <f t="shared" si="12"/>
        <v>292</v>
      </c>
      <c r="K213" s="63">
        <f t="shared" si="12"/>
        <v>30</v>
      </c>
      <c r="L213" s="63">
        <f t="shared" si="12"/>
        <v>11</v>
      </c>
      <c r="M213" s="63">
        <f t="shared" si="12"/>
        <v>1</v>
      </c>
      <c r="N213" s="63">
        <f t="shared" si="12"/>
        <v>206</v>
      </c>
      <c r="O213" s="63">
        <f t="shared" si="12"/>
        <v>15</v>
      </c>
      <c r="P213" s="63">
        <f t="shared" si="12"/>
        <v>7</v>
      </c>
      <c r="Q213" s="63">
        <f t="shared" si="12"/>
        <v>16</v>
      </c>
      <c r="R213" s="63">
        <f t="shared" si="12"/>
        <v>17</v>
      </c>
      <c r="S213" s="63">
        <f t="shared" si="12"/>
        <v>19</v>
      </c>
      <c r="T213" s="63">
        <f t="shared" si="12"/>
        <v>21</v>
      </c>
      <c r="U213" s="63">
        <f t="shared" si="12"/>
        <v>115</v>
      </c>
      <c r="V213" s="63">
        <f t="shared" si="12"/>
        <v>389</v>
      </c>
      <c r="W213" s="64">
        <f>SUM(I213+O213+S213)/F213</f>
        <v>0.57231726283048212</v>
      </c>
      <c r="X213" s="64">
        <f>SUM(V213/G213)</f>
        <v>0.6356209150326797</v>
      </c>
      <c r="Y213" s="65">
        <f>SUM(X213+W213)</f>
        <v>1.2079381778631619</v>
      </c>
    </row>
    <row r="214" spans="1:25" s="88" customFormat="1" ht="18.75" thickBot="1" x14ac:dyDescent="0.3">
      <c r="A214" s="85"/>
      <c r="B214" s="81" t="s">
        <v>0</v>
      </c>
      <c r="C214" s="82" t="s">
        <v>1</v>
      </c>
      <c r="D214" s="83" t="s">
        <v>2</v>
      </c>
      <c r="E214" s="82" t="s">
        <v>3</v>
      </c>
      <c r="F214" s="82" t="s">
        <v>4</v>
      </c>
      <c r="G214" s="82" t="s">
        <v>5</v>
      </c>
      <c r="H214" s="82" t="s">
        <v>6</v>
      </c>
      <c r="I214" s="82" t="s">
        <v>7</v>
      </c>
      <c r="J214" s="82" t="s">
        <v>67</v>
      </c>
      <c r="K214" s="82" t="s">
        <v>8</v>
      </c>
      <c r="L214" s="82" t="s">
        <v>9</v>
      </c>
      <c r="M214" s="82" t="s">
        <v>10</v>
      </c>
      <c r="N214" s="82" t="s">
        <v>11</v>
      </c>
      <c r="O214" s="82" t="s">
        <v>12</v>
      </c>
      <c r="P214" s="82" t="s">
        <v>13</v>
      </c>
      <c r="Q214" s="82" t="s">
        <v>14</v>
      </c>
      <c r="R214" s="82" t="s">
        <v>15</v>
      </c>
      <c r="S214" s="82" t="s">
        <v>16</v>
      </c>
      <c r="T214" s="82" t="s">
        <v>17</v>
      </c>
      <c r="U214" s="82" t="s">
        <v>18</v>
      </c>
      <c r="V214" s="82" t="s">
        <v>19</v>
      </c>
      <c r="W214" s="83" t="s">
        <v>20</v>
      </c>
      <c r="X214" s="83" t="s">
        <v>21</v>
      </c>
      <c r="Y214" s="84" t="s">
        <v>22</v>
      </c>
    </row>
    <row r="215" spans="1:25" s="169" customFormat="1" ht="15.95" customHeight="1" x14ac:dyDescent="0.25">
      <c r="A215" s="191" t="s">
        <v>63</v>
      </c>
      <c r="B215" s="156" t="s">
        <v>64</v>
      </c>
      <c r="C215" s="96" t="s">
        <v>47</v>
      </c>
      <c r="D215" s="97">
        <f t="shared" ref="D215:D243" si="13">SUM(I215/G215)</f>
        <v>0.7</v>
      </c>
      <c r="E215" s="96">
        <f>SUM(E126+E125+E114+E113)</f>
        <v>4</v>
      </c>
      <c r="F215" s="96">
        <f t="shared" ref="F215:V215" si="14">SUM(F126+F125+F114+F113)</f>
        <v>11</v>
      </c>
      <c r="G215" s="96">
        <f t="shared" si="14"/>
        <v>10</v>
      </c>
      <c r="H215" s="96">
        <f t="shared" si="14"/>
        <v>5</v>
      </c>
      <c r="I215" s="96">
        <f t="shared" si="14"/>
        <v>7</v>
      </c>
      <c r="J215" s="96">
        <f t="shared" si="14"/>
        <v>7</v>
      </c>
      <c r="K215" s="96">
        <f t="shared" si="14"/>
        <v>0</v>
      </c>
      <c r="L215" s="96">
        <f t="shared" si="14"/>
        <v>0</v>
      </c>
      <c r="M215" s="96">
        <f t="shared" si="14"/>
        <v>0</v>
      </c>
      <c r="N215" s="96">
        <f t="shared" si="14"/>
        <v>3</v>
      </c>
      <c r="O215" s="96">
        <f t="shared" si="14"/>
        <v>0</v>
      </c>
      <c r="P215" s="96">
        <f t="shared" si="14"/>
        <v>0</v>
      </c>
      <c r="Q215" s="96">
        <f t="shared" si="14"/>
        <v>1</v>
      </c>
      <c r="R215" s="96">
        <f t="shared" si="14"/>
        <v>0</v>
      </c>
      <c r="S215" s="96">
        <f t="shared" si="14"/>
        <v>0</v>
      </c>
      <c r="T215" s="96">
        <f t="shared" si="14"/>
        <v>0</v>
      </c>
      <c r="U215" s="96">
        <f t="shared" si="14"/>
        <v>3</v>
      </c>
      <c r="V215" s="96">
        <f t="shared" si="14"/>
        <v>7</v>
      </c>
      <c r="W215" s="97">
        <f t="shared" ref="W215:W243" si="15">SUM(I215+O215+S215)/F215</f>
        <v>0.63636363636363635</v>
      </c>
      <c r="X215" s="97">
        <f t="shared" ref="X215:X243" si="16">SUM(V215/G215)</f>
        <v>0.7</v>
      </c>
      <c r="Y215" s="98">
        <f t="shared" ref="Y215:Y243" si="17">SUM(X215+W215)</f>
        <v>1.3363636363636364</v>
      </c>
    </row>
    <row r="216" spans="1:25" s="169" customFormat="1" ht="15.95" customHeight="1" x14ac:dyDescent="0.25">
      <c r="A216" s="192"/>
      <c r="B216" s="157" t="s">
        <v>64</v>
      </c>
      <c r="C216" s="100" t="s">
        <v>50</v>
      </c>
      <c r="D216" s="101">
        <f t="shared" si="13"/>
        <v>0.4375</v>
      </c>
      <c r="E216" s="100">
        <f>SUM(E167+E166+E157+E156+E139+E138)</f>
        <v>6</v>
      </c>
      <c r="F216" s="100">
        <f t="shared" ref="F216:V216" si="18">SUM(F167+F166+F157+F156+F139+F138)</f>
        <v>18</v>
      </c>
      <c r="G216" s="100">
        <f t="shared" si="18"/>
        <v>16</v>
      </c>
      <c r="H216" s="100">
        <f t="shared" si="18"/>
        <v>6</v>
      </c>
      <c r="I216" s="100">
        <f t="shared" si="18"/>
        <v>7</v>
      </c>
      <c r="J216" s="100">
        <f t="shared" si="18"/>
        <v>7</v>
      </c>
      <c r="K216" s="100">
        <f t="shared" si="18"/>
        <v>0</v>
      </c>
      <c r="L216" s="100">
        <f t="shared" si="18"/>
        <v>0</v>
      </c>
      <c r="M216" s="100">
        <f t="shared" si="18"/>
        <v>0</v>
      </c>
      <c r="N216" s="100">
        <f t="shared" si="18"/>
        <v>3</v>
      </c>
      <c r="O216" s="100">
        <f t="shared" si="18"/>
        <v>1</v>
      </c>
      <c r="P216" s="100">
        <f t="shared" si="18"/>
        <v>0</v>
      </c>
      <c r="Q216" s="100">
        <f t="shared" si="18"/>
        <v>1</v>
      </c>
      <c r="R216" s="100">
        <f t="shared" si="18"/>
        <v>2</v>
      </c>
      <c r="S216" s="100">
        <f t="shared" si="18"/>
        <v>0</v>
      </c>
      <c r="T216" s="100">
        <f t="shared" si="18"/>
        <v>2</v>
      </c>
      <c r="U216" s="100">
        <f t="shared" si="18"/>
        <v>4</v>
      </c>
      <c r="V216" s="100">
        <f t="shared" si="18"/>
        <v>7</v>
      </c>
      <c r="W216" s="101">
        <f t="shared" si="15"/>
        <v>0.44444444444444442</v>
      </c>
      <c r="X216" s="101">
        <f t="shared" si="16"/>
        <v>0.4375</v>
      </c>
      <c r="Y216" s="102">
        <f t="shared" si="17"/>
        <v>0.88194444444444442</v>
      </c>
    </row>
    <row r="217" spans="1:25" s="169" customFormat="1" ht="15.95" customHeight="1" x14ac:dyDescent="0.25">
      <c r="A217" s="192"/>
      <c r="B217" s="157" t="s">
        <v>64</v>
      </c>
      <c r="C217" s="100" t="s">
        <v>68</v>
      </c>
      <c r="D217" s="101">
        <f t="shared" si="13"/>
        <v>0.6428571428571429</v>
      </c>
      <c r="E217" s="100">
        <f>SUM(E169+E168+E159+E158)</f>
        <v>4</v>
      </c>
      <c r="F217" s="100">
        <f t="shared" ref="F217:V217" si="19">SUM(F169+F168+F159+F158)</f>
        <v>14</v>
      </c>
      <c r="G217" s="100">
        <f t="shared" si="19"/>
        <v>14</v>
      </c>
      <c r="H217" s="100">
        <f t="shared" si="19"/>
        <v>4</v>
      </c>
      <c r="I217" s="100">
        <f t="shared" si="19"/>
        <v>9</v>
      </c>
      <c r="J217" s="100">
        <f t="shared" si="19"/>
        <v>8</v>
      </c>
      <c r="K217" s="100">
        <f t="shared" si="19"/>
        <v>1</v>
      </c>
      <c r="L217" s="100">
        <f t="shared" si="19"/>
        <v>0</v>
      </c>
      <c r="M217" s="100">
        <f t="shared" si="19"/>
        <v>0</v>
      </c>
      <c r="N217" s="100">
        <f t="shared" si="19"/>
        <v>9</v>
      </c>
      <c r="O217" s="100">
        <f t="shared" si="19"/>
        <v>0</v>
      </c>
      <c r="P217" s="100">
        <f t="shared" si="19"/>
        <v>0</v>
      </c>
      <c r="Q217" s="100">
        <f t="shared" si="19"/>
        <v>0</v>
      </c>
      <c r="R217" s="100">
        <f t="shared" si="19"/>
        <v>0</v>
      </c>
      <c r="S217" s="100">
        <f t="shared" si="19"/>
        <v>0</v>
      </c>
      <c r="T217" s="100">
        <f t="shared" si="19"/>
        <v>0</v>
      </c>
      <c r="U217" s="100">
        <f t="shared" si="19"/>
        <v>6</v>
      </c>
      <c r="V217" s="100">
        <f t="shared" si="19"/>
        <v>10</v>
      </c>
      <c r="W217" s="101">
        <f t="shared" si="15"/>
        <v>0.6428571428571429</v>
      </c>
      <c r="X217" s="101">
        <f t="shared" si="16"/>
        <v>0.7142857142857143</v>
      </c>
      <c r="Y217" s="102">
        <f t="shared" si="17"/>
        <v>1.3571428571428572</v>
      </c>
    </row>
    <row r="218" spans="1:25" s="169" customFormat="1" ht="15.95" customHeight="1" x14ac:dyDescent="0.25">
      <c r="A218" s="192"/>
      <c r="B218" s="157" t="s">
        <v>64</v>
      </c>
      <c r="C218" s="100" t="s">
        <v>38</v>
      </c>
      <c r="D218" s="101">
        <f t="shared" si="13"/>
        <v>0.5714285714285714</v>
      </c>
      <c r="E218" s="100">
        <f>SUM(E85+E84)</f>
        <v>2</v>
      </c>
      <c r="F218" s="100">
        <f t="shared" ref="F218:V218" si="20">SUM(F85+F84)</f>
        <v>7</v>
      </c>
      <c r="G218" s="100">
        <f t="shared" si="20"/>
        <v>7</v>
      </c>
      <c r="H218" s="100">
        <f t="shared" si="20"/>
        <v>2</v>
      </c>
      <c r="I218" s="100">
        <f t="shared" si="20"/>
        <v>4</v>
      </c>
      <c r="J218" s="100">
        <f t="shared" si="20"/>
        <v>3</v>
      </c>
      <c r="K218" s="100">
        <f t="shared" si="20"/>
        <v>1</v>
      </c>
      <c r="L218" s="100">
        <f t="shared" si="20"/>
        <v>0</v>
      </c>
      <c r="M218" s="100">
        <f t="shared" si="20"/>
        <v>0</v>
      </c>
      <c r="N218" s="100">
        <f t="shared" si="20"/>
        <v>2</v>
      </c>
      <c r="O218" s="100">
        <f t="shared" si="20"/>
        <v>0</v>
      </c>
      <c r="P218" s="100">
        <f t="shared" si="20"/>
        <v>0</v>
      </c>
      <c r="Q218" s="100">
        <f t="shared" si="20"/>
        <v>0</v>
      </c>
      <c r="R218" s="100">
        <f t="shared" si="20"/>
        <v>0</v>
      </c>
      <c r="S218" s="100">
        <f t="shared" si="20"/>
        <v>0</v>
      </c>
      <c r="T218" s="100">
        <f t="shared" si="20"/>
        <v>0</v>
      </c>
      <c r="U218" s="100">
        <f t="shared" si="20"/>
        <v>0</v>
      </c>
      <c r="V218" s="100">
        <f t="shared" si="20"/>
        <v>5</v>
      </c>
      <c r="W218" s="101">
        <f t="shared" si="15"/>
        <v>0.5714285714285714</v>
      </c>
      <c r="X218" s="101">
        <f t="shared" si="16"/>
        <v>0.7142857142857143</v>
      </c>
      <c r="Y218" s="102">
        <f t="shared" si="17"/>
        <v>1.2857142857142856</v>
      </c>
    </row>
    <row r="219" spans="1:25" s="169" customFormat="1" ht="15.95" customHeight="1" x14ac:dyDescent="0.25">
      <c r="A219" s="192"/>
      <c r="B219" s="157" t="s">
        <v>64</v>
      </c>
      <c r="C219" s="100" t="s">
        <v>58</v>
      </c>
      <c r="D219" s="101">
        <f t="shared" si="13"/>
        <v>0.39130434782608697</v>
      </c>
      <c r="E219" s="100">
        <f>SUM(E210+E209+E203+E202+E193+E192+E21+E20)</f>
        <v>8</v>
      </c>
      <c r="F219" s="100">
        <f t="shared" ref="F219:V219" si="21">SUM(F210+F209+F203+F202+F193+F192+F21+F20)</f>
        <v>23</v>
      </c>
      <c r="G219" s="100">
        <f t="shared" si="21"/>
        <v>23</v>
      </c>
      <c r="H219" s="100">
        <f t="shared" si="21"/>
        <v>3</v>
      </c>
      <c r="I219" s="100">
        <f t="shared" si="21"/>
        <v>9</v>
      </c>
      <c r="J219" s="100">
        <f t="shared" si="21"/>
        <v>7</v>
      </c>
      <c r="K219" s="100">
        <f t="shared" si="21"/>
        <v>1</v>
      </c>
      <c r="L219" s="100">
        <f t="shared" si="21"/>
        <v>1</v>
      </c>
      <c r="M219" s="100">
        <f t="shared" si="21"/>
        <v>0</v>
      </c>
      <c r="N219" s="100">
        <f t="shared" si="21"/>
        <v>5</v>
      </c>
      <c r="O219" s="100">
        <f t="shared" si="21"/>
        <v>0</v>
      </c>
      <c r="P219" s="100">
        <f t="shared" si="21"/>
        <v>1</v>
      </c>
      <c r="Q219" s="100">
        <f t="shared" si="21"/>
        <v>0</v>
      </c>
      <c r="R219" s="100">
        <f t="shared" si="21"/>
        <v>1</v>
      </c>
      <c r="S219" s="100">
        <f t="shared" si="21"/>
        <v>0</v>
      </c>
      <c r="T219" s="100">
        <f t="shared" si="21"/>
        <v>0</v>
      </c>
      <c r="U219" s="100">
        <f t="shared" si="21"/>
        <v>8</v>
      </c>
      <c r="V219" s="100">
        <f t="shared" si="21"/>
        <v>12</v>
      </c>
      <c r="W219" s="101">
        <f t="shared" si="15"/>
        <v>0.39130434782608697</v>
      </c>
      <c r="X219" s="101">
        <f t="shared" si="16"/>
        <v>0.52173913043478259</v>
      </c>
      <c r="Y219" s="102">
        <f t="shared" si="17"/>
        <v>0.91304347826086962</v>
      </c>
    </row>
    <row r="220" spans="1:25" s="169" customFormat="1" ht="15.95" customHeight="1" x14ac:dyDescent="0.25">
      <c r="A220" s="192"/>
      <c r="B220" s="157" t="s">
        <v>64</v>
      </c>
      <c r="C220" s="100" t="s">
        <v>37</v>
      </c>
      <c r="D220" s="101">
        <f t="shared" si="13"/>
        <v>0.5</v>
      </c>
      <c r="E220" s="100">
        <f>SUM(E91+E90+E77+E76)</f>
        <v>4</v>
      </c>
      <c r="F220" s="100">
        <f t="shared" ref="F220:V220" si="22">SUM(F91+F90+F77+F76)</f>
        <v>11</v>
      </c>
      <c r="G220" s="100">
        <f t="shared" si="22"/>
        <v>10</v>
      </c>
      <c r="H220" s="100">
        <f t="shared" si="22"/>
        <v>3</v>
      </c>
      <c r="I220" s="100">
        <f t="shared" si="22"/>
        <v>5</v>
      </c>
      <c r="J220" s="100">
        <f t="shared" si="22"/>
        <v>4</v>
      </c>
      <c r="K220" s="100">
        <f t="shared" si="22"/>
        <v>1</v>
      </c>
      <c r="L220" s="100">
        <f t="shared" si="22"/>
        <v>0</v>
      </c>
      <c r="M220" s="100">
        <f t="shared" si="22"/>
        <v>0</v>
      </c>
      <c r="N220" s="100">
        <f t="shared" si="22"/>
        <v>3</v>
      </c>
      <c r="O220" s="100">
        <f t="shared" si="22"/>
        <v>1</v>
      </c>
      <c r="P220" s="100">
        <f t="shared" si="22"/>
        <v>0</v>
      </c>
      <c r="Q220" s="100">
        <f t="shared" si="22"/>
        <v>0</v>
      </c>
      <c r="R220" s="100">
        <f t="shared" si="22"/>
        <v>0</v>
      </c>
      <c r="S220" s="100">
        <f t="shared" si="22"/>
        <v>0</v>
      </c>
      <c r="T220" s="100">
        <f t="shared" si="22"/>
        <v>1</v>
      </c>
      <c r="U220" s="100">
        <f t="shared" si="22"/>
        <v>0</v>
      </c>
      <c r="V220" s="100">
        <f t="shared" si="22"/>
        <v>6</v>
      </c>
      <c r="W220" s="101">
        <f t="shared" si="15"/>
        <v>0.54545454545454541</v>
      </c>
      <c r="X220" s="101">
        <f t="shared" si="16"/>
        <v>0.6</v>
      </c>
      <c r="Y220" s="102">
        <f t="shared" si="17"/>
        <v>1.1454545454545455</v>
      </c>
    </row>
    <row r="221" spans="1:25" s="169" customFormat="1" ht="15.95" customHeight="1" x14ac:dyDescent="0.25">
      <c r="A221" s="192"/>
      <c r="B221" s="157" t="s">
        <v>64</v>
      </c>
      <c r="C221" s="100" t="s">
        <v>108</v>
      </c>
      <c r="D221" s="101">
        <f t="shared" si="13"/>
        <v>0.9</v>
      </c>
      <c r="E221" s="100">
        <f>SUM(E15+E14+E7+E6)</f>
        <v>4</v>
      </c>
      <c r="F221" s="100">
        <f t="shared" ref="F221:V221" si="23">SUM(F15+F14+F7+F6)</f>
        <v>10</v>
      </c>
      <c r="G221" s="100">
        <f t="shared" si="23"/>
        <v>10</v>
      </c>
      <c r="H221" s="100">
        <f t="shared" si="23"/>
        <v>5</v>
      </c>
      <c r="I221" s="100">
        <f t="shared" si="23"/>
        <v>9</v>
      </c>
      <c r="J221" s="100">
        <f t="shared" si="23"/>
        <v>6</v>
      </c>
      <c r="K221" s="100">
        <f t="shared" si="23"/>
        <v>1</v>
      </c>
      <c r="L221" s="100">
        <f t="shared" si="23"/>
        <v>2</v>
      </c>
      <c r="M221" s="100">
        <f t="shared" si="23"/>
        <v>0</v>
      </c>
      <c r="N221" s="100">
        <f t="shared" si="23"/>
        <v>2</v>
      </c>
      <c r="O221" s="100">
        <f t="shared" si="23"/>
        <v>0</v>
      </c>
      <c r="P221" s="100">
        <f t="shared" si="23"/>
        <v>0</v>
      </c>
      <c r="Q221" s="100">
        <f t="shared" si="23"/>
        <v>0</v>
      </c>
      <c r="R221" s="100">
        <f t="shared" si="23"/>
        <v>0</v>
      </c>
      <c r="S221" s="100">
        <f t="shared" si="23"/>
        <v>0</v>
      </c>
      <c r="T221" s="100">
        <f t="shared" si="23"/>
        <v>0</v>
      </c>
      <c r="U221" s="100">
        <f t="shared" si="23"/>
        <v>0</v>
      </c>
      <c r="V221" s="100">
        <f t="shared" si="23"/>
        <v>14</v>
      </c>
      <c r="W221" s="101">
        <f t="shared" si="15"/>
        <v>0.9</v>
      </c>
      <c r="X221" s="101">
        <f t="shared" si="16"/>
        <v>1.4</v>
      </c>
      <c r="Y221" s="102">
        <f t="shared" si="17"/>
        <v>2.2999999999999998</v>
      </c>
    </row>
    <row r="222" spans="1:25" s="169" customFormat="1" ht="15.95" customHeight="1" x14ac:dyDescent="0.25">
      <c r="A222" s="192"/>
      <c r="B222" s="157" t="s">
        <v>64</v>
      </c>
      <c r="C222" s="100" t="s">
        <v>69</v>
      </c>
      <c r="D222" s="101">
        <f t="shared" si="13"/>
        <v>0.7857142857142857</v>
      </c>
      <c r="E222" s="100">
        <f>SUM(E175+E174+E161+E160)</f>
        <v>4</v>
      </c>
      <c r="F222" s="100">
        <f t="shared" ref="F222:V222" si="24">SUM(F175+F174+F161+F160)</f>
        <v>14</v>
      </c>
      <c r="G222" s="100">
        <f t="shared" si="24"/>
        <v>14</v>
      </c>
      <c r="H222" s="100">
        <f t="shared" si="24"/>
        <v>4</v>
      </c>
      <c r="I222" s="100">
        <f t="shared" si="24"/>
        <v>11</v>
      </c>
      <c r="J222" s="100">
        <f t="shared" si="24"/>
        <v>10</v>
      </c>
      <c r="K222" s="100">
        <f t="shared" si="24"/>
        <v>1</v>
      </c>
      <c r="L222" s="100">
        <f t="shared" si="24"/>
        <v>0</v>
      </c>
      <c r="M222" s="100">
        <f t="shared" si="24"/>
        <v>0</v>
      </c>
      <c r="N222" s="100">
        <f t="shared" si="24"/>
        <v>3</v>
      </c>
      <c r="O222" s="100">
        <f t="shared" si="24"/>
        <v>0</v>
      </c>
      <c r="P222" s="100">
        <f t="shared" si="24"/>
        <v>0</v>
      </c>
      <c r="Q222" s="100">
        <f t="shared" si="24"/>
        <v>0</v>
      </c>
      <c r="R222" s="100">
        <f t="shared" si="24"/>
        <v>0</v>
      </c>
      <c r="S222" s="100">
        <f t="shared" si="24"/>
        <v>0</v>
      </c>
      <c r="T222" s="100">
        <f t="shared" si="24"/>
        <v>1</v>
      </c>
      <c r="U222" s="100">
        <f t="shared" si="24"/>
        <v>3</v>
      </c>
      <c r="V222" s="100">
        <f t="shared" si="24"/>
        <v>12</v>
      </c>
      <c r="W222" s="101">
        <f t="shared" si="15"/>
        <v>0.7857142857142857</v>
      </c>
      <c r="X222" s="101">
        <f t="shared" si="16"/>
        <v>0.8571428571428571</v>
      </c>
      <c r="Y222" s="102">
        <f t="shared" si="17"/>
        <v>1.6428571428571428</v>
      </c>
    </row>
    <row r="223" spans="1:25" s="169" customFormat="1" ht="15.95" customHeight="1" x14ac:dyDescent="0.25">
      <c r="A223" s="192"/>
      <c r="B223" s="157" t="s">
        <v>64</v>
      </c>
      <c r="C223" s="100" t="s">
        <v>36</v>
      </c>
      <c r="D223" s="101">
        <f t="shared" si="13"/>
        <v>0.66666666666666663</v>
      </c>
      <c r="E223" s="100">
        <f>SUM(E89+E88+E75+E74)</f>
        <v>4</v>
      </c>
      <c r="F223" s="100">
        <f t="shared" ref="F223:V223" si="25">SUM(F89+F88+F75+F74)</f>
        <v>13</v>
      </c>
      <c r="G223" s="100">
        <f t="shared" si="25"/>
        <v>12</v>
      </c>
      <c r="H223" s="100">
        <f t="shared" si="25"/>
        <v>4</v>
      </c>
      <c r="I223" s="100">
        <f t="shared" si="25"/>
        <v>8</v>
      </c>
      <c r="J223" s="100">
        <f t="shared" si="25"/>
        <v>6</v>
      </c>
      <c r="K223" s="100">
        <f t="shared" si="25"/>
        <v>0</v>
      </c>
      <c r="L223" s="100">
        <f t="shared" si="25"/>
        <v>2</v>
      </c>
      <c r="M223" s="100">
        <f t="shared" si="25"/>
        <v>0</v>
      </c>
      <c r="N223" s="100">
        <f t="shared" si="25"/>
        <v>5</v>
      </c>
      <c r="O223" s="100">
        <f t="shared" si="25"/>
        <v>0</v>
      </c>
      <c r="P223" s="100">
        <f t="shared" si="25"/>
        <v>0</v>
      </c>
      <c r="Q223" s="100">
        <f t="shared" si="25"/>
        <v>1</v>
      </c>
      <c r="R223" s="100">
        <f t="shared" si="25"/>
        <v>0</v>
      </c>
      <c r="S223" s="100">
        <f t="shared" si="25"/>
        <v>0</v>
      </c>
      <c r="T223" s="100">
        <f t="shared" si="25"/>
        <v>1</v>
      </c>
      <c r="U223" s="100">
        <f t="shared" si="25"/>
        <v>1</v>
      </c>
      <c r="V223" s="100">
        <f t="shared" si="25"/>
        <v>12</v>
      </c>
      <c r="W223" s="101">
        <f t="shared" si="15"/>
        <v>0.61538461538461542</v>
      </c>
      <c r="X223" s="101">
        <f t="shared" si="16"/>
        <v>1</v>
      </c>
      <c r="Y223" s="102">
        <f t="shared" si="17"/>
        <v>1.6153846153846154</v>
      </c>
    </row>
    <row r="224" spans="1:25" s="169" customFormat="1" ht="15.95" customHeight="1" x14ac:dyDescent="0.25">
      <c r="A224" s="192"/>
      <c r="B224" s="157" t="s">
        <v>64</v>
      </c>
      <c r="C224" s="100" t="s">
        <v>56</v>
      </c>
      <c r="D224" s="101">
        <f t="shared" si="13"/>
        <v>0.61111111111111116</v>
      </c>
      <c r="E224" s="100">
        <f>SUM(E204+E195+E194+E189+E188)</f>
        <v>5</v>
      </c>
      <c r="F224" s="100">
        <f t="shared" ref="F224:V224" si="26">SUM(F204+F195+F194+F189+F188)</f>
        <v>19</v>
      </c>
      <c r="G224" s="100">
        <f t="shared" si="26"/>
        <v>18</v>
      </c>
      <c r="H224" s="100">
        <f t="shared" si="26"/>
        <v>4</v>
      </c>
      <c r="I224" s="100">
        <f t="shared" si="26"/>
        <v>11</v>
      </c>
      <c r="J224" s="100">
        <f t="shared" si="26"/>
        <v>8</v>
      </c>
      <c r="K224" s="100">
        <f t="shared" si="26"/>
        <v>3</v>
      </c>
      <c r="L224" s="100">
        <f t="shared" si="26"/>
        <v>0</v>
      </c>
      <c r="M224" s="100">
        <f t="shared" si="26"/>
        <v>0</v>
      </c>
      <c r="N224" s="100">
        <f t="shared" si="26"/>
        <v>9</v>
      </c>
      <c r="O224" s="100">
        <f t="shared" si="26"/>
        <v>0</v>
      </c>
      <c r="P224" s="100">
        <f t="shared" si="26"/>
        <v>1</v>
      </c>
      <c r="Q224" s="100">
        <f t="shared" si="26"/>
        <v>1</v>
      </c>
      <c r="R224" s="100">
        <f t="shared" si="26"/>
        <v>0</v>
      </c>
      <c r="S224" s="100">
        <f t="shared" si="26"/>
        <v>1</v>
      </c>
      <c r="T224" s="100">
        <f t="shared" si="26"/>
        <v>0</v>
      </c>
      <c r="U224" s="100">
        <f t="shared" si="26"/>
        <v>5</v>
      </c>
      <c r="V224" s="100">
        <f t="shared" si="26"/>
        <v>14</v>
      </c>
      <c r="W224" s="101">
        <f t="shared" si="15"/>
        <v>0.63157894736842102</v>
      </c>
      <c r="X224" s="101">
        <f t="shared" si="16"/>
        <v>0.77777777777777779</v>
      </c>
      <c r="Y224" s="102">
        <f t="shared" si="17"/>
        <v>1.4093567251461989</v>
      </c>
    </row>
    <row r="225" spans="1:25" s="169" customFormat="1" ht="15.95" customHeight="1" x14ac:dyDescent="0.25">
      <c r="A225" s="192"/>
      <c r="B225" s="157" t="s">
        <v>64</v>
      </c>
      <c r="C225" s="100" t="s">
        <v>29</v>
      </c>
      <c r="D225" s="101">
        <f t="shared" si="13"/>
        <v>0.66666666666666663</v>
      </c>
      <c r="E225" s="100">
        <f>SUM(E97+E96+E83+E82)</f>
        <v>4</v>
      </c>
      <c r="F225" s="100">
        <f t="shared" ref="F225:V225" si="27">SUM(F97+F96+F83+F82)</f>
        <v>13</v>
      </c>
      <c r="G225" s="100">
        <f t="shared" si="27"/>
        <v>12</v>
      </c>
      <c r="H225" s="100">
        <f t="shared" si="27"/>
        <v>10</v>
      </c>
      <c r="I225" s="100">
        <f t="shared" si="27"/>
        <v>8</v>
      </c>
      <c r="J225" s="100">
        <f t="shared" si="27"/>
        <v>5</v>
      </c>
      <c r="K225" s="100">
        <f t="shared" si="27"/>
        <v>3</v>
      </c>
      <c r="L225" s="100">
        <f t="shared" si="27"/>
        <v>0</v>
      </c>
      <c r="M225" s="100">
        <f t="shared" si="27"/>
        <v>0</v>
      </c>
      <c r="N225" s="100">
        <f t="shared" si="27"/>
        <v>4</v>
      </c>
      <c r="O225" s="100">
        <f t="shared" si="27"/>
        <v>1</v>
      </c>
      <c r="P225" s="100">
        <f t="shared" si="27"/>
        <v>0</v>
      </c>
      <c r="Q225" s="100">
        <f t="shared" si="27"/>
        <v>0</v>
      </c>
      <c r="R225" s="100">
        <f t="shared" si="27"/>
        <v>0</v>
      </c>
      <c r="S225" s="100">
        <f t="shared" si="27"/>
        <v>1</v>
      </c>
      <c r="T225" s="100">
        <f t="shared" si="27"/>
        <v>0</v>
      </c>
      <c r="U225" s="100">
        <f t="shared" si="27"/>
        <v>1</v>
      </c>
      <c r="V225" s="100">
        <f t="shared" si="27"/>
        <v>11</v>
      </c>
      <c r="W225" s="101">
        <f t="shared" si="15"/>
        <v>0.76923076923076927</v>
      </c>
      <c r="X225" s="101">
        <f t="shared" si="16"/>
        <v>0.91666666666666663</v>
      </c>
      <c r="Y225" s="102">
        <f t="shared" si="17"/>
        <v>1.6858974358974359</v>
      </c>
    </row>
    <row r="226" spans="1:25" s="169" customFormat="1" ht="15.95" customHeight="1" x14ac:dyDescent="0.25">
      <c r="A226" s="192"/>
      <c r="B226" s="157" t="s">
        <v>64</v>
      </c>
      <c r="C226" s="100" t="s">
        <v>43</v>
      </c>
      <c r="D226" s="101">
        <f t="shared" si="13"/>
        <v>0.57894736842105265</v>
      </c>
      <c r="E226" s="100">
        <f>SUM(E171+E170+E153+E152+E143+E142+E128+E127+E120+E119+E104+E103)</f>
        <v>12</v>
      </c>
      <c r="F226" s="100">
        <f t="shared" ref="F226:V226" si="28">SUM(F171+F170+F153+F152+F143+F142+F128+F127+F120+F119+F104+F103)</f>
        <v>39</v>
      </c>
      <c r="G226" s="100">
        <f t="shared" si="28"/>
        <v>38</v>
      </c>
      <c r="H226" s="100">
        <f t="shared" si="28"/>
        <v>12</v>
      </c>
      <c r="I226" s="100">
        <f t="shared" si="28"/>
        <v>22</v>
      </c>
      <c r="J226" s="100">
        <f t="shared" si="28"/>
        <v>22</v>
      </c>
      <c r="K226" s="100">
        <f t="shared" si="28"/>
        <v>0</v>
      </c>
      <c r="L226" s="100">
        <f t="shared" si="28"/>
        <v>0</v>
      </c>
      <c r="M226" s="100">
        <f t="shared" si="28"/>
        <v>0</v>
      </c>
      <c r="N226" s="100">
        <f t="shared" si="28"/>
        <v>13</v>
      </c>
      <c r="O226" s="100">
        <f t="shared" si="28"/>
        <v>1</v>
      </c>
      <c r="P226" s="100">
        <f t="shared" si="28"/>
        <v>0</v>
      </c>
      <c r="Q226" s="100">
        <f t="shared" si="28"/>
        <v>0</v>
      </c>
      <c r="R226" s="100">
        <f t="shared" si="28"/>
        <v>2</v>
      </c>
      <c r="S226" s="100">
        <f t="shared" si="28"/>
        <v>0</v>
      </c>
      <c r="T226" s="100">
        <f t="shared" si="28"/>
        <v>2</v>
      </c>
      <c r="U226" s="100">
        <f t="shared" si="28"/>
        <v>5</v>
      </c>
      <c r="V226" s="100">
        <f t="shared" si="28"/>
        <v>22</v>
      </c>
      <c r="W226" s="101">
        <f t="shared" si="15"/>
        <v>0.58974358974358976</v>
      </c>
      <c r="X226" s="101">
        <f t="shared" si="16"/>
        <v>0.57894736842105265</v>
      </c>
      <c r="Y226" s="102">
        <f t="shared" si="17"/>
        <v>1.1686909581646425</v>
      </c>
    </row>
    <row r="227" spans="1:25" s="169" customFormat="1" ht="15.95" customHeight="1" x14ac:dyDescent="0.25">
      <c r="A227" s="192"/>
      <c r="B227" s="157" t="s">
        <v>64</v>
      </c>
      <c r="C227" s="100" t="s">
        <v>54</v>
      </c>
      <c r="D227" s="101">
        <f t="shared" si="13"/>
        <v>0.69696969696969702</v>
      </c>
      <c r="E227" s="100">
        <f>SUM(E206+E205+E199+E198+E187+E186+E185+E184+E183+E182)</f>
        <v>10</v>
      </c>
      <c r="F227" s="100">
        <f t="shared" ref="F227:V227" si="29">SUM(F206+F205+F199+F198+F187+F186+F185+F184+F183+F182)</f>
        <v>34</v>
      </c>
      <c r="G227" s="100">
        <f t="shared" si="29"/>
        <v>33</v>
      </c>
      <c r="H227" s="100">
        <f t="shared" si="29"/>
        <v>10</v>
      </c>
      <c r="I227" s="100">
        <f t="shared" si="29"/>
        <v>23</v>
      </c>
      <c r="J227" s="100">
        <f t="shared" si="29"/>
        <v>17</v>
      </c>
      <c r="K227" s="100">
        <f t="shared" si="29"/>
        <v>6</v>
      </c>
      <c r="L227" s="100">
        <f t="shared" si="29"/>
        <v>0</v>
      </c>
      <c r="M227" s="100">
        <f t="shared" si="29"/>
        <v>0</v>
      </c>
      <c r="N227" s="100">
        <f t="shared" si="29"/>
        <v>16</v>
      </c>
      <c r="O227" s="100">
        <f t="shared" si="29"/>
        <v>0</v>
      </c>
      <c r="P227" s="100">
        <f t="shared" si="29"/>
        <v>0</v>
      </c>
      <c r="Q227" s="100">
        <f t="shared" si="29"/>
        <v>1</v>
      </c>
      <c r="R227" s="100">
        <f t="shared" si="29"/>
        <v>0</v>
      </c>
      <c r="S227" s="100">
        <f t="shared" si="29"/>
        <v>0</v>
      </c>
      <c r="T227" s="100">
        <f t="shared" si="29"/>
        <v>0</v>
      </c>
      <c r="U227" s="100">
        <f t="shared" si="29"/>
        <v>3</v>
      </c>
      <c r="V227" s="100">
        <f t="shared" si="29"/>
        <v>29</v>
      </c>
      <c r="W227" s="101">
        <f t="shared" si="15"/>
        <v>0.67647058823529416</v>
      </c>
      <c r="X227" s="101">
        <f t="shared" si="16"/>
        <v>0.87878787878787878</v>
      </c>
      <c r="Y227" s="102">
        <f t="shared" si="17"/>
        <v>1.5552584670231728</v>
      </c>
    </row>
    <row r="228" spans="1:25" s="169" customFormat="1" ht="15.95" customHeight="1" x14ac:dyDescent="0.25">
      <c r="A228" s="192"/>
      <c r="B228" s="157" t="s">
        <v>64</v>
      </c>
      <c r="C228" s="100" t="s">
        <v>110</v>
      </c>
      <c r="D228" s="101">
        <f t="shared" si="13"/>
        <v>0.54545454545454541</v>
      </c>
      <c r="E228" s="100">
        <f>SUM(E19+E18+E9+E8)</f>
        <v>4</v>
      </c>
      <c r="F228" s="100">
        <f t="shared" ref="F228:V228" si="30">SUM(F19+F18+F9+F8)</f>
        <v>11</v>
      </c>
      <c r="G228" s="100">
        <f t="shared" si="30"/>
        <v>11</v>
      </c>
      <c r="H228" s="100">
        <f t="shared" si="30"/>
        <v>5</v>
      </c>
      <c r="I228" s="100">
        <f t="shared" si="30"/>
        <v>6</v>
      </c>
      <c r="J228" s="100">
        <f t="shared" si="30"/>
        <v>4</v>
      </c>
      <c r="K228" s="100">
        <f t="shared" si="30"/>
        <v>2</v>
      </c>
      <c r="L228" s="100">
        <f t="shared" si="30"/>
        <v>0</v>
      </c>
      <c r="M228" s="100">
        <f t="shared" si="30"/>
        <v>0</v>
      </c>
      <c r="N228" s="100">
        <f t="shared" si="30"/>
        <v>3</v>
      </c>
      <c r="O228" s="100">
        <f t="shared" si="30"/>
        <v>0</v>
      </c>
      <c r="P228" s="100">
        <f t="shared" si="30"/>
        <v>0</v>
      </c>
      <c r="Q228" s="100">
        <f t="shared" si="30"/>
        <v>0</v>
      </c>
      <c r="R228" s="100">
        <f t="shared" si="30"/>
        <v>0</v>
      </c>
      <c r="S228" s="100">
        <f t="shared" si="30"/>
        <v>1</v>
      </c>
      <c r="T228" s="100">
        <f t="shared" si="30"/>
        <v>0</v>
      </c>
      <c r="U228" s="100">
        <f t="shared" si="30"/>
        <v>1</v>
      </c>
      <c r="V228" s="100">
        <f t="shared" si="30"/>
        <v>8</v>
      </c>
      <c r="W228" s="101">
        <f t="shared" si="15"/>
        <v>0.63636363636363635</v>
      </c>
      <c r="X228" s="101">
        <f t="shared" si="16"/>
        <v>0.72727272727272729</v>
      </c>
      <c r="Y228" s="102">
        <f t="shared" si="17"/>
        <v>1.3636363636363638</v>
      </c>
    </row>
    <row r="229" spans="1:25" s="169" customFormat="1" ht="15.95" customHeight="1" x14ac:dyDescent="0.25">
      <c r="A229" s="192"/>
      <c r="B229" s="157" t="s">
        <v>64</v>
      </c>
      <c r="C229" s="100" t="s">
        <v>45</v>
      </c>
      <c r="D229" s="101">
        <f t="shared" si="13"/>
        <v>0.43333333333333335</v>
      </c>
      <c r="E229" s="100">
        <f>SUM(E177+E176+E163+E162+E149+E148+E136+E135+E118+E117+E110+E109)</f>
        <v>12</v>
      </c>
      <c r="F229" s="100">
        <f t="shared" ref="F229:V229" si="31">SUM(F177+F176+F163+F162+F149+F148+F136+F135+F118+F117+F110+F109)</f>
        <v>31</v>
      </c>
      <c r="G229" s="100">
        <f t="shared" si="31"/>
        <v>30</v>
      </c>
      <c r="H229" s="100">
        <f t="shared" si="31"/>
        <v>4</v>
      </c>
      <c r="I229" s="100">
        <f t="shared" si="31"/>
        <v>13</v>
      </c>
      <c r="J229" s="100">
        <f t="shared" si="31"/>
        <v>13</v>
      </c>
      <c r="K229" s="100">
        <f t="shared" si="31"/>
        <v>0</v>
      </c>
      <c r="L229" s="100">
        <f t="shared" si="31"/>
        <v>0</v>
      </c>
      <c r="M229" s="100">
        <f t="shared" si="31"/>
        <v>0</v>
      </c>
      <c r="N229" s="100">
        <f t="shared" si="31"/>
        <v>8</v>
      </c>
      <c r="O229" s="100">
        <f t="shared" si="31"/>
        <v>0</v>
      </c>
      <c r="P229" s="100">
        <f t="shared" si="31"/>
        <v>1</v>
      </c>
      <c r="Q229" s="100">
        <f t="shared" si="31"/>
        <v>1</v>
      </c>
      <c r="R229" s="100">
        <f t="shared" si="31"/>
        <v>1</v>
      </c>
      <c r="S229" s="100">
        <f t="shared" si="31"/>
        <v>1</v>
      </c>
      <c r="T229" s="100">
        <f t="shared" si="31"/>
        <v>0</v>
      </c>
      <c r="U229" s="100">
        <f t="shared" si="31"/>
        <v>9</v>
      </c>
      <c r="V229" s="100">
        <f t="shared" si="31"/>
        <v>13</v>
      </c>
      <c r="W229" s="101">
        <f t="shared" si="15"/>
        <v>0.45161290322580644</v>
      </c>
      <c r="X229" s="101">
        <f t="shared" si="16"/>
        <v>0.43333333333333335</v>
      </c>
      <c r="Y229" s="102">
        <f t="shared" si="17"/>
        <v>0.88494623655913984</v>
      </c>
    </row>
    <row r="230" spans="1:25" s="169" customFormat="1" ht="15.95" customHeight="1" x14ac:dyDescent="0.25">
      <c r="A230" s="192"/>
      <c r="B230" s="157" t="s">
        <v>64</v>
      </c>
      <c r="C230" s="100" t="s">
        <v>57</v>
      </c>
      <c r="D230" s="101">
        <f t="shared" si="13"/>
        <v>0.55555555555555558</v>
      </c>
      <c r="E230" s="100">
        <f>SUM(E208+E207+E197+E196+E191+E190)</f>
        <v>6</v>
      </c>
      <c r="F230" s="100">
        <f t="shared" ref="F230:V230" si="32">SUM(F208+F207+F197+F196+F191+F190)</f>
        <v>21</v>
      </c>
      <c r="G230" s="100">
        <f t="shared" si="32"/>
        <v>18</v>
      </c>
      <c r="H230" s="100">
        <f t="shared" si="32"/>
        <v>6</v>
      </c>
      <c r="I230" s="100">
        <f t="shared" si="32"/>
        <v>10</v>
      </c>
      <c r="J230" s="100">
        <f t="shared" si="32"/>
        <v>7</v>
      </c>
      <c r="K230" s="100">
        <f t="shared" si="32"/>
        <v>0</v>
      </c>
      <c r="L230" s="100">
        <f t="shared" si="32"/>
        <v>2</v>
      </c>
      <c r="M230" s="100">
        <f t="shared" si="32"/>
        <v>1</v>
      </c>
      <c r="N230" s="100">
        <f t="shared" si="32"/>
        <v>8</v>
      </c>
      <c r="O230" s="100">
        <f t="shared" si="32"/>
        <v>1</v>
      </c>
      <c r="P230" s="100">
        <f t="shared" si="32"/>
        <v>0</v>
      </c>
      <c r="Q230" s="100">
        <f t="shared" si="32"/>
        <v>2</v>
      </c>
      <c r="R230" s="100">
        <f t="shared" si="32"/>
        <v>0</v>
      </c>
      <c r="S230" s="100">
        <f t="shared" si="32"/>
        <v>0</v>
      </c>
      <c r="T230" s="100">
        <f t="shared" si="32"/>
        <v>0</v>
      </c>
      <c r="U230" s="100">
        <f t="shared" si="32"/>
        <v>7</v>
      </c>
      <c r="V230" s="100">
        <f t="shared" si="32"/>
        <v>17</v>
      </c>
      <c r="W230" s="101">
        <f t="shared" si="15"/>
        <v>0.52380952380952384</v>
      </c>
      <c r="X230" s="101">
        <f t="shared" si="16"/>
        <v>0.94444444444444442</v>
      </c>
      <c r="Y230" s="102">
        <f t="shared" si="17"/>
        <v>1.4682539682539684</v>
      </c>
    </row>
    <row r="231" spans="1:25" s="169" customFormat="1" ht="15.95" customHeight="1" x14ac:dyDescent="0.25">
      <c r="A231" s="192"/>
      <c r="B231" s="157" t="s">
        <v>64</v>
      </c>
      <c r="C231" s="100" t="s">
        <v>23</v>
      </c>
      <c r="D231" s="101">
        <f t="shared" si="13"/>
        <v>0.45</v>
      </c>
      <c r="E231" s="100">
        <f>SUM(E95+E94+E81+E80+E66+E65+E52+E51+E50+E49+E42+E41+E36+E35+E34+E33+E25+E24+E23+E22)</f>
        <v>20</v>
      </c>
      <c r="F231" s="100">
        <f t="shared" ref="F231:V231" si="33">SUM(F95+F94+F81+F80+F66+F65+F52+F51+F50+F49+F42+F41+F36+F35+F34+F33+F25+F24+F23+F22)</f>
        <v>61</v>
      </c>
      <c r="G231" s="100">
        <f t="shared" si="33"/>
        <v>60</v>
      </c>
      <c r="H231" s="100">
        <f t="shared" si="33"/>
        <v>11</v>
      </c>
      <c r="I231" s="100">
        <f t="shared" si="33"/>
        <v>27</v>
      </c>
      <c r="J231" s="100">
        <f t="shared" si="33"/>
        <v>24</v>
      </c>
      <c r="K231" s="100">
        <f t="shared" si="33"/>
        <v>2</v>
      </c>
      <c r="L231" s="100">
        <f t="shared" si="33"/>
        <v>1</v>
      </c>
      <c r="M231" s="100">
        <f t="shared" si="33"/>
        <v>0</v>
      </c>
      <c r="N231" s="100">
        <f t="shared" si="33"/>
        <v>21</v>
      </c>
      <c r="O231" s="100">
        <f t="shared" si="33"/>
        <v>0</v>
      </c>
      <c r="P231" s="100">
        <f t="shared" si="33"/>
        <v>1</v>
      </c>
      <c r="Q231" s="100">
        <f t="shared" si="33"/>
        <v>1</v>
      </c>
      <c r="R231" s="100">
        <f t="shared" si="33"/>
        <v>2</v>
      </c>
      <c r="S231" s="100">
        <f t="shared" si="33"/>
        <v>0</v>
      </c>
      <c r="T231" s="100">
        <f t="shared" si="33"/>
        <v>6</v>
      </c>
      <c r="U231" s="100">
        <f t="shared" si="33"/>
        <v>14</v>
      </c>
      <c r="V231" s="100">
        <f t="shared" si="33"/>
        <v>31</v>
      </c>
      <c r="W231" s="101">
        <f t="shared" si="15"/>
        <v>0.44262295081967212</v>
      </c>
      <c r="X231" s="101">
        <f t="shared" si="16"/>
        <v>0.51666666666666672</v>
      </c>
      <c r="Y231" s="102">
        <f t="shared" si="17"/>
        <v>0.95928961748633879</v>
      </c>
    </row>
    <row r="232" spans="1:25" s="169" customFormat="1" ht="15.95" customHeight="1" x14ac:dyDescent="0.25">
      <c r="A232" s="192"/>
      <c r="B232" s="157" t="s">
        <v>64</v>
      </c>
      <c r="C232" s="100" t="s">
        <v>30</v>
      </c>
      <c r="D232" s="101">
        <f t="shared" si="13"/>
        <v>0.6</v>
      </c>
      <c r="E232" s="100">
        <f>SUM(E62+E61)</f>
        <v>2</v>
      </c>
      <c r="F232" s="100">
        <f t="shared" ref="F232:V232" si="34">SUM(F62+F61)</f>
        <v>5</v>
      </c>
      <c r="G232" s="100">
        <f t="shared" si="34"/>
        <v>5</v>
      </c>
      <c r="H232" s="100">
        <f t="shared" si="34"/>
        <v>2</v>
      </c>
      <c r="I232" s="100">
        <f t="shared" si="34"/>
        <v>3</v>
      </c>
      <c r="J232" s="100">
        <f t="shared" si="34"/>
        <v>3</v>
      </c>
      <c r="K232" s="100">
        <f t="shared" si="34"/>
        <v>0</v>
      </c>
      <c r="L232" s="100">
        <f t="shared" si="34"/>
        <v>0</v>
      </c>
      <c r="M232" s="100">
        <f t="shared" si="34"/>
        <v>0</v>
      </c>
      <c r="N232" s="100">
        <f t="shared" si="34"/>
        <v>1</v>
      </c>
      <c r="O232" s="100">
        <f t="shared" si="34"/>
        <v>0</v>
      </c>
      <c r="P232" s="100">
        <f t="shared" si="34"/>
        <v>0</v>
      </c>
      <c r="Q232" s="100">
        <f t="shared" si="34"/>
        <v>0</v>
      </c>
      <c r="R232" s="100">
        <f t="shared" si="34"/>
        <v>0</v>
      </c>
      <c r="S232" s="100">
        <f t="shared" si="34"/>
        <v>0</v>
      </c>
      <c r="T232" s="100">
        <f t="shared" si="34"/>
        <v>0</v>
      </c>
      <c r="U232" s="100">
        <f t="shared" si="34"/>
        <v>0</v>
      </c>
      <c r="V232" s="100">
        <f t="shared" si="34"/>
        <v>3</v>
      </c>
      <c r="W232" s="101">
        <f t="shared" si="15"/>
        <v>0.6</v>
      </c>
      <c r="X232" s="101">
        <f t="shared" si="16"/>
        <v>0.6</v>
      </c>
      <c r="Y232" s="102">
        <f t="shared" si="17"/>
        <v>1.2</v>
      </c>
    </row>
    <row r="233" spans="1:25" s="169" customFormat="1" ht="15.95" customHeight="1" x14ac:dyDescent="0.25">
      <c r="A233" s="192"/>
      <c r="B233" s="157" t="s">
        <v>64</v>
      </c>
      <c r="C233" s="100" t="s">
        <v>34</v>
      </c>
      <c r="D233" s="101">
        <f t="shared" si="13"/>
        <v>0.42105263157894735</v>
      </c>
      <c r="E233" s="100">
        <f>SUM(E87+E86+E70+E69+E68+E67)</f>
        <v>6</v>
      </c>
      <c r="F233" s="100">
        <f t="shared" ref="F233:V233" si="35">SUM(F87+F86+F70+F69+F68+F67)</f>
        <v>19</v>
      </c>
      <c r="G233" s="100">
        <f t="shared" si="35"/>
        <v>19</v>
      </c>
      <c r="H233" s="100">
        <f t="shared" si="35"/>
        <v>2</v>
      </c>
      <c r="I233" s="100">
        <f t="shared" si="35"/>
        <v>8</v>
      </c>
      <c r="J233" s="100">
        <f t="shared" si="35"/>
        <v>8</v>
      </c>
      <c r="K233" s="100">
        <f t="shared" si="35"/>
        <v>0</v>
      </c>
      <c r="L233" s="100">
        <f t="shared" si="35"/>
        <v>0</v>
      </c>
      <c r="M233" s="100">
        <f t="shared" si="35"/>
        <v>0</v>
      </c>
      <c r="N233" s="100">
        <f t="shared" si="35"/>
        <v>5</v>
      </c>
      <c r="O233" s="100">
        <f t="shared" si="35"/>
        <v>0</v>
      </c>
      <c r="P233" s="100">
        <f t="shared" si="35"/>
        <v>0</v>
      </c>
      <c r="Q233" s="100">
        <f t="shared" si="35"/>
        <v>0</v>
      </c>
      <c r="R233" s="100">
        <f t="shared" si="35"/>
        <v>2</v>
      </c>
      <c r="S233" s="100">
        <f t="shared" si="35"/>
        <v>0</v>
      </c>
      <c r="T233" s="100">
        <f t="shared" si="35"/>
        <v>2</v>
      </c>
      <c r="U233" s="100">
        <f t="shared" si="35"/>
        <v>2</v>
      </c>
      <c r="V233" s="100">
        <f t="shared" si="35"/>
        <v>8</v>
      </c>
      <c r="W233" s="101">
        <f t="shared" si="15"/>
        <v>0.42105263157894735</v>
      </c>
      <c r="X233" s="101">
        <f t="shared" si="16"/>
        <v>0.42105263157894735</v>
      </c>
      <c r="Y233" s="102">
        <f t="shared" si="17"/>
        <v>0.84210526315789469</v>
      </c>
    </row>
    <row r="234" spans="1:25" s="169" customFormat="1" ht="15.95" customHeight="1" x14ac:dyDescent="0.25">
      <c r="A234" s="192"/>
      <c r="B234" s="157" t="s">
        <v>64</v>
      </c>
      <c r="C234" s="100" t="s">
        <v>46</v>
      </c>
      <c r="D234" s="101">
        <f t="shared" si="13"/>
        <v>0.52</v>
      </c>
      <c r="E234" s="100">
        <f>SUM(E165+E164+E151+E150+E137+E124+E123+E112+E111)</f>
        <v>9</v>
      </c>
      <c r="F234" s="100">
        <f t="shared" ref="F234:V234" si="36">SUM(F165+F164+F151+F150+F137+F124+F123+F112+F111)</f>
        <v>27</v>
      </c>
      <c r="G234" s="100">
        <f t="shared" si="36"/>
        <v>25</v>
      </c>
      <c r="H234" s="100">
        <f t="shared" si="36"/>
        <v>10</v>
      </c>
      <c r="I234" s="100">
        <f t="shared" si="36"/>
        <v>13</v>
      </c>
      <c r="J234" s="100">
        <f t="shared" si="36"/>
        <v>11</v>
      </c>
      <c r="K234" s="100">
        <f t="shared" si="36"/>
        <v>2</v>
      </c>
      <c r="L234" s="100">
        <f t="shared" si="36"/>
        <v>0</v>
      </c>
      <c r="M234" s="100">
        <f t="shared" si="36"/>
        <v>0</v>
      </c>
      <c r="N234" s="100">
        <f t="shared" si="36"/>
        <v>11</v>
      </c>
      <c r="O234" s="100">
        <f t="shared" si="36"/>
        <v>2</v>
      </c>
      <c r="P234" s="100">
        <f t="shared" si="36"/>
        <v>1</v>
      </c>
      <c r="Q234" s="100">
        <f t="shared" si="36"/>
        <v>0</v>
      </c>
      <c r="R234" s="100">
        <f t="shared" si="36"/>
        <v>3</v>
      </c>
      <c r="S234" s="100">
        <f t="shared" si="36"/>
        <v>1</v>
      </c>
      <c r="T234" s="100">
        <f t="shared" si="36"/>
        <v>0</v>
      </c>
      <c r="U234" s="100">
        <f t="shared" si="36"/>
        <v>4</v>
      </c>
      <c r="V234" s="100">
        <f t="shared" si="36"/>
        <v>15</v>
      </c>
      <c r="W234" s="101">
        <f t="shared" si="15"/>
        <v>0.59259259259259256</v>
      </c>
      <c r="X234" s="101">
        <f t="shared" si="16"/>
        <v>0.6</v>
      </c>
      <c r="Y234" s="102">
        <f t="shared" si="17"/>
        <v>1.1925925925925926</v>
      </c>
    </row>
    <row r="235" spans="1:25" s="169" customFormat="1" ht="15.95" customHeight="1" x14ac:dyDescent="0.25">
      <c r="A235" s="192"/>
      <c r="B235" s="157" t="s">
        <v>64</v>
      </c>
      <c r="C235" s="100" t="s">
        <v>51</v>
      </c>
      <c r="D235" s="101">
        <f t="shared" si="13"/>
        <v>0.69230769230769229</v>
      </c>
      <c r="E235" s="100">
        <f>SUM(E141+E140+E132+E131)</f>
        <v>4</v>
      </c>
      <c r="F235" s="100">
        <f t="shared" ref="F235:V235" si="37">SUM(F141+F140+F132+F131)</f>
        <v>14</v>
      </c>
      <c r="G235" s="100">
        <f t="shared" si="37"/>
        <v>13</v>
      </c>
      <c r="H235" s="100">
        <f t="shared" si="37"/>
        <v>7</v>
      </c>
      <c r="I235" s="100">
        <f t="shared" si="37"/>
        <v>9</v>
      </c>
      <c r="J235" s="100">
        <f t="shared" si="37"/>
        <v>8</v>
      </c>
      <c r="K235" s="100">
        <f t="shared" si="37"/>
        <v>1</v>
      </c>
      <c r="L235" s="100">
        <f t="shared" si="37"/>
        <v>0</v>
      </c>
      <c r="M235" s="100">
        <f t="shared" si="37"/>
        <v>0</v>
      </c>
      <c r="N235" s="100">
        <f t="shared" si="37"/>
        <v>7</v>
      </c>
      <c r="O235" s="100">
        <f t="shared" si="37"/>
        <v>1</v>
      </c>
      <c r="P235" s="100">
        <f t="shared" si="37"/>
        <v>1</v>
      </c>
      <c r="Q235" s="100">
        <f t="shared" si="37"/>
        <v>0</v>
      </c>
      <c r="R235" s="100">
        <f t="shared" si="37"/>
        <v>0</v>
      </c>
      <c r="S235" s="100">
        <f t="shared" si="37"/>
        <v>2</v>
      </c>
      <c r="T235" s="100">
        <f t="shared" si="37"/>
        <v>0</v>
      </c>
      <c r="U235" s="100">
        <f t="shared" si="37"/>
        <v>2</v>
      </c>
      <c r="V235" s="100">
        <f t="shared" si="37"/>
        <v>10</v>
      </c>
      <c r="W235" s="101">
        <f t="shared" si="15"/>
        <v>0.8571428571428571</v>
      </c>
      <c r="X235" s="101">
        <f t="shared" si="16"/>
        <v>0.76923076923076927</v>
      </c>
      <c r="Y235" s="102">
        <f t="shared" si="17"/>
        <v>1.6263736263736264</v>
      </c>
    </row>
    <row r="236" spans="1:25" s="169" customFormat="1" ht="15.95" customHeight="1" x14ac:dyDescent="0.25">
      <c r="A236" s="192"/>
      <c r="B236" s="157" t="s">
        <v>64</v>
      </c>
      <c r="C236" s="100" t="s">
        <v>31</v>
      </c>
      <c r="D236" s="101">
        <f t="shared" si="13"/>
        <v>0.72727272727272729</v>
      </c>
      <c r="E236" s="100">
        <f>SUM(E64+E63+E56+E55)</f>
        <v>4</v>
      </c>
      <c r="F236" s="100">
        <f t="shared" ref="F236:V236" si="38">SUM(F64+F63+F56+F55)</f>
        <v>11</v>
      </c>
      <c r="G236" s="100">
        <f t="shared" si="38"/>
        <v>11</v>
      </c>
      <c r="H236" s="100">
        <f t="shared" si="38"/>
        <v>7</v>
      </c>
      <c r="I236" s="100">
        <f t="shared" si="38"/>
        <v>8</v>
      </c>
      <c r="J236" s="100">
        <f t="shared" si="38"/>
        <v>7</v>
      </c>
      <c r="K236" s="100">
        <f t="shared" si="38"/>
        <v>1</v>
      </c>
      <c r="L236" s="100">
        <f t="shared" si="38"/>
        <v>0</v>
      </c>
      <c r="M236" s="100">
        <f t="shared" si="38"/>
        <v>0</v>
      </c>
      <c r="N236" s="100">
        <f t="shared" si="38"/>
        <v>4</v>
      </c>
      <c r="O236" s="100">
        <f t="shared" si="38"/>
        <v>0</v>
      </c>
      <c r="P236" s="100">
        <f t="shared" si="38"/>
        <v>0</v>
      </c>
      <c r="Q236" s="100">
        <f t="shared" si="38"/>
        <v>0</v>
      </c>
      <c r="R236" s="100">
        <f t="shared" si="38"/>
        <v>0</v>
      </c>
      <c r="S236" s="100">
        <f t="shared" si="38"/>
        <v>1</v>
      </c>
      <c r="T236" s="100">
        <f t="shared" si="38"/>
        <v>0</v>
      </c>
      <c r="U236" s="100">
        <f t="shared" si="38"/>
        <v>4</v>
      </c>
      <c r="V236" s="100">
        <f t="shared" si="38"/>
        <v>9</v>
      </c>
      <c r="W236" s="101">
        <f t="shared" si="15"/>
        <v>0.81818181818181823</v>
      </c>
      <c r="X236" s="101">
        <f t="shared" si="16"/>
        <v>0.81818181818181823</v>
      </c>
      <c r="Y236" s="102">
        <f t="shared" si="17"/>
        <v>1.6363636363636365</v>
      </c>
    </row>
    <row r="237" spans="1:25" s="169" customFormat="1" ht="15.95" customHeight="1" x14ac:dyDescent="0.25">
      <c r="A237" s="192"/>
      <c r="B237" s="157" t="s">
        <v>64</v>
      </c>
      <c r="C237" s="100" t="s">
        <v>32</v>
      </c>
      <c r="D237" s="101">
        <f t="shared" si="13"/>
        <v>0.33333333333333331</v>
      </c>
      <c r="E237" s="100">
        <f>SUM(E58+E57)</f>
        <v>2</v>
      </c>
      <c r="F237" s="100">
        <f t="shared" ref="F237:V237" si="39">SUM(F58+F57)</f>
        <v>5</v>
      </c>
      <c r="G237" s="100">
        <f t="shared" si="39"/>
        <v>3</v>
      </c>
      <c r="H237" s="100">
        <f t="shared" si="39"/>
        <v>2</v>
      </c>
      <c r="I237" s="100">
        <f t="shared" si="39"/>
        <v>1</v>
      </c>
      <c r="J237" s="100">
        <f t="shared" si="39"/>
        <v>0</v>
      </c>
      <c r="K237" s="100">
        <f t="shared" si="39"/>
        <v>1</v>
      </c>
      <c r="L237" s="100">
        <f t="shared" si="39"/>
        <v>0</v>
      </c>
      <c r="M237" s="100">
        <f t="shared" si="39"/>
        <v>0</v>
      </c>
      <c r="N237" s="100">
        <f t="shared" si="39"/>
        <v>2</v>
      </c>
      <c r="O237" s="100">
        <f t="shared" si="39"/>
        <v>1</v>
      </c>
      <c r="P237" s="100">
        <f t="shared" si="39"/>
        <v>0</v>
      </c>
      <c r="Q237" s="100">
        <f t="shared" si="39"/>
        <v>1</v>
      </c>
      <c r="R237" s="100">
        <f t="shared" si="39"/>
        <v>0</v>
      </c>
      <c r="S237" s="100">
        <f t="shared" si="39"/>
        <v>1</v>
      </c>
      <c r="T237" s="100">
        <f t="shared" si="39"/>
        <v>1</v>
      </c>
      <c r="U237" s="100">
        <f t="shared" si="39"/>
        <v>3</v>
      </c>
      <c r="V237" s="100">
        <f t="shared" si="39"/>
        <v>2</v>
      </c>
      <c r="W237" s="101">
        <f t="shared" si="15"/>
        <v>0.6</v>
      </c>
      <c r="X237" s="101">
        <f t="shared" si="16"/>
        <v>0.66666666666666663</v>
      </c>
      <c r="Y237" s="102">
        <f t="shared" si="17"/>
        <v>1.2666666666666666</v>
      </c>
    </row>
    <row r="238" spans="1:25" s="169" customFormat="1" ht="15.95" customHeight="1" x14ac:dyDescent="0.25">
      <c r="A238" s="192"/>
      <c r="B238" s="157" t="s">
        <v>64</v>
      </c>
      <c r="C238" s="100" t="s">
        <v>53</v>
      </c>
      <c r="D238" s="101">
        <f t="shared" si="13"/>
        <v>0.53846153846153844</v>
      </c>
      <c r="E238" s="100">
        <f>SUM(E212+E211+E201+E200+E181+E180+E179+E178+E13+E12)</f>
        <v>10</v>
      </c>
      <c r="F238" s="100">
        <f t="shared" ref="F238:V238" si="40">SUM(F212+F211+F201+F200+F181+F180+F179+F178+F13+F12)</f>
        <v>26</v>
      </c>
      <c r="G238" s="100">
        <f t="shared" si="40"/>
        <v>26</v>
      </c>
      <c r="H238" s="100">
        <f t="shared" si="40"/>
        <v>6</v>
      </c>
      <c r="I238" s="100">
        <f t="shared" si="40"/>
        <v>14</v>
      </c>
      <c r="J238" s="100">
        <f t="shared" si="40"/>
        <v>14</v>
      </c>
      <c r="K238" s="100">
        <f t="shared" si="40"/>
        <v>0</v>
      </c>
      <c r="L238" s="100">
        <f t="shared" si="40"/>
        <v>0</v>
      </c>
      <c r="M238" s="100">
        <f t="shared" si="40"/>
        <v>0</v>
      </c>
      <c r="N238" s="100">
        <f t="shared" si="40"/>
        <v>9</v>
      </c>
      <c r="O238" s="100">
        <f t="shared" si="40"/>
        <v>0</v>
      </c>
      <c r="P238" s="100">
        <f t="shared" si="40"/>
        <v>0</v>
      </c>
      <c r="Q238" s="100">
        <f t="shared" si="40"/>
        <v>0</v>
      </c>
      <c r="R238" s="100">
        <f t="shared" si="40"/>
        <v>2</v>
      </c>
      <c r="S238" s="100">
        <f t="shared" si="40"/>
        <v>0</v>
      </c>
      <c r="T238" s="100">
        <f t="shared" si="40"/>
        <v>0</v>
      </c>
      <c r="U238" s="100">
        <f t="shared" si="40"/>
        <v>4</v>
      </c>
      <c r="V238" s="100">
        <f t="shared" si="40"/>
        <v>14</v>
      </c>
      <c r="W238" s="101">
        <f t="shared" si="15"/>
        <v>0.53846153846153844</v>
      </c>
      <c r="X238" s="101">
        <f t="shared" si="16"/>
        <v>0.53846153846153844</v>
      </c>
      <c r="Y238" s="102">
        <f t="shared" si="17"/>
        <v>1.0769230769230769</v>
      </c>
    </row>
    <row r="239" spans="1:25" s="169" customFormat="1" ht="15.95" customHeight="1" x14ac:dyDescent="0.25">
      <c r="A239" s="192"/>
      <c r="B239" s="157" t="s">
        <v>64</v>
      </c>
      <c r="C239" s="100" t="s">
        <v>109</v>
      </c>
      <c r="D239" s="101">
        <f t="shared" si="13"/>
        <v>0.5</v>
      </c>
      <c r="E239" s="100">
        <f>SUM(E17+E16)</f>
        <v>2</v>
      </c>
      <c r="F239" s="100">
        <f t="shared" ref="F239:V239" si="41">SUM(F17+F16)</f>
        <v>4</v>
      </c>
      <c r="G239" s="100">
        <f t="shared" si="41"/>
        <v>2</v>
      </c>
      <c r="H239" s="100">
        <f t="shared" si="41"/>
        <v>1</v>
      </c>
      <c r="I239" s="100">
        <f t="shared" si="41"/>
        <v>1</v>
      </c>
      <c r="J239" s="100">
        <f t="shared" si="41"/>
        <v>1</v>
      </c>
      <c r="K239" s="100">
        <f t="shared" si="41"/>
        <v>0</v>
      </c>
      <c r="L239" s="100">
        <f t="shared" si="41"/>
        <v>0</v>
      </c>
      <c r="M239" s="100">
        <f t="shared" si="41"/>
        <v>0</v>
      </c>
      <c r="N239" s="100">
        <f t="shared" si="41"/>
        <v>2</v>
      </c>
      <c r="O239" s="100">
        <f t="shared" si="41"/>
        <v>1</v>
      </c>
      <c r="P239" s="100">
        <f t="shared" si="41"/>
        <v>0</v>
      </c>
      <c r="Q239" s="100">
        <f t="shared" si="41"/>
        <v>1</v>
      </c>
      <c r="R239" s="100">
        <f t="shared" si="41"/>
        <v>0</v>
      </c>
      <c r="S239" s="100">
        <f t="shared" si="41"/>
        <v>1</v>
      </c>
      <c r="T239" s="100">
        <f t="shared" si="41"/>
        <v>0</v>
      </c>
      <c r="U239" s="100">
        <f t="shared" si="41"/>
        <v>0</v>
      </c>
      <c r="V239" s="100">
        <f t="shared" si="41"/>
        <v>1</v>
      </c>
      <c r="W239" s="101">
        <f t="shared" si="15"/>
        <v>0.75</v>
      </c>
      <c r="X239" s="101">
        <f t="shared" si="16"/>
        <v>0.5</v>
      </c>
      <c r="Y239" s="102">
        <f t="shared" si="17"/>
        <v>1.25</v>
      </c>
    </row>
    <row r="240" spans="1:25" s="169" customFormat="1" ht="15.95" customHeight="1" x14ac:dyDescent="0.25">
      <c r="A240" s="192"/>
      <c r="B240" s="157" t="s">
        <v>64</v>
      </c>
      <c r="C240" s="100" t="s">
        <v>25</v>
      </c>
      <c r="D240" s="101">
        <f t="shared" si="13"/>
        <v>0.51063829787234039</v>
      </c>
      <c r="E240" s="100">
        <f>SUM(E93+E92+E79+E78+E73+E72+E71+E54+E53+E48+E47+E46+E45+E40+E39)</f>
        <v>15</v>
      </c>
      <c r="F240" s="100">
        <f t="shared" ref="F240:V240" si="42">SUM(F93+F92+F79+F78+F73+F72+F71+F54+F53+F48+F47+F46+F45+F40+F39)</f>
        <v>50</v>
      </c>
      <c r="G240" s="100">
        <f t="shared" si="42"/>
        <v>47</v>
      </c>
      <c r="H240" s="100">
        <f t="shared" si="42"/>
        <v>13</v>
      </c>
      <c r="I240" s="100">
        <f t="shared" si="42"/>
        <v>24</v>
      </c>
      <c r="J240" s="100">
        <f t="shared" si="42"/>
        <v>22</v>
      </c>
      <c r="K240" s="100">
        <f t="shared" si="42"/>
        <v>1</v>
      </c>
      <c r="L240" s="100">
        <f t="shared" si="42"/>
        <v>1</v>
      </c>
      <c r="M240" s="100">
        <f t="shared" si="42"/>
        <v>0</v>
      </c>
      <c r="N240" s="100">
        <f t="shared" si="42"/>
        <v>17</v>
      </c>
      <c r="O240" s="100">
        <f t="shared" si="42"/>
        <v>2</v>
      </c>
      <c r="P240" s="100">
        <f t="shared" si="42"/>
        <v>0</v>
      </c>
      <c r="Q240" s="100">
        <f t="shared" si="42"/>
        <v>1</v>
      </c>
      <c r="R240" s="100">
        <f t="shared" si="42"/>
        <v>0</v>
      </c>
      <c r="S240" s="100">
        <f t="shared" si="42"/>
        <v>2</v>
      </c>
      <c r="T240" s="100">
        <f t="shared" si="42"/>
        <v>3</v>
      </c>
      <c r="U240" s="100">
        <f t="shared" si="42"/>
        <v>10</v>
      </c>
      <c r="V240" s="100">
        <f t="shared" si="42"/>
        <v>27</v>
      </c>
      <c r="W240" s="101">
        <f t="shared" si="15"/>
        <v>0.56000000000000005</v>
      </c>
      <c r="X240" s="101">
        <f t="shared" si="16"/>
        <v>0.57446808510638303</v>
      </c>
      <c r="Y240" s="102">
        <f t="shared" si="17"/>
        <v>1.1344680851063831</v>
      </c>
    </row>
    <row r="241" spans="1:25" s="169" customFormat="1" ht="15.95" customHeight="1" x14ac:dyDescent="0.25">
      <c r="A241" s="192"/>
      <c r="B241" s="157" t="s">
        <v>64</v>
      </c>
      <c r="C241" s="100" t="s">
        <v>24</v>
      </c>
      <c r="D241" s="101">
        <f t="shared" si="13"/>
        <v>0.46153846153846156</v>
      </c>
      <c r="E241" s="100">
        <f>SUM(E60+E59+E44+E43+E38+E37+E32+E31+E30+E29+E28+E27+E26+E11+E10+E5+E4+E3+E2)</f>
        <v>19</v>
      </c>
      <c r="F241" s="100">
        <f t="shared" ref="F241:V241" si="43">SUM(F60+F59+F44+F43+F38+F37+F32+F31+F30+F29+F28+F27+F26+F11+F10+F5+F4+F3+F2)</f>
        <v>56</v>
      </c>
      <c r="G241" s="100">
        <f t="shared" si="43"/>
        <v>52</v>
      </c>
      <c r="H241" s="100">
        <f t="shared" si="43"/>
        <v>9</v>
      </c>
      <c r="I241" s="100">
        <f t="shared" si="43"/>
        <v>24</v>
      </c>
      <c r="J241" s="100">
        <f t="shared" si="43"/>
        <v>23</v>
      </c>
      <c r="K241" s="100">
        <f t="shared" si="43"/>
        <v>1</v>
      </c>
      <c r="L241" s="100">
        <f t="shared" si="43"/>
        <v>0</v>
      </c>
      <c r="M241" s="100">
        <f t="shared" si="43"/>
        <v>0</v>
      </c>
      <c r="N241" s="100">
        <f t="shared" si="43"/>
        <v>13</v>
      </c>
      <c r="O241" s="100">
        <f t="shared" si="43"/>
        <v>2</v>
      </c>
      <c r="P241" s="100">
        <f t="shared" si="43"/>
        <v>1</v>
      </c>
      <c r="Q241" s="100">
        <f t="shared" si="43"/>
        <v>2</v>
      </c>
      <c r="R241" s="100">
        <f t="shared" si="43"/>
        <v>2</v>
      </c>
      <c r="S241" s="100">
        <f t="shared" si="43"/>
        <v>3</v>
      </c>
      <c r="T241" s="100">
        <f t="shared" si="43"/>
        <v>0</v>
      </c>
      <c r="U241" s="100">
        <f t="shared" si="43"/>
        <v>7</v>
      </c>
      <c r="V241" s="100">
        <f t="shared" si="43"/>
        <v>25</v>
      </c>
      <c r="W241" s="101">
        <f t="shared" si="15"/>
        <v>0.5178571428571429</v>
      </c>
      <c r="X241" s="101">
        <f t="shared" si="16"/>
        <v>0.48076923076923078</v>
      </c>
      <c r="Y241" s="102">
        <f t="shared" si="17"/>
        <v>0.99862637362637363</v>
      </c>
    </row>
    <row r="242" spans="1:25" s="169" customFormat="1" ht="15.95" customHeight="1" x14ac:dyDescent="0.25">
      <c r="A242" s="192"/>
      <c r="B242" s="157" t="s">
        <v>64</v>
      </c>
      <c r="C242" s="100" t="s">
        <v>41</v>
      </c>
      <c r="D242" s="101">
        <f t="shared" si="13"/>
        <v>0.61538461538461542</v>
      </c>
      <c r="E242" s="100">
        <f>SUM(E147+E146+E134+E133+E116+E115+E108+E107+E102+E101+E100+E99+E98)</f>
        <v>13</v>
      </c>
      <c r="F242" s="100">
        <f t="shared" ref="F242:V242" si="44">SUM(F147+F146+F134+F133+F116+F115+F108+F107+F102+F101+F100+F99+F98)</f>
        <v>42</v>
      </c>
      <c r="G242" s="100">
        <f t="shared" si="44"/>
        <v>39</v>
      </c>
      <c r="H242" s="100">
        <f t="shared" si="44"/>
        <v>16</v>
      </c>
      <c r="I242" s="100">
        <f t="shared" si="44"/>
        <v>24</v>
      </c>
      <c r="J242" s="100">
        <f t="shared" si="44"/>
        <v>23</v>
      </c>
      <c r="K242" s="100">
        <f t="shared" si="44"/>
        <v>1</v>
      </c>
      <c r="L242" s="100">
        <f t="shared" si="44"/>
        <v>0</v>
      </c>
      <c r="M242" s="100">
        <f t="shared" si="44"/>
        <v>0</v>
      </c>
      <c r="N242" s="100">
        <f t="shared" si="44"/>
        <v>13</v>
      </c>
      <c r="O242" s="100">
        <f t="shared" si="44"/>
        <v>1</v>
      </c>
      <c r="P242" s="100">
        <f t="shared" si="44"/>
        <v>0</v>
      </c>
      <c r="Q242" s="100">
        <f t="shared" si="44"/>
        <v>2</v>
      </c>
      <c r="R242" s="100">
        <f t="shared" si="44"/>
        <v>0</v>
      </c>
      <c r="S242" s="100">
        <f t="shared" si="44"/>
        <v>3</v>
      </c>
      <c r="T242" s="100">
        <f t="shared" si="44"/>
        <v>1</v>
      </c>
      <c r="U242" s="100">
        <f t="shared" si="44"/>
        <v>5</v>
      </c>
      <c r="V242" s="100">
        <f t="shared" si="44"/>
        <v>25</v>
      </c>
      <c r="W242" s="101">
        <f t="shared" si="15"/>
        <v>0.66666666666666663</v>
      </c>
      <c r="X242" s="101">
        <f t="shared" si="16"/>
        <v>0.64102564102564108</v>
      </c>
      <c r="Y242" s="102">
        <f t="shared" si="17"/>
        <v>1.3076923076923077</v>
      </c>
    </row>
    <row r="243" spans="1:25" s="169" customFormat="1" ht="15.95" customHeight="1" thickBot="1" x14ac:dyDescent="0.3">
      <c r="A243" s="193"/>
      <c r="B243" s="158" t="s">
        <v>64</v>
      </c>
      <c r="C243" s="104" t="s">
        <v>44</v>
      </c>
      <c r="D243" s="105">
        <f t="shared" si="13"/>
        <v>0.47058823529411764</v>
      </c>
      <c r="E243" s="104">
        <f>SUM(E173+E172+E155+E154+E145+E144+E130+E129+E122+E121+E106+E105)</f>
        <v>12</v>
      </c>
      <c r="F243" s="104">
        <f t="shared" ref="F243:V243" si="45">SUM(F173+F172+F155+F154+F145+F144+F130+F129+F122+F121+F106+F105)</f>
        <v>34</v>
      </c>
      <c r="G243" s="104">
        <f t="shared" si="45"/>
        <v>34</v>
      </c>
      <c r="H243" s="104">
        <f t="shared" si="45"/>
        <v>7</v>
      </c>
      <c r="I243" s="104">
        <f t="shared" si="45"/>
        <v>16</v>
      </c>
      <c r="J243" s="104">
        <f t="shared" si="45"/>
        <v>14</v>
      </c>
      <c r="K243" s="104">
        <f t="shared" si="45"/>
        <v>0</v>
      </c>
      <c r="L243" s="104">
        <f t="shared" si="45"/>
        <v>2</v>
      </c>
      <c r="M243" s="104">
        <f t="shared" si="45"/>
        <v>0</v>
      </c>
      <c r="N243" s="104">
        <f t="shared" si="45"/>
        <v>5</v>
      </c>
      <c r="O243" s="104">
        <f t="shared" si="45"/>
        <v>0</v>
      </c>
      <c r="P243" s="104">
        <f t="shared" si="45"/>
        <v>0</v>
      </c>
      <c r="Q243" s="104">
        <f t="shared" si="45"/>
        <v>0</v>
      </c>
      <c r="R243" s="104">
        <f t="shared" si="45"/>
        <v>0</v>
      </c>
      <c r="S243" s="104">
        <f t="shared" si="45"/>
        <v>1</v>
      </c>
      <c r="T243" s="104">
        <f t="shared" si="45"/>
        <v>1</v>
      </c>
      <c r="U243" s="104">
        <f t="shared" si="45"/>
        <v>4</v>
      </c>
      <c r="V243" s="104">
        <f t="shared" si="45"/>
        <v>20</v>
      </c>
      <c r="W243" s="105">
        <f t="shared" si="15"/>
        <v>0.5</v>
      </c>
      <c r="X243" s="105">
        <f t="shared" si="16"/>
        <v>0.58823529411764708</v>
      </c>
      <c r="Y243" s="106">
        <f t="shared" si="17"/>
        <v>1.0882352941176472</v>
      </c>
    </row>
    <row r="244" spans="1:25" ht="18.75" thickBot="1" x14ac:dyDescent="0.3"/>
    <row r="245" spans="1:25" ht="21" thickBot="1" x14ac:dyDescent="0.3">
      <c r="A245" s="66"/>
      <c r="B245" s="51" t="s">
        <v>65</v>
      </c>
      <c r="C245" s="70" t="s">
        <v>66</v>
      </c>
      <c r="D245" s="74" t="s">
        <v>71</v>
      </c>
    </row>
    <row r="246" spans="1:25" ht="20.25" x14ac:dyDescent="0.25">
      <c r="A246" s="67" t="s">
        <v>4</v>
      </c>
      <c r="B246" s="53">
        <v>5</v>
      </c>
      <c r="C246" s="71">
        <v>87</v>
      </c>
      <c r="D246" s="75" t="s">
        <v>72</v>
      </c>
    </row>
    <row r="247" spans="1:25" ht="20.25" x14ac:dyDescent="0.25">
      <c r="A247" s="68" t="s">
        <v>5</v>
      </c>
      <c r="B247" s="55">
        <v>5</v>
      </c>
      <c r="C247" s="72">
        <v>82</v>
      </c>
      <c r="D247" s="75" t="s">
        <v>72</v>
      </c>
    </row>
    <row r="248" spans="1:25" ht="20.25" x14ac:dyDescent="0.25">
      <c r="A248" s="68" t="s">
        <v>6</v>
      </c>
      <c r="B248" s="55">
        <v>4</v>
      </c>
      <c r="C248" s="72">
        <v>24</v>
      </c>
      <c r="D248" s="76">
        <v>16</v>
      </c>
    </row>
    <row r="249" spans="1:25" ht="20.25" x14ac:dyDescent="0.25">
      <c r="A249" s="68" t="s">
        <v>7</v>
      </c>
      <c r="B249" s="55">
        <v>4</v>
      </c>
      <c r="C249" s="72">
        <v>48</v>
      </c>
      <c r="D249" s="76">
        <v>40</v>
      </c>
    </row>
    <row r="250" spans="1:25" ht="20.25" x14ac:dyDescent="0.25">
      <c r="A250" s="68" t="s">
        <v>67</v>
      </c>
      <c r="B250" s="55">
        <v>4</v>
      </c>
      <c r="C250" s="72">
        <v>46</v>
      </c>
      <c r="D250" s="76">
        <v>24</v>
      </c>
    </row>
    <row r="251" spans="1:25" ht="20.25" x14ac:dyDescent="0.25">
      <c r="A251" s="68" t="s">
        <v>8</v>
      </c>
      <c r="B251" s="55">
        <v>2</v>
      </c>
      <c r="C251" s="72">
        <v>8</v>
      </c>
      <c r="D251" s="76">
        <v>3</v>
      </c>
    </row>
    <row r="252" spans="1:25" ht="20.25" x14ac:dyDescent="0.25">
      <c r="A252" s="68" t="s">
        <v>9</v>
      </c>
      <c r="B252" s="55">
        <v>1</v>
      </c>
      <c r="C252" s="72">
        <v>3</v>
      </c>
      <c r="D252" s="76">
        <v>2</v>
      </c>
    </row>
    <row r="253" spans="1:25" ht="20.25" x14ac:dyDescent="0.25">
      <c r="A253" s="68" t="s">
        <v>10</v>
      </c>
      <c r="B253" s="55">
        <v>1</v>
      </c>
      <c r="C253" s="72">
        <v>1</v>
      </c>
      <c r="D253" s="76">
        <v>1</v>
      </c>
    </row>
    <row r="254" spans="1:25" ht="20.25" x14ac:dyDescent="0.25">
      <c r="A254" s="68" t="s">
        <v>11</v>
      </c>
      <c r="B254" s="55">
        <v>5</v>
      </c>
      <c r="C254" s="72">
        <v>34</v>
      </c>
      <c r="D254" s="76">
        <v>12</v>
      </c>
    </row>
    <row r="255" spans="1:25" ht="20.25" x14ac:dyDescent="0.25">
      <c r="A255" s="68" t="s">
        <v>12</v>
      </c>
      <c r="B255" s="55">
        <v>1</v>
      </c>
      <c r="C255" s="72">
        <v>3</v>
      </c>
      <c r="D255" s="76">
        <v>1</v>
      </c>
    </row>
    <row r="256" spans="1:25" ht="20.25" x14ac:dyDescent="0.25">
      <c r="A256" s="68" t="s">
        <v>13</v>
      </c>
      <c r="B256" s="55">
        <v>1</v>
      </c>
      <c r="C256" s="72">
        <v>3</v>
      </c>
      <c r="D256" s="76">
        <v>1</v>
      </c>
    </row>
    <row r="257" spans="1:5" ht="20.25" x14ac:dyDescent="0.25">
      <c r="A257" s="68" t="s">
        <v>14</v>
      </c>
      <c r="B257" s="55">
        <v>1</v>
      </c>
      <c r="C257" s="72">
        <v>4</v>
      </c>
      <c r="D257" s="76">
        <v>2</v>
      </c>
    </row>
    <row r="258" spans="1:5" ht="20.25" x14ac:dyDescent="0.25">
      <c r="A258" s="68" t="s">
        <v>15</v>
      </c>
      <c r="B258" s="55">
        <v>2</v>
      </c>
      <c r="C258" s="72">
        <v>3</v>
      </c>
      <c r="D258" s="76">
        <v>2</v>
      </c>
    </row>
    <row r="259" spans="1:5" ht="20.25" x14ac:dyDescent="0.25">
      <c r="A259" s="68" t="s">
        <v>16</v>
      </c>
      <c r="B259" s="55">
        <v>1</v>
      </c>
      <c r="C259" s="72">
        <v>4</v>
      </c>
      <c r="D259" s="76">
        <v>2</v>
      </c>
    </row>
    <row r="260" spans="1:5" ht="21" thickBot="1" x14ac:dyDescent="0.3">
      <c r="A260" s="68" t="s">
        <v>17</v>
      </c>
      <c r="B260" s="55">
        <v>2</v>
      </c>
      <c r="C260" s="72">
        <v>5</v>
      </c>
      <c r="D260" s="77">
        <v>2</v>
      </c>
    </row>
    <row r="261" spans="1:5" ht="21" thickBot="1" x14ac:dyDescent="0.3">
      <c r="A261" s="68" t="s">
        <v>18</v>
      </c>
      <c r="B261" s="55">
        <v>4</v>
      </c>
      <c r="C261" s="72">
        <v>22</v>
      </c>
      <c r="D261" s="79" t="s">
        <v>130</v>
      </c>
      <c r="E261" s="80" t="s">
        <v>131</v>
      </c>
    </row>
    <row r="262" spans="1:5" ht="21" thickBot="1" x14ac:dyDescent="0.3">
      <c r="A262" s="69" t="s">
        <v>19</v>
      </c>
      <c r="B262" s="57">
        <v>8</v>
      </c>
      <c r="C262" s="73">
        <v>64</v>
      </c>
      <c r="D262" s="78" t="s">
        <v>72</v>
      </c>
    </row>
  </sheetData>
  <autoFilter ref="A1:Y243"/>
  <mergeCells count="15">
    <mergeCell ref="A2:A5"/>
    <mergeCell ref="A67:A73"/>
    <mergeCell ref="A6:A21"/>
    <mergeCell ref="A22:A30"/>
    <mergeCell ref="A31:A48"/>
    <mergeCell ref="A49:A52"/>
    <mergeCell ref="A53:A66"/>
    <mergeCell ref="A186:A212"/>
    <mergeCell ref="A215:A243"/>
    <mergeCell ref="A74:A97"/>
    <mergeCell ref="A98:A102"/>
    <mergeCell ref="A103:A126"/>
    <mergeCell ref="A127:A151"/>
    <mergeCell ref="A152:A177"/>
    <mergeCell ref="A178:A185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2"/>
  <sheetViews>
    <sheetView tabSelected="1" workbookViewId="0">
      <pane ySplit="1" topLeftCell="A2" activePane="bottomLeft" state="frozen"/>
      <selection activeCell="K16" sqref="K16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4.85546875" style="13" bestFit="1" customWidth="1"/>
    <col min="3" max="3" width="20" style="6" bestFit="1" customWidth="1"/>
    <col min="4" max="4" width="11.85546875" style="26" bestFit="1" customWidth="1"/>
    <col min="5" max="22" width="9.28515625" style="6" customWidth="1"/>
    <col min="23" max="25" width="9.28515625" style="26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94" t="s">
        <v>128</v>
      </c>
      <c r="B2" s="18">
        <v>43712</v>
      </c>
      <c r="C2" s="19" t="s">
        <v>24</v>
      </c>
      <c r="D2" s="43">
        <f>SUM(I2:I$130)/SUM(G2:G$130)</f>
        <v>0.55802469135802468</v>
      </c>
      <c r="E2" s="19">
        <v>1</v>
      </c>
      <c r="F2" s="19">
        <v>3</v>
      </c>
      <c r="G2" s="19">
        <v>3</v>
      </c>
      <c r="H2" s="19">
        <v>1</v>
      </c>
      <c r="I2" s="19">
        <v>2</v>
      </c>
      <c r="J2" s="19">
        <f>SUM(I2)-SUM(K2:M2)</f>
        <v>1</v>
      </c>
      <c r="K2" s="19">
        <v>1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1</v>
      </c>
      <c r="T2" s="19">
        <v>0</v>
      </c>
      <c r="U2" s="19">
        <v>0</v>
      </c>
      <c r="V2" s="19">
        <v>3</v>
      </c>
      <c r="W2" s="43">
        <f>SUM(I2:I$130,O2:O$130,S2:S$130)/SUM(F2:F$130)</f>
        <v>0.58597285067873306</v>
      </c>
      <c r="X2" s="43">
        <f>SUM(V2:V$130)/SUM(G2:G$130)</f>
        <v>0.88148148148148153</v>
      </c>
      <c r="Y2" s="44">
        <f t="shared" ref="Y2" si="0">SUM(X2+W2)</f>
        <v>1.4674543321602145</v>
      </c>
    </row>
    <row r="3" spans="1:25" s="59" customFormat="1" ht="15.95" customHeight="1" x14ac:dyDescent="0.25">
      <c r="A3" s="195"/>
      <c r="B3" s="14">
        <v>43705</v>
      </c>
      <c r="C3" s="15" t="s">
        <v>24</v>
      </c>
      <c r="D3" s="45">
        <f>SUM(I3:I$130)/SUM(G3:G$130)</f>
        <v>0.55721393034825872</v>
      </c>
      <c r="E3" s="15">
        <v>1</v>
      </c>
      <c r="F3" s="15">
        <v>4</v>
      </c>
      <c r="G3" s="15">
        <v>4</v>
      </c>
      <c r="H3" s="15">
        <v>2</v>
      </c>
      <c r="I3" s="15">
        <v>2</v>
      </c>
      <c r="J3" s="15">
        <f>SUM(I3)-SUM(K3:M3)</f>
        <v>2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2</v>
      </c>
      <c r="W3" s="45">
        <f>SUM(I3:I$130,O3:O$130,S3:S$130)/SUM(F3:F$130)</f>
        <v>0.58314350797266512</v>
      </c>
      <c r="X3" s="45">
        <f>SUM(V3:V$130)/SUM(G3:G$130)</f>
        <v>0.88059701492537312</v>
      </c>
      <c r="Y3" s="46">
        <f t="shared" ref="Y3" si="1">SUM(X3+W3)</f>
        <v>1.4637405228980382</v>
      </c>
    </row>
    <row r="4" spans="1:25" s="59" customFormat="1" ht="15.95" customHeight="1" x14ac:dyDescent="0.25">
      <c r="A4" s="195"/>
      <c r="B4" s="14">
        <v>43698</v>
      </c>
      <c r="C4" s="15" t="s">
        <v>24</v>
      </c>
      <c r="D4" s="45">
        <f>SUM(I4:I$130)/SUM(G4:G$130)</f>
        <v>0.55778894472361806</v>
      </c>
      <c r="E4" s="15">
        <v>1</v>
      </c>
      <c r="F4" s="15">
        <v>3</v>
      </c>
      <c r="G4" s="15">
        <v>3</v>
      </c>
      <c r="H4" s="15">
        <v>1</v>
      </c>
      <c r="I4" s="15">
        <v>2</v>
      </c>
      <c r="J4" s="15">
        <f>SUM(I4)-SUM(K4:M4)</f>
        <v>1</v>
      </c>
      <c r="K4" s="15">
        <v>0</v>
      </c>
      <c r="L4" s="15">
        <v>0</v>
      </c>
      <c r="M4" s="15">
        <v>1</v>
      </c>
      <c r="N4" s="15">
        <v>3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5</v>
      </c>
      <c r="W4" s="45">
        <f>SUM(I4:I$130,O4:O$130,S4:S$130)/SUM(F4:F$130)</f>
        <v>0.58390804597701151</v>
      </c>
      <c r="X4" s="45">
        <f>SUM(V4:V$130)/SUM(G4:G$130)</f>
        <v>0.88442211055276387</v>
      </c>
      <c r="Y4" s="46">
        <f t="shared" ref="Y4" si="2">SUM(X4+W4)</f>
        <v>1.4683301565297753</v>
      </c>
    </row>
    <row r="5" spans="1:25" s="59" customFormat="1" ht="15.95" customHeight="1" thickBot="1" x14ac:dyDescent="0.3">
      <c r="A5" s="196"/>
      <c r="B5" s="86">
        <v>43698</v>
      </c>
      <c r="C5" s="87" t="s">
        <v>24</v>
      </c>
      <c r="D5" s="89">
        <f>SUM(I5:I$130)/SUM(G5:G$130)</f>
        <v>0.55696202531645567</v>
      </c>
      <c r="E5" s="87">
        <v>1</v>
      </c>
      <c r="F5" s="87">
        <v>3</v>
      </c>
      <c r="G5" s="87">
        <v>3</v>
      </c>
      <c r="H5" s="87">
        <v>1</v>
      </c>
      <c r="I5" s="87">
        <v>1</v>
      </c>
      <c r="J5" s="87">
        <f>SUM(I5)-SUM(K5:M5)</f>
        <v>1</v>
      </c>
      <c r="K5" s="87">
        <v>0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  <c r="U5" s="87">
        <v>0</v>
      </c>
      <c r="V5" s="87">
        <v>1</v>
      </c>
      <c r="W5" s="89">
        <f>SUM(I5:I$130,O5:O$130,S5:S$130)/SUM(F5:F$130)</f>
        <v>0.58333333333333337</v>
      </c>
      <c r="X5" s="89">
        <f>SUM(V5:V$130)/SUM(G5:G$130)</f>
        <v>0.87848101265822787</v>
      </c>
      <c r="Y5" s="90">
        <f t="shared" ref="Y5" si="3">SUM(X5+W5)</f>
        <v>1.4618143459915611</v>
      </c>
    </row>
    <row r="6" spans="1:25" ht="15.95" customHeight="1" x14ac:dyDescent="0.25">
      <c r="A6" s="190" t="s">
        <v>111</v>
      </c>
      <c r="B6" s="131">
        <v>43691</v>
      </c>
      <c r="C6" s="132" t="s">
        <v>108</v>
      </c>
      <c r="D6" s="146">
        <f>SUM(I6:I$130)/SUM(G6:G$130)</f>
        <v>0.55867346938775508</v>
      </c>
      <c r="E6" s="132">
        <v>1</v>
      </c>
      <c r="F6" s="132">
        <v>4</v>
      </c>
      <c r="G6" s="132">
        <v>3</v>
      </c>
      <c r="H6" s="132">
        <v>1</v>
      </c>
      <c r="I6" s="132">
        <v>1</v>
      </c>
      <c r="J6" s="132">
        <f>SUM(I6)-SUM(K6:M6)</f>
        <v>1</v>
      </c>
      <c r="K6" s="132">
        <v>0</v>
      </c>
      <c r="L6" s="132">
        <v>0</v>
      </c>
      <c r="M6" s="132">
        <v>0</v>
      </c>
      <c r="N6" s="132">
        <v>1</v>
      </c>
      <c r="O6" s="132">
        <v>1</v>
      </c>
      <c r="P6" s="132">
        <v>0</v>
      </c>
      <c r="Q6" s="132">
        <v>0</v>
      </c>
      <c r="R6" s="132">
        <v>0</v>
      </c>
      <c r="S6" s="132">
        <v>0</v>
      </c>
      <c r="T6" s="132">
        <v>0</v>
      </c>
      <c r="U6" s="132">
        <v>0</v>
      </c>
      <c r="V6" s="132">
        <v>1</v>
      </c>
      <c r="W6" s="146">
        <f>SUM(I6:I$130,O6:O$130,S6:S$130)/SUM(F6:F$130)</f>
        <v>0.58508158508158503</v>
      </c>
      <c r="X6" s="146">
        <f>SUM(V6:V$130)/SUM(G6:G$130)</f>
        <v>0.88265306122448983</v>
      </c>
      <c r="Y6" s="147">
        <f t="shared" ref="Y6:Y69" si="4">SUM(X6+W6)</f>
        <v>1.467734646306075</v>
      </c>
    </row>
    <row r="7" spans="1:25" ht="15.95" customHeight="1" x14ac:dyDescent="0.25">
      <c r="A7" s="184"/>
      <c r="B7" s="4">
        <v>43691</v>
      </c>
      <c r="C7" s="5" t="s">
        <v>108</v>
      </c>
      <c r="D7" s="39">
        <f>SUM(I7:I$130)/SUM(G7:G$130)</f>
        <v>0.56041131105398456</v>
      </c>
      <c r="E7" s="5">
        <v>1</v>
      </c>
      <c r="F7" s="5">
        <v>4</v>
      </c>
      <c r="G7" s="5">
        <v>4</v>
      </c>
      <c r="H7" s="5">
        <v>3</v>
      </c>
      <c r="I7" s="5">
        <v>3</v>
      </c>
      <c r="J7" s="5">
        <f t="shared" ref="J7:J66" si="5">SUM(I7)-SUM(K7:M7)</f>
        <v>1</v>
      </c>
      <c r="K7" s="5">
        <v>1</v>
      </c>
      <c r="L7" s="5">
        <v>1</v>
      </c>
      <c r="M7" s="5">
        <v>0</v>
      </c>
      <c r="N7" s="5">
        <v>2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6</v>
      </c>
      <c r="W7" s="39">
        <f>SUM(I7:I$130,O7:O$130,S7:S$130)/SUM(F7:F$130)</f>
        <v>0.58588235294117652</v>
      </c>
      <c r="X7" s="39">
        <f>SUM(V7:V$130)/SUM(G7:G$130)</f>
        <v>0.88688946015424164</v>
      </c>
      <c r="Y7" s="41">
        <f t="shared" si="4"/>
        <v>1.4727718130954182</v>
      </c>
    </row>
    <row r="8" spans="1:25" ht="15.95" customHeight="1" x14ac:dyDescent="0.25">
      <c r="A8" s="184"/>
      <c r="B8" s="4">
        <v>43684</v>
      </c>
      <c r="C8" s="5" t="s">
        <v>109</v>
      </c>
      <c r="D8" s="39">
        <f>SUM(I8:I$130)/SUM(G8:G$130)</f>
        <v>0.55844155844155841</v>
      </c>
      <c r="E8" s="5">
        <v>1</v>
      </c>
      <c r="F8" s="5">
        <v>4</v>
      </c>
      <c r="G8" s="5">
        <v>4</v>
      </c>
      <c r="H8" s="5">
        <v>2</v>
      </c>
      <c r="I8" s="5">
        <v>3</v>
      </c>
      <c r="J8" s="5">
        <f t="shared" si="5"/>
        <v>1</v>
      </c>
      <c r="K8" s="5">
        <v>1</v>
      </c>
      <c r="L8" s="5">
        <v>1</v>
      </c>
      <c r="M8" s="5">
        <v>0</v>
      </c>
      <c r="N8" s="5">
        <v>2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6</v>
      </c>
      <c r="W8" s="39">
        <f>SUM(I8:I$130,O8:O$130,S8:S$130)/SUM(F8:F$130)</f>
        <v>0.58432304038004745</v>
      </c>
      <c r="X8" s="39">
        <f>SUM(V8:V$130)/SUM(G8:G$130)</f>
        <v>0.88051948051948048</v>
      </c>
      <c r="Y8" s="41">
        <f t="shared" si="4"/>
        <v>1.4648425208995279</v>
      </c>
    </row>
    <row r="9" spans="1:25" ht="15.95" customHeight="1" x14ac:dyDescent="0.25">
      <c r="A9" s="184"/>
      <c r="B9" s="4">
        <v>43684</v>
      </c>
      <c r="C9" s="5" t="s">
        <v>109</v>
      </c>
      <c r="D9" s="39">
        <f>SUM(I9:I$130)/SUM(G9:G$130)</f>
        <v>0.55643044619422577</v>
      </c>
      <c r="E9" s="5">
        <v>1</v>
      </c>
      <c r="F9" s="5">
        <v>4</v>
      </c>
      <c r="G9" s="5">
        <v>4</v>
      </c>
      <c r="H9" s="5">
        <v>1</v>
      </c>
      <c r="I9" s="5">
        <v>3</v>
      </c>
      <c r="J9" s="5">
        <f t="shared" si="5"/>
        <v>1</v>
      </c>
      <c r="K9" s="5">
        <v>1</v>
      </c>
      <c r="L9" s="5">
        <v>1</v>
      </c>
      <c r="M9" s="5">
        <v>0</v>
      </c>
      <c r="N9" s="5">
        <v>3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6</v>
      </c>
      <c r="W9" s="39">
        <f>SUM(I9:I$130,O9:O$130,S9:S$130)/SUM(F9:F$130)</f>
        <v>0.58273381294964033</v>
      </c>
      <c r="X9" s="39">
        <f>SUM(V9:V$130)/SUM(G9:G$130)</f>
        <v>0.87401574803149606</v>
      </c>
      <c r="Y9" s="41">
        <f t="shared" si="4"/>
        <v>1.4567495609811365</v>
      </c>
    </row>
    <row r="10" spans="1:25" ht="15.95" customHeight="1" x14ac:dyDescent="0.25">
      <c r="A10" s="184"/>
      <c r="B10" s="4">
        <v>43677</v>
      </c>
      <c r="C10" s="5" t="s">
        <v>110</v>
      </c>
      <c r="D10" s="39">
        <f>SUM(I10:I$130)/SUM(G10:G$130)</f>
        <v>0.55437665782493373</v>
      </c>
      <c r="E10" s="5">
        <v>1</v>
      </c>
      <c r="F10" s="5">
        <v>3</v>
      </c>
      <c r="G10" s="5">
        <v>3</v>
      </c>
      <c r="H10" s="5">
        <v>2</v>
      </c>
      <c r="I10" s="5">
        <v>2</v>
      </c>
      <c r="J10" s="5">
        <f t="shared" si="5"/>
        <v>1</v>
      </c>
      <c r="K10" s="5">
        <v>0</v>
      </c>
      <c r="L10" s="5">
        <v>0</v>
      </c>
      <c r="M10" s="5">
        <v>1</v>
      </c>
      <c r="N10" s="5">
        <v>2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5</v>
      </c>
      <c r="W10" s="39">
        <f>SUM(I10:I$130,O10:O$130,S10:S$130)/SUM(F10:F$130)</f>
        <v>0.58111380145278446</v>
      </c>
      <c r="X10" s="39">
        <f>SUM(V10:V$130)/SUM(G10:G$130)</f>
        <v>0.86737400530503983</v>
      </c>
      <c r="Y10" s="41">
        <f t="shared" si="4"/>
        <v>1.4484878067578242</v>
      </c>
    </row>
    <row r="11" spans="1:25" ht="15.95" customHeight="1" x14ac:dyDescent="0.25">
      <c r="A11" s="184"/>
      <c r="B11" s="4">
        <v>43677</v>
      </c>
      <c r="C11" s="5" t="s">
        <v>110</v>
      </c>
      <c r="D11" s="39">
        <f>SUM(I11:I$130)/SUM(G11:G$130)</f>
        <v>0.553475935828877</v>
      </c>
      <c r="E11" s="5">
        <v>1</v>
      </c>
      <c r="F11" s="5">
        <v>2</v>
      </c>
      <c r="G11" s="5">
        <v>2</v>
      </c>
      <c r="H11" s="5">
        <v>0</v>
      </c>
      <c r="I11" s="5">
        <v>0</v>
      </c>
      <c r="J11" s="5">
        <f t="shared" si="5"/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39">
        <f>SUM(I11:I$130,O11:O$130,S11:S$130)/SUM(F11:F$130)</f>
        <v>0.58048780487804874</v>
      </c>
      <c r="X11" s="39">
        <f>SUM(V11:V$130)/SUM(G11:G$130)</f>
        <v>0.86096256684491979</v>
      </c>
      <c r="Y11" s="41">
        <f t="shared" si="4"/>
        <v>1.4414503717229685</v>
      </c>
    </row>
    <row r="12" spans="1:25" ht="15.95" customHeight="1" x14ac:dyDescent="0.25">
      <c r="A12" s="184"/>
      <c r="B12" s="4">
        <v>43656</v>
      </c>
      <c r="C12" s="5" t="s">
        <v>53</v>
      </c>
      <c r="D12" s="39">
        <f>SUM(I12:I$130)/SUM(G12:G$130)</f>
        <v>0.55645161290322576</v>
      </c>
      <c r="E12" s="5">
        <v>1</v>
      </c>
      <c r="F12" s="5">
        <v>4</v>
      </c>
      <c r="G12" s="5">
        <v>4</v>
      </c>
      <c r="H12" s="5">
        <v>3</v>
      </c>
      <c r="I12" s="5">
        <v>3</v>
      </c>
      <c r="J12" s="5">
        <f t="shared" si="5"/>
        <v>1</v>
      </c>
      <c r="K12" s="5">
        <v>1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6</v>
      </c>
      <c r="W12" s="39">
        <f>SUM(I12:I$130,O12:O$130,S12:S$130)/SUM(F12:F$130)</f>
        <v>0.58333333333333337</v>
      </c>
      <c r="X12" s="39">
        <f>SUM(V12:V$130)/SUM(G12:G$130)</f>
        <v>0.86559139784946237</v>
      </c>
      <c r="Y12" s="41">
        <f t="shared" si="4"/>
        <v>1.4489247311827957</v>
      </c>
    </row>
    <row r="13" spans="1:25" ht="15.95" customHeight="1" x14ac:dyDescent="0.25">
      <c r="A13" s="184"/>
      <c r="B13" s="4">
        <v>43656</v>
      </c>
      <c r="C13" s="5" t="s">
        <v>53</v>
      </c>
      <c r="D13" s="39">
        <f>SUM(I13:I$130)/SUM(G13:G$130)</f>
        <v>0.55434782608695654</v>
      </c>
      <c r="E13" s="5">
        <v>1</v>
      </c>
      <c r="F13" s="5">
        <v>3</v>
      </c>
      <c r="G13" s="5">
        <v>3</v>
      </c>
      <c r="H13" s="5">
        <v>2</v>
      </c>
      <c r="I13" s="5">
        <v>3</v>
      </c>
      <c r="J13" s="5">
        <f t="shared" si="5"/>
        <v>1</v>
      </c>
      <c r="K13" s="5">
        <v>2</v>
      </c>
      <c r="L13" s="5">
        <v>0</v>
      </c>
      <c r="M13" s="5">
        <v>0</v>
      </c>
      <c r="N13" s="5">
        <v>3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5</v>
      </c>
      <c r="W13" s="39">
        <f>SUM(I13:I$130,O13:O$130,S13:S$130)/SUM(F13:F$130)</f>
        <v>0.58168316831683164</v>
      </c>
      <c r="X13" s="39">
        <f>SUM(V13:V$130)/SUM(G13:G$130)</f>
        <v>0.85869565217391308</v>
      </c>
      <c r="Y13" s="41">
        <f t="shared" si="4"/>
        <v>1.4403788204907446</v>
      </c>
    </row>
    <row r="14" spans="1:25" ht="15.95" customHeight="1" x14ac:dyDescent="0.25">
      <c r="A14" s="184"/>
      <c r="B14" s="4">
        <v>43649</v>
      </c>
      <c r="C14" s="5" t="s">
        <v>23</v>
      </c>
      <c r="D14" s="39">
        <f>SUM(I14:I$130)/SUM(G14:G$130)</f>
        <v>0.55068493150684927</v>
      </c>
      <c r="E14" s="5">
        <v>1</v>
      </c>
      <c r="F14" s="5">
        <v>4</v>
      </c>
      <c r="G14" s="5">
        <v>4</v>
      </c>
      <c r="H14" s="5">
        <v>2</v>
      </c>
      <c r="I14" s="5">
        <v>2</v>
      </c>
      <c r="J14" s="5">
        <f t="shared" si="5"/>
        <v>1</v>
      </c>
      <c r="K14" s="5">
        <v>1</v>
      </c>
      <c r="L14" s="5">
        <v>0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3</v>
      </c>
      <c r="W14" s="39">
        <f>SUM(I14:I$130,O14:O$130,S14:S$130)/SUM(F14:F$130)</f>
        <v>0.5785536159600998</v>
      </c>
      <c r="X14" s="39">
        <f>SUM(V14:V$130)/SUM(G14:G$130)</f>
        <v>0.852054794520548</v>
      </c>
      <c r="Y14" s="41">
        <f t="shared" si="4"/>
        <v>1.4306084104806478</v>
      </c>
    </row>
    <row r="15" spans="1:25" ht="15.95" customHeight="1" x14ac:dyDescent="0.25">
      <c r="A15" s="184"/>
      <c r="B15" s="4">
        <v>43649</v>
      </c>
      <c r="C15" s="5" t="s">
        <v>23</v>
      </c>
      <c r="D15" s="39">
        <f>SUM(I15:I$130)/SUM(G15:G$130)</f>
        <v>0.55124653739612184</v>
      </c>
      <c r="E15" s="5">
        <v>1</v>
      </c>
      <c r="F15" s="5">
        <v>3</v>
      </c>
      <c r="G15" s="5">
        <v>3</v>
      </c>
      <c r="H15" s="5">
        <v>2</v>
      </c>
      <c r="I15" s="5">
        <v>2</v>
      </c>
      <c r="J15" s="5">
        <f t="shared" si="5"/>
        <v>0</v>
      </c>
      <c r="K15" s="5">
        <v>1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5</v>
      </c>
      <c r="W15" s="39">
        <f>SUM(I15:I$130,O15:O$130,S15:S$130)/SUM(F15:F$130)</f>
        <v>0.57934508816120911</v>
      </c>
      <c r="X15" s="39">
        <f>SUM(V15:V$130)/SUM(G15:G$130)</f>
        <v>0.85318559556786699</v>
      </c>
      <c r="Y15" s="41">
        <f t="shared" si="4"/>
        <v>1.4325306837290761</v>
      </c>
    </row>
    <row r="16" spans="1:25" ht="15.95" customHeight="1" x14ac:dyDescent="0.25">
      <c r="A16" s="184"/>
      <c r="B16" s="4">
        <v>43642</v>
      </c>
      <c r="C16" s="5" t="s">
        <v>108</v>
      </c>
      <c r="D16" s="39">
        <f>SUM(I16:I$130)/SUM(G16:G$130)</f>
        <v>0.55027932960893855</v>
      </c>
      <c r="E16" s="5">
        <v>1</v>
      </c>
      <c r="F16" s="5">
        <v>3</v>
      </c>
      <c r="G16" s="5">
        <v>3</v>
      </c>
      <c r="H16" s="5">
        <v>2</v>
      </c>
      <c r="I16" s="5">
        <v>2</v>
      </c>
      <c r="J16" s="5">
        <f t="shared" si="5"/>
        <v>1</v>
      </c>
      <c r="K16" s="5">
        <v>1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3</v>
      </c>
      <c r="W16" s="39">
        <f>SUM(I16:I$130,O16:O$130,S16:S$130)/SUM(F16:F$130)</f>
        <v>0.57868020304568524</v>
      </c>
      <c r="X16" s="39">
        <f>SUM(V16:V$130)/SUM(G16:G$130)</f>
        <v>0.84636871508379885</v>
      </c>
      <c r="Y16" s="41">
        <f t="shared" si="4"/>
        <v>1.4250489181294841</v>
      </c>
    </row>
    <row r="17" spans="1:25" ht="15.95" customHeight="1" x14ac:dyDescent="0.25">
      <c r="A17" s="184"/>
      <c r="B17" s="4">
        <v>43642</v>
      </c>
      <c r="C17" s="5" t="s">
        <v>108</v>
      </c>
      <c r="D17" s="39">
        <f>SUM(I17:I$130)/SUM(G17:G$130)</f>
        <v>0.54929577464788737</v>
      </c>
      <c r="E17" s="5">
        <v>1</v>
      </c>
      <c r="F17" s="5">
        <v>3</v>
      </c>
      <c r="G17" s="5">
        <v>3</v>
      </c>
      <c r="H17" s="5">
        <v>2</v>
      </c>
      <c r="I17" s="5">
        <v>1</v>
      </c>
      <c r="J17" s="5">
        <f t="shared" si="5"/>
        <v>1</v>
      </c>
      <c r="K17" s="5">
        <v>0</v>
      </c>
      <c r="L17" s="5">
        <v>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1</v>
      </c>
      <c r="W17" s="39">
        <f>SUM(I17:I$130,O17:O$130,S17:S$130)/SUM(F17:F$130)</f>
        <v>0.57800511508951402</v>
      </c>
      <c r="X17" s="39">
        <f>SUM(V17:V$130)/SUM(G17:G$130)</f>
        <v>0.84507042253521125</v>
      </c>
      <c r="Y17" s="41">
        <f t="shared" si="4"/>
        <v>1.4230755376247253</v>
      </c>
    </row>
    <row r="18" spans="1:25" ht="15.95" customHeight="1" x14ac:dyDescent="0.25">
      <c r="A18" s="184"/>
      <c r="B18" s="4">
        <v>43635</v>
      </c>
      <c r="C18" s="5" t="s">
        <v>109</v>
      </c>
      <c r="D18" s="39">
        <f>SUM(I18:I$130)/SUM(G18:G$130)</f>
        <v>0.55113636363636365</v>
      </c>
      <c r="E18" s="5">
        <v>1</v>
      </c>
      <c r="F18" s="5">
        <v>3</v>
      </c>
      <c r="G18" s="5">
        <v>3</v>
      </c>
      <c r="H18" s="5">
        <v>2</v>
      </c>
      <c r="I18" s="5">
        <v>2</v>
      </c>
      <c r="J18" s="5">
        <f t="shared" si="5"/>
        <v>1</v>
      </c>
      <c r="K18" s="5">
        <v>0</v>
      </c>
      <c r="L18" s="5">
        <v>0</v>
      </c>
      <c r="M18" s="5">
        <v>1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5</v>
      </c>
      <c r="W18" s="39">
        <f>SUM(I18:I$130,O18:O$130,S18:S$130)/SUM(F18:F$130)</f>
        <v>0.57731958762886593</v>
      </c>
      <c r="X18" s="39">
        <f>SUM(V18:V$130)/SUM(G18:G$130)</f>
        <v>0.84943181818181823</v>
      </c>
      <c r="Y18" s="41">
        <f t="shared" si="4"/>
        <v>1.426751405810684</v>
      </c>
    </row>
    <row r="19" spans="1:25" ht="15.95" customHeight="1" x14ac:dyDescent="0.25">
      <c r="A19" s="184"/>
      <c r="B19" s="4">
        <v>43635</v>
      </c>
      <c r="C19" s="5" t="s">
        <v>109</v>
      </c>
      <c r="D19" s="39">
        <f>SUM(I19:I$130)/SUM(G19:G$130)</f>
        <v>0.55014326647564471</v>
      </c>
      <c r="E19" s="5">
        <v>1</v>
      </c>
      <c r="F19" s="5">
        <v>3</v>
      </c>
      <c r="G19" s="5">
        <v>3</v>
      </c>
      <c r="H19" s="5">
        <v>3</v>
      </c>
      <c r="I19" s="5">
        <v>2</v>
      </c>
      <c r="J19" s="5">
        <f t="shared" si="5"/>
        <v>2</v>
      </c>
      <c r="K19" s="5">
        <v>0</v>
      </c>
      <c r="L19" s="5">
        <v>0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2</v>
      </c>
      <c r="W19" s="39">
        <f>SUM(I19:I$130,O19:O$130,S19:S$130)/SUM(F19:F$130)</f>
        <v>0.57662337662337659</v>
      </c>
      <c r="X19" s="39">
        <f>SUM(V19:V$130)/SUM(G19:G$130)</f>
        <v>0.84240687679083093</v>
      </c>
      <c r="Y19" s="41">
        <f t="shared" si="4"/>
        <v>1.4190302534142076</v>
      </c>
    </row>
    <row r="20" spans="1:25" ht="15.95" customHeight="1" x14ac:dyDescent="0.25">
      <c r="A20" s="184"/>
      <c r="B20" s="4">
        <v>43628</v>
      </c>
      <c r="C20" s="5" t="s">
        <v>110</v>
      </c>
      <c r="D20" s="39">
        <f>SUM(I20:I$130)/SUM(G20:G$130)</f>
        <v>0.54913294797687862</v>
      </c>
      <c r="E20" s="5">
        <v>1</v>
      </c>
      <c r="F20" s="5">
        <v>3</v>
      </c>
      <c r="G20" s="5">
        <v>2</v>
      </c>
      <c r="H20" s="5">
        <v>0</v>
      </c>
      <c r="I20" s="5">
        <v>0</v>
      </c>
      <c r="J20" s="5">
        <f t="shared" si="5"/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39">
        <f>SUM(I20:I$130,O20:O$130,S20:S$130)/SUM(F20:F$130)</f>
        <v>0.57329842931937169</v>
      </c>
      <c r="X20" s="39">
        <f>SUM(V20:V$130)/SUM(G20:G$130)</f>
        <v>0.84393063583815031</v>
      </c>
      <c r="Y20" s="41">
        <f t="shared" si="4"/>
        <v>1.4172290651575219</v>
      </c>
    </row>
    <row r="21" spans="1:25" ht="15.95" customHeight="1" x14ac:dyDescent="0.25">
      <c r="A21" s="184"/>
      <c r="B21" s="4">
        <v>43628</v>
      </c>
      <c r="C21" s="5" t="s">
        <v>110</v>
      </c>
      <c r="D21" s="39">
        <f>SUM(I21:I$130)/SUM(G21:G$130)</f>
        <v>0.55232558139534882</v>
      </c>
      <c r="E21" s="5">
        <v>1</v>
      </c>
      <c r="F21" s="5">
        <v>3</v>
      </c>
      <c r="G21" s="5">
        <v>3</v>
      </c>
      <c r="H21" s="5">
        <v>2</v>
      </c>
      <c r="I21" s="5">
        <v>2</v>
      </c>
      <c r="J21" s="5">
        <f t="shared" si="5"/>
        <v>1</v>
      </c>
      <c r="K21" s="5">
        <v>0</v>
      </c>
      <c r="L21" s="5">
        <v>0</v>
      </c>
      <c r="M21" s="5">
        <v>1</v>
      </c>
      <c r="N21" s="5">
        <v>2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5</v>
      </c>
      <c r="W21" s="39">
        <f>SUM(I21:I$130,O21:O$130,S21:S$130)/SUM(F21:F$130)</f>
        <v>0.57783641160949872</v>
      </c>
      <c r="X21" s="39">
        <f>SUM(V21:V$130)/SUM(G21:G$130)</f>
        <v>0.84883720930232553</v>
      </c>
      <c r="Y21" s="41">
        <f t="shared" si="4"/>
        <v>1.4266736209118243</v>
      </c>
    </row>
    <row r="22" spans="1:25" ht="15.95" customHeight="1" x14ac:dyDescent="0.25">
      <c r="A22" s="184"/>
      <c r="B22" s="4">
        <v>43600</v>
      </c>
      <c r="C22" s="5" t="s">
        <v>23</v>
      </c>
      <c r="D22" s="39">
        <f>SUM(I22:I$130)/SUM(G22:G$130)</f>
        <v>0.5513196480938416</v>
      </c>
      <c r="E22" s="5">
        <v>1</v>
      </c>
      <c r="F22" s="5">
        <v>3</v>
      </c>
      <c r="G22" s="5">
        <v>3</v>
      </c>
      <c r="H22" s="5">
        <v>1</v>
      </c>
      <c r="I22" s="5">
        <v>3</v>
      </c>
      <c r="J22" s="5">
        <f t="shared" si="5"/>
        <v>3</v>
      </c>
      <c r="K22" s="5">
        <v>0</v>
      </c>
      <c r="L22" s="5">
        <v>0</v>
      </c>
      <c r="M22" s="5">
        <v>0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3</v>
      </c>
      <c r="W22" s="39">
        <f>SUM(I22:I$130,O22:O$130,S22:S$130)/SUM(F22:F$130)</f>
        <v>0.5771276595744681</v>
      </c>
      <c r="X22" s="39">
        <f>SUM(V22:V$130)/SUM(G22:G$130)</f>
        <v>0.84164222873900296</v>
      </c>
      <c r="Y22" s="41">
        <f t="shared" si="4"/>
        <v>1.418769888313471</v>
      </c>
    </row>
    <row r="23" spans="1:25" ht="15.95" customHeight="1" thickBot="1" x14ac:dyDescent="0.3">
      <c r="A23" s="188"/>
      <c r="B23" s="11">
        <v>43600</v>
      </c>
      <c r="C23" s="12" t="s">
        <v>23</v>
      </c>
      <c r="D23" s="40">
        <f>SUM(I23:I$130)/SUM(G23:G$130)</f>
        <v>0.5473372781065089</v>
      </c>
      <c r="E23" s="12">
        <v>1</v>
      </c>
      <c r="F23" s="12">
        <v>4</v>
      </c>
      <c r="G23" s="12">
        <v>3</v>
      </c>
      <c r="H23" s="12">
        <v>2</v>
      </c>
      <c r="I23" s="12">
        <v>2</v>
      </c>
      <c r="J23" s="12">
        <f t="shared" si="5"/>
        <v>1</v>
      </c>
      <c r="K23" s="12">
        <v>1</v>
      </c>
      <c r="L23" s="12">
        <v>0</v>
      </c>
      <c r="M23" s="12">
        <v>0</v>
      </c>
      <c r="N23" s="12">
        <v>1</v>
      </c>
      <c r="O23" s="12">
        <v>1</v>
      </c>
      <c r="P23" s="12">
        <v>0</v>
      </c>
      <c r="Q23" s="12">
        <v>0</v>
      </c>
      <c r="R23" s="12">
        <v>0</v>
      </c>
      <c r="S23" s="12">
        <v>0</v>
      </c>
      <c r="T23" s="12">
        <v>1</v>
      </c>
      <c r="U23" s="12">
        <v>1</v>
      </c>
      <c r="V23" s="12">
        <v>3</v>
      </c>
      <c r="W23" s="40">
        <f>SUM(I23:I$130,O23:O$130,S23:S$130)/SUM(F23:F$130)</f>
        <v>0.57372654155495983</v>
      </c>
      <c r="X23" s="40">
        <f>SUM(V23:V$130)/SUM(G23:G$130)</f>
        <v>0.84023668639053251</v>
      </c>
      <c r="Y23" s="42">
        <f t="shared" si="4"/>
        <v>1.4139632279454923</v>
      </c>
    </row>
    <row r="24" spans="1:25" ht="15.95" customHeight="1" x14ac:dyDescent="0.25">
      <c r="A24" s="178" t="s">
        <v>26</v>
      </c>
      <c r="B24" s="18">
        <v>43362</v>
      </c>
      <c r="C24" s="19" t="s">
        <v>23</v>
      </c>
      <c r="D24" s="43">
        <f>SUM(I24:I$130)/SUM(G24:G$130)</f>
        <v>0.54626865671641789</v>
      </c>
      <c r="E24" s="19">
        <v>1</v>
      </c>
      <c r="F24" s="19">
        <v>6</v>
      </c>
      <c r="G24" s="19">
        <v>5</v>
      </c>
      <c r="H24" s="19">
        <v>1</v>
      </c>
      <c r="I24" s="19">
        <v>1</v>
      </c>
      <c r="J24" s="19">
        <f t="shared" si="5"/>
        <v>1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3</v>
      </c>
      <c r="V24" s="19">
        <v>1</v>
      </c>
      <c r="W24" s="43">
        <f>SUM(I24:I$130,O24:O$130,S24:S$130)/SUM(F24:F$130)</f>
        <v>0.57181571815718157</v>
      </c>
      <c r="X24" s="43">
        <f>SUM(V24:V$130)/SUM(G24:G$130)</f>
        <v>0.83880597014925373</v>
      </c>
      <c r="Y24" s="44">
        <f t="shared" si="4"/>
        <v>1.4106216883064353</v>
      </c>
    </row>
    <row r="25" spans="1:25" ht="15.95" customHeight="1" x14ac:dyDescent="0.25">
      <c r="A25" s="179"/>
      <c r="B25" s="14">
        <v>43362</v>
      </c>
      <c r="C25" s="15" t="s">
        <v>23</v>
      </c>
      <c r="D25" s="45">
        <f>SUM(I25:I$130)/SUM(G25:G$130)</f>
        <v>0.55151515151515151</v>
      </c>
      <c r="E25" s="15">
        <v>1</v>
      </c>
      <c r="F25" s="15">
        <v>4</v>
      </c>
      <c r="G25" s="15">
        <v>4</v>
      </c>
      <c r="H25" s="15">
        <v>1</v>
      </c>
      <c r="I25" s="15">
        <v>2</v>
      </c>
      <c r="J25" s="15">
        <f t="shared" si="5"/>
        <v>2</v>
      </c>
      <c r="K25" s="15">
        <v>0</v>
      </c>
      <c r="L25" s="15">
        <v>0</v>
      </c>
      <c r="M25" s="15">
        <v>0</v>
      </c>
      <c r="N25" s="15">
        <v>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2</v>
      </c>
      <c r="W25" s="45">
        <f>SUM(I25:I$130,O25:O$130,S25:S$130)/SUM(F25:F$130)</f>
        <v>0.5757575757575758</v>
      </c>
      <c r="X25" s="45">
        <f>SUM(V25:V$130)/SUM(G25:G$130)</f>
        <v>0.84848484848484851</v>
      </c>
      <c r="Y25" s="46">
        <f t="shared" si="4"/>
        <v>1.4242424242424243</v>
      </c>
    </row>
    <row r="26" spans="1:25" ht="15.95" customHeight="1" x14ac:dyDescent="0.25">
      <c r="A26" s="179"/>
      <c r="B26" s="14">
        <v>43355</v>
      </c>
      <c r="C26" s="15" t="s">
        <v>23</v>
      </c>
      <c r="D26" s="45">
        <f>SUM(I26:I$130)/SUM(G26:G$130)</f>
        <v>0.55214723926380371</v>
      </c>
      <c r="E26" s="15">
        <v>1</v>
      </c>
      <c r="F26" s="15">
        <v>4</v>
      </c>
      <c r="G26" s="15">
        <v>4</v>
      </c>
      <c r="H26" s="15">
        <v>1</v>
      </c>
      <c r="I26" s="15">
        <v>1</v>
      </c>
      <c r="J26" s="15">
        <f t="shared" si="5"/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5</v>
      </c>
      <c r="V26" s="15">
        <v>1</v>
      </c>
      <c r="W26" s="45">
        <f>SUM(I26:I$130,O26:O$130,S26:S$130)/SUM(F26:F$130)</f>
        <v>0.57660167130919215</v>
      </c>
      <c r="X26" s="45">
        <f>SUM(V26:V$130)/SUM(G26:G$130)</f>
        <v>0.85276073619631898</v>
      </c>
      <c r="Y26" s="46">
        <f t="shared" si="4"/>
        <v>1.4293624075055111</v>
      </c>
    </row>
    <row r="27" spans="1:25" ht="15.95" customHeight="1" x14ac:dyDescent="0.25">
      <c r="A27" s="179"/>
      <c r="B27" s="14">
        <v>43355</v>
      </c>
      <c r="C27" s="15" t="s">
        <v>23</v>
      </c>
      <c r="D27" s="45">
        <f>SUM(I27:I$130)/SUM(G27:G$130)</f>
        <v>0.55590062111801242</v>
      </c>
      <c r="E27" s="15">
        <v>1</v>
      </c>
      <c r="F27" s="15">
        <v>4</v>
      </c>
      <c r="G27" s="15">
        <v>4</v>
      </c>
      <c r="H27" s="15">
        <v>1</v>
      </c>
      <c r="I27" s="15">
        <v>2</v>
      </c>
      <c r="J27" s="15">
        <f t="shared" si="5"/>
        <v>1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3</v>
      </c>
      <c r="W27" s="45">
        <f>SUM(I27:I$130,O27:O$130,S27:S$130)/SUM(F27:F$130)</f>
        <v>0.58028169014084507</v>
      </c>
      <c r="X27" s="45">
        <f>SUM(V27:V$130)/SUM(G27:G$130)</f>
        <v>0.86024844720496896</v>
      </c>
      <c r="Y27" s="46">
        <f t="shared" si="4"/>
        <v>1.4405301373458141</v>
      </c>
    </row>
    <row r="28" spans="1:25" ht="15.95" customHeight="1" x14ac:dyDescent="0.25">
      <c r="A28" s="179"/>
      <c r="B28" s="14">
        <v>43348</v>
      </c>
      <c r="C28" s="15" t="s">
        <v>24</v>
      </c>
      <c r="D28" s="45">
        <f>SUM(I28:I$130)/SUM(G28:G$130)</f>
        <v>0.55660377358490565</v>
      </c>
      <c r="E28" s="15">
        <v>1</v>
      </c>
      <c r="F28" s="15">
        <v>4</v>
      </c>
      <c r="G28" s="15">
        <v>4</v>
      </c>
      <c r="H28" s="15">
        <v>1</v>
      </c>
      <c r="I28" s="15">
        <v>3</v>
      </c>
      <c r="J28" s="15">
        <f t="shared" si="5"/>
        <v>2</v>
      </c>
      <c r="K28" s="15">
        <v>0</v>
      </c>
      <c r="L28" s="15">
        <v>0</v>
      </c>
      <c r="M28" s="15">
        <v>1</v>
      </c>
      <c r="N28" s="15">
        <v>3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1</v>
      </c>
      <c r="V28" s="15">
        <v>6</v>
      </c>
      <c r="W28" s="45">
        <f>SUM(I28:I$130,O28:O$130,S28:S$130)/SUM(F28:F$130)</f>
        <v>0.58119658119658124</v>
      </c>
      <c r="X28" s="45">
        <f>SUM(V28:V$130)/SUM(G28:G$130)</f>
        <v>0.86163522012578619</v>
      </c>
      <c r="Y28" s="46">
        <f t="shared" si="4"/>
        <v>1.4428318013223675</v>
      </c>
    </row>
    <row r="29" spans="1:25" ht="15.95" customHeight="1" x14ac:dyDescent="0.25">
      <c r="A29" s="179"/>
      <c r="B29" s="14">
        <v>43348</v>
      </c>
      <c r="C29" s="15" t="s">
        <v>24</v>
      </c>
      <c r="D29" s="45">
        <f>SUM(I29:I$130)/SUM(G29:G$130)</f>
        <v>0.55414012738853502</v>
      </c>
      <c r="E29" s="15">
        <v>1</v>
      </c>
      <c r="F29" s="15">
        <v>4</v>
      </c>
      <c r="G29" s="15">
        <v>3</v>
      </c>
      <c r="H29" s="15">
        <v>1</v>
      </c>
      <c r="I29" s="15">
        <v>1</v>
      </c>
      <c r="J29" s="15">
        <f t="shared" si="5"/>
        <v>0</v>
      </c>
      <c r="K29" s="15">
        <v>1</v>
      </c>
      <c r="L29" s="15">
        <v>0</v>
      </c>
      <c r="M29" s="15">
        <v>0</v>
      </c>
      <c r="N29" s="15">
        <v>0</v>
      </c>
      <c r="O29" s="15">
        <v>1</v>
      </c>
      <c r="P29" s="15">
        <v>0</v>
      </c>
      <c r="Q29" s="15">
        <v>0</v>
      </c>
      <c r="R29" s="15">
        <v>0</v>
      </c>
      <c r="S29" s="15">
        <v>0</v>
      </c>
      <c r="T29" s="15">
        <v>1</v>
      </c>
      <c r="U29" s="15">
        <v>2</v>
      </c>
      <c r="V29" s="15">
        <v>2</v>
      </c>
      <c r="W29" s="45">
        <f>SUM(I29:I$130,O29:O$130,S29:S$130)/SUM(F29:F$130)</f>
        <v>0.57925072046109505</v>
      </c>
      <c r="X29" s="45">
        <f>SUM(V29:V$130)/SUM(G29:G$130)</f>
        <v>0.85350318471337583</v>
      </c>
      <c r="Y29" s="46">
        <f t="shared" si="4"/>
        <v>1.4327539051744709</v>
      </c>
    </row>
    <row r="30" spans="1:25" ht="15.95" customHeight="1" x14ac:dyDescent="0.25">
      <c r="A30" s="179"/>
      <c r="B30" s="14">
        <v>43341</v>
      </c>
      <c r="C30" s="15" t="s">
        <v>24</v>
      </c>
      <c r="D30" s="45">
        <f>SUM(I30:I$130)/SUM(G30:G$130)</f>
        <v>0.5562700964630225</v>
      </c>
      <c r="E30" s="15">
        <v>1</v>
      </c>
      <c r="F30" s="15">
        <v>3</v>
      </c>
      <c r="G30" s="15">
        <v>2</v>
      </c>
      <c r="H30" s="15">
        <v>0</v>
      </c>
      <c r="I30" s="15">
        <v>0</v>
      </c>
      <c r="J30" s="15">
        <f t="shared" si="5"/>
        <v>0</v>
      </c>
      <c r="K30" s="15">
        <v>0</v>
      </c>
      <c r="L30" s="15">
        <v>0</v>
      </c>
      <c r="M30" s="15">
        <v>0</v>
      </c>
      <c r="N30" s="15">
        <v>0</v>
      </c>
      <c r="O30" s="15">
        <v>1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</v>
      </c>
      <c r="V30" s="15">
        <v>0</v>
      </c>
      <c r="W30" s="45">
        <f>SUM(I30:I$130,O30:O$130,S30:S$130)/SUM(F30:F$130)</f>
        <v>0.58017492711370267</v>
      </c>
      <c r="X30" s="45">
        <f>SUM(V30:V$130)/SUM(G30:G$130)</f>
        <v>0.85530546623794212</v>
      </c>
      <c r="Y30" s="46">
        <f t="shared" si="4"/>
        <v>1.4354803933516447</v>
      </c>
    </row>
    <row r="31" spans="1:25" ht="15.95" customHeight="1" x14ac:dyDescent="0.25">
      <c r="A31" s="179"/>
      <c r="B31" s="14">
        <v>43334</v>
      </c>
      <c r="C31" s="15" t="s">
        <v>24</v>
      </c>
      <c r="D31" s="45">
        <f>SUM(I31:I$130)/SUM(G31:G$130)</f>
        <v>0.55987055016181231</v>
      </c>
      <c r="E31" s="15">
        <v>1</v>
      </c>
      <c r="F31" s="15">
        <v>3</v>
      </c>
      <c r="G31" s="15">
        <v>3</v>
      </c>
      <c r="H31" s="15">
        <v>2</v>
      </c>
      <c r="I31" s="15">
        <v>2</v>
      </c>
      <c r="J31" s="15">
        <f t="shared" si="5"/>
        <v>2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1</v>
      </c>
      <c r="U31" s="15">
        <v>0</v>
      </c>
      <c r="V31" s="15">
        <v>2</v>
      </c>
      <c r="W31" s="45">
        <f>SUM(I31:I$130,O31:O$130,S31:S$130)/SUM(F31:F$130)</f>
        <v>0.58235294117647063</v>
      </c>
      <c r="X31" s="45">
        <f>SUM(V31:V$130)/SUM(G31:G$130)</f>
        <v>0.86084142394822005</v>
      </c>
      <c r="Y31" s="46">
        <f t="shared" si="4"/>
        <v>1.4431943651246906</v>
      </c>
    </row>
    <row r="32" spans="1:25" ht="15.95" customHeight="1" thickBot="1" x14ac:dyDescent="0.3">
      <c r="A32" s="180"/>
      <c r="B32" s="86">
        <v>43334</v>
      </c>
      <c r="C32" s="87" t="s">
        <v>24</v>
      </c>
      <c r="D32" s="89">
        <f>SUM(I32:I$130)/SUM(G32:G$130)</f>
        <v>0.55882352941176472</v>
      </c>
      <c r="E32" s="87">
        <v>1</v>
      </c>
      <c r="F32" s="87">
        <v>4</v>
      </c>
      <c r="G32" s="87">
        <v>4</v>
      </c>
      <c r="H32" s="87">
        <v>1</v>
      </c>
      <c r="I32" s="87">
        <v>3</v>
      </c>
      <c r="J32" s="87">
        <f t="shared" si="5"/>
        <v>3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3</v>
      </c>
      <c r="W32" s="89">
        <f>SUM(I32:I$130,O32:O$130,S32:S$130)/SUM(F32:F$130)</f>
        <v>0.58160237388724034</v>
      </c>
      <c r="X32" s="89">
        <f>SUM(V32:V$130)/SUM(G32:G$130)</f>
        <v>0.86274509803921573</v>
      </c>
      <c r="Y32" s="90">
        <f t="shared" si="4"/>
        <v>1.4443474719264562</v>
      </c>
    </row>
    <row r="33" spans="1:25" ht="15.95" customHeight="1" x14ac:dyDescent="0.25">
      <c r="A33" s="183" t="s">
        <v>27</v>
      </c>
      <c r="B33" s="9">
        <v>43306</v>
      </c>
      <c r="C33" s="10" t="s">
        <v>23</v>
      </c>
      <c r="D33" s="1">
        <f>SUM(I33:I$130)/SUM(G33:G$130)</f>
        <v>0.55629139072847678</v>
      </c>
      <c r="E33" s="10">
        <v>1</v>
      </c>
      <c r="F33" s="10">
        <v>3</v>
      </c>
      <c r="G33" s="10">
        <v>2</v>
      </c>
      <c r="H33" s="10">
        <v>2</v>
      </c>
      <c r="I33" s="10">
        <v>1</v>
      </c>
      <c r="J33" s="10">
        <f t="shared" si="5"/>
        <v>1</v>
      </c>
      <c r="K33" s="10">
        <v>0</v>
      </c>
      <c r="L33" s="10">
        <v>0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">
        <f>SUM(I33:I$130,O33:O$130,S33:S$130)/SUM(F33:F$130)</f>
        <v>0.57957957957957962</v>
      </c>
      <c r="X33" s="1">
        <f>SUM(V33:V$130)/SUM(G33:G$130)</f>
        <v>0.86423841059602646</v>
      </c>
      <c r="Y33" s="2">
        <f t="shared" si="4"/>
        <v>1.4438179901756061</v>
      </c>
    </row>
    <row r="34" spans="1:25" ht="15.95" customHeight="1" x14ac:dyDescent="0.25">
      <c r="A34" s="184"/>
      <c r="B34" s="4">
        <v>43306</v>
      </c>
      <c r="C34" s="5" t="s">
        <v>23</v>
      </c>
      <c r="D34" s="39">
        <f>SUM(I34:I$130)/SUM(G34:G$130)</f>
        <v>0.55666666666666664</v>
      </c>
      <c r="E34" s="5">
        <v>1</v>
      </c>
      <c r="F34" s="5">
        <v>3</v>
      </c>
      <c r="G34" s="5">
        <v>1</v>
      </c>
      <c r="H34" s="5">
        <v>0</v>
      </c>
      <c r="I34" s="5">
        <v>0</v>
      </c>
      <c r="J34" s="5">
        <f t="shared" si="5"/>
        <v>0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39">
        <f>SUM(I34:I$130,O34:O$130,S34:S$130)/SUM(F34:F$130)</f>
        <v>0.57878787878787874</v>
      </c>
      <c r="X34" s="39">
        <f>SUM(V34:V$130)/SUM(G34:G$130)</f>
        <v>0.8666666666666667</v>
      </c>
      <c r="Y34" s="41">
        <f t="shared" si="4"/>
        <v>1.4454545454545453</v>
      </c>
    </row>
    <row r="35" spans="1:25" ht="15.95" customHeight="1" x14ac:dyDescent="0.25">
      <c r="A35" s="184"/>
      <c r="B35" s="4">
        <v>43299</v>
      </c>
      <c r="C35" s="5" t="s">
        <v>24</v>
      </c>
      <c r="D35" s="39">
        <f>SUM(I35:I$130)/SUM(G35:G$130)</f>
        <v>0.55852842809364545</v>
      </c>
      <c r="E35" s="5">
        <v>1</v>
      </c>
      <c r="F35" s="5">
        <v>6</v>
      </c>
      <c r="G35" s="5">
        <v>6</v>
      </c>
      <c r="H35" s="27">
        <v>2</v>
      </c>
      <c r="I35" s="27">
        <v>3</v>
      </c>
      <c r="J35" s="27">
        <f t="shared" si="5"/>
        <v>2</v>
      </c>
      <c r="K35" s="5">
        <v>1</v>
      </c>
      <c r="L35" s="5">
        <v>0</v>
      </c>
      <c r="M35" s="5">
        <v>0</v>
      </c>
      <c r="N35" s="5">
        <v>4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2</v>
      </c>
      <c r="V35" s="5">
        <v>4</v>
      </c>
      <c r="W35" s="39">
        <f>SUM(I35:I$130,O35:O$130,S35:S$130)/SUM(F35:F$130)</f>
        <v>0.58103975535168195</v>
      </c>
      <c r="X35" s="39">
        <f>SUM(V35:V$130)/SUM(G35:G$130)</f>
        <v>0.86956521739130432</v>
      </c>
      <c r="Y35" s="41">
        <f t="shared" si="4"/>
        <v>1.4506049727429864</v>
      </c>
    </row>
    <row r="36" spans="1:25" ht="15.95" customHeight="1" x14ac:dyDescent="0.25">
      <c r="A36" s="184"/>
      <c r="B36" s="4">
        <v>43299</v>
      </c>
      <c r="C36" s="5" t="s">
        <v>24</v>
      </c>
      <c r="D36" s="39">
        <f>SUM(I36:I$130)/SUM(G36:G$130)</f>
        <v>0.55972696245733788</v>
      </c>
      <c r="E36" s="5">
        <v>1</v>
      </c>
      <c r="F36" s="5">
        <v>4</v>
      </c>
      <c r="G36" s="5">
        <v>3</v>
      </c>
      <c r="H36" s="27">
        <v>1</v>
      </c>
      <c r="I36" s="27">
        <v>2</v>
      </c>
      <c r="J36" s="27">
        <f t="shared" si="5"/>
        <v>1</v>
      </c>
      <c r="K36" s="5">
        <v>1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3</v>
      </c>
      <c r="W36" s="39">
        <f>SUM(I36:I$130,O36:O$130,S36:S$130)/SUM(F36:F$130)</f>
        <v>0.58255451713395634</v>
      </c>
      <c r="X36" s="39">
        <f>SUM(V36:V$130)/SUM(G36:G$130)</f>
        <v>0.87372013651877134</v>
      </c>
      <c r="Y36" s="41">
        <f t="shared" si="4"/>
        <v>1.4562746536527276</v>
      </c>
    </row>
    <row r="37" spans="1:25" ht="15.95" customHeight="1" x14ac:dyDescent="0.25">
      <c r="A37" s="184"/>
      <c r="B37" s="4">
        <v>43292</v>
      </c>
      <c r="C37" s="5" t="s">
        <v>25</v>
      </c>
      <c r="D37" s="39">
        <f>SUM(I37:I$130)/SUM(G37:G$130)</f>
        <v>0.55862068965517242</v>
      </c>
      <c r="E37" s="5">
        <v>1</v>
      </c>
      <c r="F37" s="5">
        <v>4</v>
      </c>
      <c r="G37" s="5">
        <v>4</v>
      </c>
      <c r="H37" s="27">
        <v>2</v>
      </c>
      <c r="I37" s="27">
        <v>2</v>
      </c>
      <c r="J37" s="27">
        <f t="shared" si="5"/>
        <v>2</v>
      </c>
      <c r="K37" s="5">
        <v>0</v>
      </c>
      <c r="L37" s="5">
        <v>0</v>
      </c>
      <c r="M37" s="5">
        <v>0</v>
      </c>
      <c r="N37" s="5">
        <v>3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2</v>
      </c>
      <c r="W37" s="39">
        <f>SUM(I37:I$130,O37:O$130,S37:S$130)/SUM(F37:F$130)</f>
        <v>0.58044164037854895</v>
      </c>
      <c r="X37" s="39">
        <f>SUM(V37:V$130)/SUM(G37:G$130)</f>
        <v>0.87241379310344824</v>
      </c>
      <c r="Y37" s="41">
        <f t="shared" si="4"/>
        <v>1.4528554334819972</v>
      </c>
    </row>
    <row r="38" spans="1:25" ht="15.95" customHeight="1" x14ac:dyDescent="0.25">
      <c r="A38" s="184"/>
      <c r="B38" s="4">
        <v>43292</v>
      </c>
      <c r="C38" s="5" t="s">
        <v>25</v>
      </c>
      <c r="D38" s="39">
        <f>SUM(I38:I$130)/SUM(G38:G$130)</f>
        <v>0.55944055944055948</v>
      </c>
      <c r="E38" s="5">
        <v>1</v>
      </c>
      <c r="F38" s="5">
        <v>4</v>
      </c>
      <c r="G38" s="5">
        <v>3</v>
      </c>
      <c r="H38" s="27">
        <v>2</v>
      </c>
      <c r="I38" s="27">
        <v>2</v>
      </c>
      <c r="J38" s="27">
        <f t="shared" si="5"/>
        <v>1</v>
      </c>
      <c r="K38" s="5">
        <v>1</v>
      </c>
      <c r="L38" s="5">
        <v>0</v>
      </c>
      <c r="M38" s="5">
        <v>0</v>
      </c>
      <c r="N38" s="5">
        <v>1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3</v>
      </c>
      <c r="W38" s="39">
        <f>SUM(I38:I$130,O38:O$130,S38:S$130)/SUM(F38:F$130)</f>
        <v>0.58146964856230032</v>
      </c>
      <c r="X38" s="39">
        <f>SUM(V38:V$130)/SUM(G38:G$130)</f>
        <v>0.8776223776223776</v>
      </c>
      <c r="Y38" s="41">
        <f t="shared" si="4"/>
        <v>1.459092026184678</v>
      </c>
    </row>
    <row r="39" spans="1:25" ht="15.95" customHeight="1" x14ac:dyDescent="0.25">
      <c r="A39" s="184"/>
      <c r="B39" s="4">
        <v>43285</v>
      </c>
      <c r="C39" s="5" t="s">
        <v>23</v>
      </c>
      <c r="D39" s="39">
        <f>SUM(I39:I$130)/SUM(G39:G$130)</f>
        <v>0.55830388692579502</v>
      </c>
      <c r="E39" s="5">
        <v>1</v>
      </c>
      <c r="F39" s="5">
        <v>4</v>
      </c>
      <c r="G39" s="5">
        <v>3</v>
      </c>
      <c r="H39" s="27">
        <v>2</v>
      </c>
      <c r="I39" s="27">
        <v>2</v>
      </c>
      <c r="J39" s="27">
        <f t="shared" si="5"/>
        <v>1</v>
      </c>
      <c r="K39" s="5">
        <v>1</v>
      </c>
      <c r="L39" s="5">
        <v>0</v>
      </c>
      <c r="M39" s="5">
        <v>0</v>
      </c>
      <c r="N39" s="5">
        <v>2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2</v>
      </c>
      <c r="V39" s="5">
        <v>3</v>
      </c>
      <c r="W39" s="39">
        <f>SUM(I39:I$130,O39:O$130,S39:S$130)/SUM(F39:F$130)</f>
        <v>0.57928802588996764</v>
      </c>
      <c r="X39" s="39">
        <f>SUM(V39:V$130)/SUM(G39:G$130)</f>
        <v>0.87632508833922262</v>
      </c>
      <c r="Y39" s="41">
        <f t="shared" si="4"/>
        <v>1.4556131142291902</v>
      </c>
    </row>
    <row r="40" spans="1:25" ht="15.95" customHeight="1" x14ac:dyDescent="0.25">
      <c r="A40" s="184"/>
      <c r="B40" s="4">
        <v>43285</v>
      </c>
      <c r="C40" s="5" t="s">
        <v>23</v>
      </c>
      <c r="D40" s="39">
        <f>SUM(I40:I$130)/SUM(G40:G$130)</f>
        <v>0.55714285714285716</v>
      </c>
      <c r="E40" s="5">
        <v>1</v>
      </c>
      <c r="F40" s="5">
        <v>4</v>
      </c>
      <c r="G40" s="5">
        <v>3</v>
      </c>
      <c r="H40" s="27">
        <v>3</v>
      </c>
      <c r="I40" s="27">
        <v>3</v>
      </c>
      <c r="J40" s="27">
        <f t="shared" si="5"/>
        <v>2</v>
      </c>
      <c r="K40" s="5">
        <v>1</v>
      </c>
      <c r="L40" s="5">
        <v>0</v>
      </c>
      <c r="M40" s="5">
        <v>0</v>
      </c>
      <c r="N40" s="5">
        <v>2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4</v>
      </c>
      <c r="W40" s="39">
        <f>SUM(I40:I$130,O40:O$130,S40:S$130)/SUM(F40:F$130)</f>
        <v>0.58032786885245902</v>
      </c>
      <c r="X40" s="39">
        <f>SUM(V40:V$130)/SUM(G40:G$130)</f>
        <v>0.875</v>
      </c>
      <c r="Y40" s="41">
        <f t="shared" si="4"/>
        <v>1.4553278688524589</v>
      </c>
    </row>
    <row r="41" spans="1:25" ht="15.95" customHeight="1" x14ac:dyDescent="0.25">
      <c r="A41" s="184"/>
      <c r="B41" s="4">
        <v>43278</v>
      </c>
      <c r="C41" s="5" t="s">
        <v>24</v>
      </c>
      <c r="D41" s="39">
        <f>SUM(I41:I$130)/SUM(G41:G$130)</f>
        <v>0.55234657039711188</v>
      </c>
      <c r="E41" s="5">
        <v>1</v>
      </c>
      <c r="F41" s="5">
        <v>4</v>
      </c>
      <c r="G41" s="5">
        <v>4</v>
      </c>
      <c r="H41" s="27">
        <v>2</v>
      </c>
      <c r="I41" s="27">
        <v>2</v>
      </c>
      <c r="J41" s="27">
        <f t="shared" si="5"/>
        <v>2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2</v>
      </c>
      <c r="W41" s="39">
        <f>SUM(I41:I$130,O41:O$130,S41:S$130)/SUM(F41:F$130)</f>
        <v>0.57475083056478404</v>
      </c>
      <c r="X41" s="39">
        <f>SUM(V41:V$130)/SUM(G41:G$130)</f>
        <v>0.87003610108303253</v>
      </c>
      <c r="Y41" s="41">
        <f t="shared" si="4"/>
        <v>1.4447869316478166</v>
      </c>
    </row>
    <row r="42" spans="1:25" ht="15.95" customHeight="1" x14ac:dyDescent="0.25">
      <c r="A42" s="184"/>
      <c r="B42" s="4">
        <v>43278</v>
      </c>
      <c r="C42" s="5" t="s">
        <v>24</v>
      </c>
      <c r="D42" s="39">
        <f>SUM(I42:I$130)/SUM(G42:G$130)</f>
        <v>0.55311355311355315</v>
      </c>
      <c r="E42" s="5">
        <v>1</v>
      </c>
      <c r="F42" s="5">
        <v>4</v>
      </c>
      <c r="G42" s="5">
        <v>4</v>
      </c>
      <c r="H42" s="27">
        <v>3</v>
      </c>
      <c r="I42" s="27">
        <v>3</v>
      </c>
      <c r="J42" s="27">
        <f t="shared" si="5"/>
        <v>2</v>
      </c>
      <c r="K42" s="5">
        <v>0</v>
      </c>
      <c r="L42" s="5">
        <v>1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5</v>
      </c>
      <c r="W42" s="39">
        <f>SUM(I42:I$130,O42:O$130,S42:S$130)/SUM(F42:F$130)</f>
        <v>0.5757575757575758</v>
      </c>
      <c r="X42" s="39">
        <f>SUM(V42:V$130)/SUM(G42:G$130)</f>
        <v>0.87545787545787546</v>
      </c>
      <c r="Y42" s="41">
        <f t="shared" si="4"/>
        <v>1.4512154512154511</v>
      </c>
    </row>
    <row r="43" spans="1:25" ht="15.95" customHeight="1" x14ac:dyDescent="0.25">
      <c r="A43" s="184"/>
      <c r="B43" s="4">
        <v>43271</v>
      </c>
      <c r="C43" s="5" t="s">
        <v>25</v>
      </c>
      <c r="D43" s="39">
        <f>SUM(I43:I$130)/SUM(G43:G$130)</f>
        <v>0.55018587360594795</v>
      </c>
      <c r="E43" s="5">
        <v>1</v>
      </c>
      <c r="F43" s="5">
        <v>4</v>
      </c>
      <c r="G43" s="5">
        <v>4</v>
      </c>
      <c r="H43" s="27">
        <v>2</v>
      </c>
      <c r="I43" s="27">
        <v>3</v>
      </c>
      <c r="J43" s="27">
        <f t="shared" si="5"/>
        <v>3</v>
      </c>
      <c r="K43" s="5">
        <v>0</v>
      </c>
      <c r="L43" s="5">
        <v>0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3</v>
      </c>
      <c r="W43" s="39">
        <f>SUM(I43:I$130,O43:O$130,S43:S$130)/SUM(F43:F$130)</f>
        <v>0.56996587030716728</v>
      </c>
      <c r="X43" s="39">
        <f>SUM(V43:V$130)/SUM(G43:G$130)</f>
        <v>0.86988847583643125</v>
      </c>
      <c r="Y43" s="41">
        <f t="shared" si="4"/>
        <v>1.4398543461435986</v>
      </c>
    </row>
    <row r="44" spans="1:25" ht="15.95" customHeight="1" x14ac:dyDescent="0.25">
      <c r="A44" s="184"/>
      <c r="B44" s="4">
        <v>43271</v>
      </c>
      <c r="C44" s="5" t="s">
        <v>25</v>
      </c>
      <c r="D44" s="39">
        <f>SUM(I44:I$130)/SUM(G44:G$130)</f>
        <v>0.54716981132075471</v>
      </c>
      <c r="E44" s="5">
        <v>1</v>
      </c>
      <c r="F44" s="5">
        <v>4</v>
      </c>
      <c r="G44" s="5">
        <v>3</v>
      </c>
      <c r="H44" s="27">
        <v>1</v>
      </c>
      <c r="I44" s="27">
        <v>2</v>
      </c>
      <c r="J44" s="27">
        <f t="shared" si="5"/>
        <v>2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1</v>
      </c>
      <c r="V44" s="5">
        <v>2</v>
      </c>
      <c r="W44" s="39">
        <f>SUM(I44:I$130,O44:O$130,S44:S$130)/SUM(F44:F$130)</f>
        <v>0.56747404844290661</v>
      </c>
      <c r="X44" s="39">
        <f>SUM(V44:V$130)/SUM(G44:G$130)</f>
        <v>0.8716981132075472</v>
      </c>
      <c r="Y44" s="41">
        <f t="shared" si="4"/>
        <v>1.4391721616504538</v>
      </c>
    </row>
    <row r="45" spans="1:25" ht="15.95" customHeight="1" x14ac:dyDescent="0.25">
      <c r="A45" s="184"/>
      <c r="B45" s="4">
        <v>43264</v>
      </c>
      <c r="C45" s="5" t="s">
        <v>23</v>
      </c>
      <c r="D45" s="39">
        <f>SUM(I45:I$130)/SUM(G45:G$130)</f>
        <v>0.54580152671755722</v>
      </c>
      <c r="E45" s="5">
        <v>1</v>
      </c>
      <c r="F45" s="5">
        <v>4</v>
      </c>
      <c r="G45" s="5">
        <v>3</v>
      </c>
      <c r="H45" s="27">
        <v>3</v>
      </c>
      <c r="I45" s="27">
        <v>2</v>
      </c>
      <c r="J45" s="27">
        <f t="shared" si="5"/>
        <v>2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2</v>
      </c>
      <c r="W45" s="39">
        <f>SUM(I45:I$130,O45:O$130,S45:S$130)/SUM(F45:F$130)</f>
        <v>0.56842105263157894</v>
      </c>
      <c r="X45" s="39">
        <f>SUM(V45:V$130)/SUM(G45:G$130)</f>
        <v>0.87404580152671751</v>
      </c>
      <c r="Y45" s="41">
        <f t="shared" si="4"/>
        <v>1.4424668541582966</v>
      </c>
    </row>
    <row r="46" spans="1:25" ht="15.95" customHeight="1" x14ac:dyDescent="0.25">
      <c r="A46" s="184"/>
      <c r="B46" s="4">
        <v>43264</v>
      </c>
      <c r="C46" s="5" t="s">
        <v>23</v>
      </c>
      <c r="D46" s="39">
        <f>SUM(I46:I$130)/SUM(G46:G$130)</f>
        <v>0.54440154440154442</v>
      </c>
      <c r="E46" s="5">
        <v>1</v>
      </c>
      <c r="F46" s="5">
        <v>6</v>
      </c>
      <c r="G46" s="5">
        <v>5</v>
      </c>
      <c r="H46" s="27">
        <v>3</v>
      </c>
      <c r="I46" s="27">
        <v>2</v>
      </c>
      <c r="J46" s="27">
        <f t="shared" si="5"/>
        <v>2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2</v>
      </c>
      <c r="W46" s="39">
        <f>SUM(I46:I$130,O46:O$130,S46:S$130)/SUM(F46:F$130)</f>
        <v>0.5658362989323843</v>
      </c>
      <c r="X46" s="39">
        <f>SUM(V46:V$130)/SUM(G46:G$130)</f>
        <v>0.87644787644787647</v>
      </c>
      <c r="Y46" s="41">
        <f t="shared" si="4"/>
        <v>1.4422841753802609</v>
      </c>
    </row>
    <row r="47" spans="1:25" ht="15.95" customHeight="1" x14ac:dyDescent="0.25">
      <c r="A47" s="184"/>
      <c r="B47" s="4">
        <v>43257</v>
      </c>
      <c r="C47" s="5" t="s">
        <v>24</v>
      </c>
      <c r="D47" s="39">
        <f>SUM(I47:I$130)/SUM(G47:G$130)</f>
        <v>0.547244094488189</v>
      </c>
      <c r="E47" s="5">
        <v>1</v>
      </c>
      <c r="F47" s="5">
        <v>4</v>
      </c>
      <c r="G47" s="5">
        <v>4</v>
      </c>
      <c r="H47" s="27">
        <v>1</v>
      </c>
      <c r="I47" s="27">
        <v>3</v>
      </c>
      <c r="J47" s="27">
        <f t="shared" si="5"/>
        <v>1</v>
      </c>
      <c r="K47" s="5">
        <v>0</v>
      </c>
      <c r="L47" s="5">
        <v>2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7</v>
      </c>
      <c r="W47" s="39">
        <f>SUM(I47:I$130,O47:O$130,S47:S$130)/SUM(F47:F$130)</f>
        <v>0.56727272727272726</v>
      </c>
      <c r="X47" s="39">
        <f>SUM(V47:V$130)/SUM(G47:G$130)</f>
        <v>0.88582677165354329</v>
      </c>
      <c r="Y47" s="41">
        <f t="shared" si="4"/>
        <v>1.4530994989262704</v>
      </c>
    </row>
    <row r="48" spans="1:25" ht="15.95" customHeight="1" x14ac:dyDescent="0.25">
      <c r="A48" s="184"/>
      <c r="B48" s="4">
        <v>43257</v>
      </c>
      <c r="C48" s="5" t="s">
        <v>24</v>
      </c>
      <c r="D48" s="39">
        <f>SUM(I48:I$130)/SUM(G48:G$130)</f>
        <v>0.54400000000000004</v>
      </c>
      <c r="E48" s="5">
        <v>1</v>
      </c>
      <c r="F48" s="5">
        <v>3</v>
      </c>
      <c r="G48" s="5">
        <v>3</v>
      </c>
      <c r="H48" s="5">
        <v>0</v>
      </c>
      <c r="I48" s="5">
        <v>0</v>
      </c>
      <c r="J48" s="5">
        <f t="shared" si="5"/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39">
        <f>SUM(I48:I$130,O48:O$130,S48:S$130)/SUM(F48:F$130)</f>
        <v>0.56457564575645758</v>
      </c>
      <c r="X48" s="39">
        <f>SUM(V48:V$130)/SUM(G48:G$130)</f>
        <v>0.872</v>
      </c>
      <c r="Y48" s="41">
        <f t="shared" si="4"/>
        <v>1.4365756457564576</v>
      </c>
    </row>
    <row r="49" spans="1:25" ht="15.95" customHeight="1" x14ac:dyDescent="0.25">
      <c r="A49" s="184"/>
      <c r="B49" s="4">
        <v>43250</v>
      </c>
      <c r="C49" s="5" t="s">
        <v>25</v>
      </c>
      <c r="D49" s="39">
        <f>SUM(I49:I$130)/SUM(G49:G$130)</f>
        <v>0.55060728744939269</v>
      </c>
      <c r="E49" s="5">
        <v>1</v>
      </c>
      <c r="F49" s="5">
        <v>5</v>
      </c>
      <c r="G49" s="5">
        <v>4</v>
      </c>
      <c r="H49" s="27">
        <v>3</v>
      </c>
      <c r="I49" s="5">
        <v>3</v>
      </c>
      <c r="J49" s="5">
        <f t="shared" si="5"/>
        <v>1</v>
      </c>
      <c r="K49" s="5">
        <v>1</v>
      </c>
      <c r="L49" s="5">
        <v>1</v>
      </c>
      <c r="M49" s="5">
        <v>0</v>
      </c>
      <c r="N49" s="5">
        <v>2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1</v>
      </c>
      <c r="V49" s="5">
        <v>6</v>
      </c>
      <c r="W49" s="39">
        <f>SUM(I49:I$130,O49:O$130,S49:S$130)/SUM(F49:F$130)</f>
        <v>0.57089552238805974</v>
      </c>
      <c r="X49" s="39">
        <f>SUM(V49:V$130)/SUM(G49:G$130)</f>
        <v>0.88259109311740891</v>
      </c>
      <c r="Y49" s="41">
        <f t="shared" si="4"/>
        <v>1.4534866155054686</v>
      </c>
    </row>
    <row r="50" spans="1:25" ht="15.95" customHeight="1" x14ac:dyDescent="0.25">
      <c r="A50" s="184"/>
      <c r="B50" s="4">
        <v>43250</v>
      </c>
      <c r="C50" s="5" t="s">
        <v>25</v>
      </c>
      <c r="D50" s="39">
        <f>SUM(I50:I$130)/SUM(G50:G$130)</f>
        <v>0.54732510288065839</v>
      </c>
      <c r="E50" s="5">
        <v>1</v>
      </c>
      <c r="F50" s="5">
        <v>4</v>
      </c>
      <c r="G50" s="5">
        <v>3</v>
      </c>
      <c r="H50" s="27">
        <v>1</v>
      </c>
      <c r="I50" s="5">
        <v>0</v>
      </c>
      <c r="J50" s="5">
        <f t="shared" si="5"/>
        <v>0</v>
      </c>
      <c r="K50" s="5">
        <v>0</v>
      </c>
      <c r="L50" s="5">
        <v>0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1</v>
      </c>
      <c r="V50" s="5">
        <v>0</v>
      </c>
      <c r="W50" s="39">
        <f>SUM(I50:I$130,O50:O$130,S50:S$130)/SUM(F50:F$130)</f>
        <v>0.57034220532319391</v>
      </c>
      <c r="X50" s="39">
        <f>SUM(V50:V$130)/SUM(G50:G$130)</f>
        <v>0.87242798353909468</v>
      </c>
      <c r="Y50" s="41">
        <f t="shared" si="4"/>
        <v>1.4427701888622886</v>
      </c>
    </row>
    <row r="51" spans="1:25" ht="15.95" customHeight="1" x14ac:dyDescent="0.25">
      <c r="A51" s="184"/>
      <c r="B51" s="4">
        <v>43243</v>
      </c>
      <c r="C51" s="5" t="s">
        <v>23</v>
      </c>
      <c r="D51" s="39">
        <f>SUM(I51:I$130)/SUM(G51:G$130)</f>
        <v>0.5541666666666667</v>
      </c>
      <c r="E51" s="5">
        <v>1</v>
      </c>
      <c r="F51" s="5">
        <v>5</v>
      </c>
      <c r="G51" s="5">
        <v>5</v>
      </c>
      <c r="H51" s="27">
        <v>1</v>
      </c>
      <c r="I51" s="5">
        <v>3</v>
      </c>
      <c r="J51" s="5">
        <f t="shared" si="5"/>
        <v>2</v>
      </c>
      <c r="K51" s="5">
        <v>1</v>
      </c>
      <c r="L51" s="5">
        <v>0</v>
      </c>
      <c r="M51" s="5">
        <v>0</v>
      </c>
      <c r="N51" s="5">
        <v>2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4</v>
      </c>
      <c r="W51" s="39">
        <f>SUM(I51:I$130,O51:O$130,S51:S$130)/SUM(F51:F$130)</f>
        <v>0.5714285714285714</v>
      </c>
      <c r="X51" s="39">
        <f>SUM(V51:V$130)/SUM(G51:G$130)</f>
        <v>0.8833333333333333</v>
      </c>
      <c r="Y51" s="41">
        <f t="shared" si="4"/>
        <v>1.4547619047619047</v>
      </c>
    </row>
    <row r="52" spans="1:25" ht="15.95" customHeight="1" x14ac:dyDescent="0.25">
      <c r="A52" s="184"/>
      <c r="B52" s="4">
        <v>43243</v>
      </c>
      <c r="C52" s="5" t="s">
        <v>23</v>
      </c>
      <c r="D52" s="39">
        <f>SUM(I52:I$130)/SUM(G52:G$130)</f>
        <v>0.55319148936170215</v>
      </c>
      <c r="E52" s="5">
        <v>1</v>
      </c>
      <c r="F52" s="5">
        <v>4</v>
      </c>
      <c r="G52" s="5">
        <v>3</v>
      </c>
      <c r="H52" s="27">
        <v>1</v>
      </c>
      <c r="I52" s="5">
        <v>3</v>
      </c>
      <c r="J52" s="5">
        <f t="shared" si="5"/>
        <v>3</v>
      </c>
      <c r="K52" s="5">
        <v>0</v>
      </c>
      <c r="L52" s="5">
        <v>0</v>
      </c>
      <c r="M52" s="5">
        <v>0</v>
      </c>
      <c r="N52" s="5">
        <v>1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3</v>
      </c>
      <c r="W52" s="39">
        <f>SUM(I52:I$130,O52:O$130,S52:S$130)/SUM(F52:F$130)</f>
        <v>0.57086614173228345</v>
      </c>
      <c r="X52" s="39">
        <f>SUM(V52:V$130)/SUM(G52:G$130)</f>
        <v>0.88510638297872335</v>
      </c>
      <c r="Y52" s="41">
        <f t="shared" si="4"/>
        <v>1.4559725247110067</v>
      </c>
    </row>
    <row r="53" spans="1:25" ht="15.95" customHeight="1" x14ac:dyDescent="0.25">
      <c r="A53" s="184"/>
      <c r="B53" s="4">
        <v>43236</v>
      </c>
      <c r="C53" s="5" t="s">
        <v>24</v>
      </c>
      <c r="D53" s="39">
        <f>SUM(I53:I$130)/SUM(G53:G$130)</f>
        <v>0.54741379310344829</v>
      </c>
      <c r="E53" s="5">
        <v>1</v>
      </c>
      <c r="F53" s="5">
        <v>4</v>
      </c>
      <c r="G53" s="5">
        <v>4</v>
      </c>
      <c r="H53" s="27">
        <v>1</v>
      </c>
      <c r="I53" s="5">
        <v>0</v>
      </c>
      <c r="J53" s="5">
        <f t="shared" si="5"/>
        <v>0</v>
      </c>
      <c r="K53" s="5">
        <v>0</v>
      </c>
      <c r="L53" s="5">
        <v>0</v>
      </c>
      <c r="M53" s="5">
        <v>0</v>
      </c>
      <c r="N53" s="5">
        <v>3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39">
        <f>SUM(I53:I$130,O53:O$130,S53:S$130)/SUM(F53:F$130)</f>
        <v>0.56399999999999995</v>
      </c>
      <c r="X53" s="39">
        <f>SUM(V53:V$130)/SUM(G53:G$130)</f>
        <v>0.88362068965517238</v>
      </c>
      <c r="Y53" s="41">
        <f t="shared" si="4"/>
        <v>1.4476206896551722</v>
      </c>
    </row>
    <row r="54" spans="1:25" ht="15.95" customHeight="1" x14ac:dyDescent="0.25">
      <c r="A54" s="184"/>
      <c r="B54" s="4">
        <v>43236</v>
      </c>
      <c r="C54" s="5" t="s">
        <v>24</v>
      </c>
      <c r="D54" s="39">
        <f>SUM(I54:I$130)/SUM(G54:G$130)</f>
        <v>0.55701754385964908</v>
      </c>
      <c r="E54" s="5">
        <v>1</v>
      </c>
      <c r="F54" s="5">
        <v>5</v>
      </c>
      <c r="G54" s="5">
        <v>5</v>
      </c>
      <c r="H54" s="27">
        <v>3</v>
      </c>
      <c r="I54" s="27">
        <v>4</v>
      </c>
      <c r="J54" s="5">
        <f t="shared" si="5"/>
        <v>3</v>
      </c>
      <c r="K54" s="5">
        <v>0</v>
      </c>
      <c r="L54" s="5">
        <v>0</v>
      </c>
      <c r="M54" s="5">
        <v>1</v>
      </c>
      <c r="N54" s="5">
        <v>4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7</v>
      </c>
      <c r="W54" s="39">
        <f>SUM(I54:I$130,O54:O$130,S54:S$130)/SUM(F54:F$130)</f>
        <v>0.56910569105691056</v>
      </c>
      <c r="X54" s="39">
        <f>SUM(V54:V$130)/SUM(G54:G$130)</f>
        <v>0.89912280701754388</v>
      </c>
      <c r="Y54" s="41">
        <f t="shared" si="4"/>
        <v>1.4682284980744544</v>
      </c>
    </row>
    <row r="55" spans="1:25" ht="15.95" customHeight="1" x14ac:dyDescent="0.25">
      <c r="A55" s="184"/>
      <c r="B55" s="4">
        <v>43229</v>
      </c>
      <c r="C55" s="5" t="s">
        <v>25</v>
      </c>
      <c r="D55" s="39">
        <f>SUM(I55:I$130)/SUM(G55:G$130)</f>
        <v>0.55156950672645744</v>
      </c>
      <c r="E55" s="5">
        <v>1</v>
      </c>
      <c r="F55" s="5">
        <v>3</v>
      </c>
      <c r="G55" s="5">
        <v>3</v>
      </c>
      <c r="H55" s="27">
        <v>1</v>
      </c>
      <c r="I55" s="27">
        <v>2</v>
      </c>
      <c r="J55" s="5">
        <f t="shared" si="5"/>
        <v>1</v>
      </c>
      <c r="K55" s="5">
        <v>1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3</v>
      </c>
      <c r="W55" s="39">
        <f>SUM(I55:I$130,O55:O$130,S55:S$130)/SUM(F55:F$130)</f>
        <v>0.56431535269709543</v>
      </c>
      <c r="X55" s="39">
        <f>SUM(V55:V$130)/SUM(G55:G$130)</f>
        <v>0.88789237668161436</v>
      </c>
      <c r="Y55" s="41">
        <f t="shared" si="4"/>
        <v>1.4522077293787099</v>
      </c>
    </row>
    <row r="56" spans="1:25" ht="15.95" customHeight="1" thickBot="1" x14ac:dyDescent="0.3">
      <c r="A56" s="188"/>
      <c r="B56" s="11">
        <v>43229</v>
      </c>
      <c r="C56" s="12" t="s">
        <v>25</v>
      </c>
      <c r="D56" s="40">
        <f>SUM(I56:I$130)/SUM(G56:G$130)</f>
        <v>0.55000000000000004</v>
      </c>
      <c r="E56" s="12">
        <v>1</v>
      </c>
      <c r="F56" s="12">
        <v>5</v>
      </c>
      <c r="G56" s="12">
        <v>4</v>
      </c>
      <c r="H56" s="28">
        <v>2</v>
      </c>
      <c r="I56" s="28">
        <v>4</v>
      </c>
      <c r="J56" s="12">
        <f t="shared" si="5"/>
        <v>1</v>
      </c>
      <c r="K56" s="12">
        <v>0</v>
      </c>
      <c r="L56" s="12">
        <v>2</v>
      </c>
      <c r="M56" s="12">
        <v>1</v>
      </c>
      <c r="N56" s="12">
        <v>6</v>
      </c>
      <c r="O56" s="12">
        <v>0</v>
      </c>
      <c r="P56" s="12">
        <v>0</v>
      </c>
      <c r="Q56" s="12">
        <v>1</v>
      </c>
      <c r="R56" s="12">
        <v>0</v>
      </c>
      <c r="S56" s="12">
        <v>0</v>
      </c>
      <c r="T56" s="12">
        <v>0</v>
      </c>
      <c r="U56" s="12">
        <v>0</v>
      </c>
      <c r="V56" s="12">
        <v>11</v>
      </c>
      <c r="W56" s="40">
        <f>SUM(I56:I$130,O56:O$130,S56:S$130)/SUM(F56:F$130)</f>
        <v>0.56302521008403361</v>
      </c>
      <c r="X56" s="40">
        <f>SUM(V56:V$130)/SUM(G56:G$130)</f>
        <v>0.88636363636363635</v>
      </c>
      <c r="Y56" s="42">
        <f t="shared" si="4"/>
        <v>1.4493888464476701</v>
      </c>
    </row>
    <row r="57" spans="1:25" ht="15.95" customHeight="1" x14ac:dyDescent="0.25">
      <c r="A57" s="178" t="s">
        <v>28</v>
      </c>
      <c r="B57" s="18">
        <v>42970</v>
      </c>
      <c r="C57" s="19" t="s">
        <v>23</v>
      </c>
      <c r="D57" s="43">
        <f>SUM(I57:I$130)/SUM(G57:G$130)</f>
        <v>0.54166666666666663</v>
      </c>
      <c r="E57" s="19">
        <v>1</v>
      </c>
      <c r="F57" s="19">
        <v>3</v>
      </c>
      <c r="G57" s="19">
        <v>3</v>
      </c>
      <c r="H57" s="30">
        <v>1</v>
      </c>
      <c r="I57" s="30">
        <v>1</v>
      </c>
      <c r="J57" s="19">
        <f t="shared" si="5"/>
        <v>0</v>
      </c>
      <c r="K57" s="19">
        <v>1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1</v>
      </c>
      <c r="U57" s="19">
        <v>2</v>
      </c>
      <c r="V57" s="19">
        <v>2</v>
      </c>
      <c r="W57" s="43">
        <f>SUM(I57:I$130,O57:O$130,S57:S$130)/SUM(F57:F$130)</f>
        <v>0.55793991416309008</v>
      </c>
      <c r="X57" s="43">
        <f>SUM(V57:V$130)/SUM(G57:G$130)</f>
        <v>0.85185185185185186</v>
      </c>
      <c r="Y57" s="44">
        <f t="shared" si="4"/>
        <v>1.4097917660149419</v>
      </c>
    </row>
    <row r="58" spans="1:25" ht="15.95" customHeight="1" x14ac:dyDescent="0.25">
      <c r="A58" s="179"/>
      <c r="B58" s="14">
        <v>42970</v>
      </c>
      <c r="C58" s="15" t="s">
        <v>23</v>
      </c>
      <c r="D58" s="45">
        <f>SUM(I58:I$130)/SUM(G58:G$130)</f>
        <v>0.54460093896713613</v>
      </c>
      <c r="E58" s="15">
        <v>1</v>
      </c>
      <c r="F58" s="15">
        <v>3</v>
      </c>
      <c r="G58" s="15">
        <v>3</v>
      </c>
      <c r="H58" s="27">
        <v>2</v>
      </c>
      <c r="I58" s="27">
        <v>2</v>
      </c>
      <c r="J58" s="27">
        <f t="shared" si="5"/>
        <v>1</v>
      </c>
      <c r="K58" s="15">
        <v>0</v>
      </c>
      <c r="L58" s="15">
        <v>0</v>
      </c>
      <c r="M58" s="15">
        <v>1</v>
      </c>
      <c r="N58" s="15">
        <v>3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5</v>
      </c>
      <c r="W58" s="45">
        <f>SUM(I58:I$130,O58:O$130,S58:S$130)/SUM(F58:F$130)</f>
        <v>0.56086956521739129</v>
      </c>
      <c r="X58" s="45">
        <f>SUM(V58:V$130)/SUM(G58:G$130)</f>
        <v>0.85446009389671362</v>
      </c>
      <c r="Y58" s="46">
        <f t="shared" si="4"/>
        <v>1.4153296591141049</v>
      </c>
    </row>
    <row r="59" spans="1:25" ht="15.95" customHeight="1" x14ac:dyDescent="0.25">
      <c r="A59" s="179"/>
      <c r="B59" s="14">
        <v>42963</v>
      </c>
      <c r="C59" s="15" t="s">
        <v>23</v>
      </c>
      <c r="D59" s="45">
        <f>SUM(I59:I$130)/SUM(G59:G$130)</f>
        <v>0.54285714285714282</v>
      </c>
      <c r="E59" s="15">
        <v>1</v>
      </c>
      <c r="F59" s="15">
        <v>3</v>
      </c>
      <c r="G59" s="15">
        <v>3</v>
      </c>
      <c r="H59" s="27">
        <v>2</v>
      </c>
      <c r="I59" s="27">
        <v>2</v>
      </c>
      <c r="J59" s="27">
        <f t="shared" si="5"/>
        <v>2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1</v>
      </c>
      <c r="U59" s="15">
        <v>1</v>
      </c>
      <c r="V59" s="15">
        <v>2</v>
      </c>
      <c r="W59" s="45">
        <f>SUM(I59:I$130,O59:O$130,S59:S$130)/SUM(F59:F$130)</f>
        <v>0.55947136563876654</v>
      </c>
      <c r="X59" s="45">
        <f>SUM(V59:V$130)/SUM(G59:G$130)</f>
        <v>0.84285714285714286</v>
      </c>
      <c r="Y59" s="46">
        <f t="shared" si="4"/>
        <v>1.4023285084959094</v>
      </c>
    </row>
    <row r="60" spans="1:25" ht="15.95" customHeight="1" thickBot="1" x14ac:dyDescent="0.3">
      <c r="A60" s="180"/>
      <c r="B60" s="86">
        <v>42963</v>
      </c>
      <c r="C60" s="87" t="s">
        <v>23</v>
      </c>
      <c r="D60" s="89">
        <f>SUM(I60:I$130)/SUM(G60:G$130)</f>
        <v>0.54106280193236711</v>
      </c>
      <c r="E60" s="87">
        <v>1</v>
      </c>
      <c r="F60" s="87">
        <v>3</v>
      </c>
      <c r="G60" s="87">
        <v>3</v>
      </c>
      <c r="H60" s="87">
        <v>0</v>
      </c>
      <c r="I60" s="28">
        <v>1</v>
      </c>
      <c r="J60" s="28">
        <f t="shared" si="5"/>
        <v>1</v>
      </c>
      <c r="K60" s="87">
        <v>0</v>
      </c>
      <c r="L60" s="87">
        <v>0</v>
      </c>
      <c r="M60" s="87">
        <v>0</v>
      </c>
      <c r="N60" s="87">
        <v>1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2</v>
      </c>
      <c r="V60" s="87">
        <v>1</v>
      </c>
      <c r="W60" s="89">
        <f>SUM(I60:I$130,O60:O$130,S60:S$130)/SUM(F60:F$130)</f>
        <v>0.5580357142857143</v>
      </c>
      <c r="X60" s="89">
        <f>SUM(V60:V$130)/SUM(G60:G$130)</f>
        <v>0.84541062801932365</v>
      </c>
      <c r="Y60" s="90">
        <f t="shared" si="4"/>
        <v>1.4034463423050378</v>
      </c>
    </row>
    <row r="61" spans="1:25" ht="15.95" customHeight="1" x14ac:dyDescent="0.25">
      <c r="A61" s="183" t="s">
        <v>33</v>
      </c>
      <c r="B61" s="9">
        <v>42949</v>
      </c>
      <c r="C61" s="10" t="s">
        <v>24</v>
      </c>
      <c r="D61" s="1">
        <f>SUM(I61:I$130)/SUM(G61:G$130)</f>
        <v>0.54411764705882348</v>
      </c>
      <c r="E61" s="10">
        <v>1</v>
      </c>
      <c r="F61" s="10">
        <v>3</v>
      </c>
      <c r="G61" s="10">
        <v>3</v>
      </c>
      <c r="H61" s="10">
        <v>3</v>
      </c>
      <c r="I61" s="30">
        <v>3</v>
      </c>
      <c r="J61" s="30">
        <f t="shared" si="5"/>
        <v>1</v>
      </c>
      <c r="K61" s="10">
        <v>1</v>
      </c>
      <c r="L61" s="10">
        <v>1</v>
      </c>
      <c r="M61" s="10">
        <v>0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6</v>
      </c>
      <c r="W61" s="1">
        <f>SUM(I61:I$130,O61:O$130,S61:S$130)/SUM(F61:F$130)</f>
        <v>0.56108597285067874</v>
      </c>
      <c r="X61" s="1">
        <f>SUM(V61:V$130)/SUM(G61:G$130)</f>
        <v>0.8529411764705882</v>
      </c>
      <c r="Y61" s="2">
        <f t="shared" si="4"/>
        <v>1.4140271493212668</v>
      </c>
    </row>
    <row r="62" spans="1:25" ht="15.95" customHeight="1" x14ac:dyDescent="0.25">
      <c r="A62" s="184"/>
      <c r="B62" s="4">
        <v>42949</v>
      </c>
      <c r="C62" s="5" t="s">
        <v>24</v>
      </c>
      <c r="D62" s="39">
        <f>SUM(I62:I$130)/SUM(G62:G$130)</f>
        <v>0.53731343283582089</v>
      </c>
      <c r="E62" s="5">
        <v>1</v>
      </c>
      <c r="F62" s="5">
        <v>3</v>
      </c>
      <c r="G62" s="5">
        <v>3</v>
      </c>
      <c r="H62" s="5">
        <v>2</v>
      </c>
      <c r="I62" s="27">
        <v>2</v>
      </c>
      <c r="J62" s="27">
        <f t="shared" si="5"/>
        <v>2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2</v>
      </c>
      <c r="W62" s="39">
        <f>SUM(I62:I$130,O62:O$130,S62:S$130)/SUM(F62:F$130)</f>
        <v>0.55504587155963303</v>
      </c>
      <c r="X62" s="39">
        <f>SUM(V62:V$130)/SUM(G62:G$130)</f>
        <v>0.83582089552238803</v>
      </c>
      <c r="Y62" s="41">
        <f t="shared" si="4"/>
        <v>1.3908667670820209</v>
      </c>
    </row>
    <row r="63" spans="1:25" ht="15.95" customHeight="1" x14ac:dyDescent="0.25">
      <c r="A63" s="184"/>
      <c r="B63" s="4">
        <v>42942</v>
      </c>
      <c r="C63" s="5" t="s">
        <v>29</v>
      </c>
      <c r="D63" s="39">
        <f>SUM(I63:I$130)/SUM(G63:G$130)</f>
        <v>0.53535353535353536</v>
      </c>
      <c r="E63" s="5">
        <v>1</v>
      </c>
      <c r="F63" s="5">
        <v>3</v>
      </c>
      <c r="G63" s="5">
        <v>3</v>
      </c>
      <c r="H63" s="5">
        <v>1</v>
      </c>
      <c r="I63" s="27">
        <v>2</v>
      </c>
      <c r="J63" s="27">
        <f t="shared" si="5"/>
        <v>2</v>
      </c>
      <c r="K63" s="5">
        <v>0</v>
      </c>
      <c r="L63" s="5">
        <v>0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2</v>
      </c>
      <c r="W63" s="39">
        <f>SUM(I63:I$130,O63:O$130,S63:S$130)/SUM(F63:F$130)</f>
        <v>0.55348837209302326</v>
      </c>
      <c r="X63" s="39">
        <f>SUM(V63:V$130)/SUM(G63:G$130)</f>
        <v>0.83838383838383834</v>
      </c>
      <c r="Y63" s="41">
        <f t="shared" si="4"/>
        <v>1.3918722104768615</v>
      </c>
    </row>
    <row r="64" spans="1:25" ht="15.95" customHeight="1" x14ac:dyDescent="0.25">
      <c r="A64" s="184"/>
      <c r="B64" s="4">
        <v>42942</v>
      </c>
      <c r="C64" s="5" t="s">
        <v>29</v>
      </c>
      <c r="D64" s="39">
        <f>SUM(I64:I$130)/SUM(G64:G$130)</f>
        <v>0.53333333333333333</v>
      </c>
      <c r="E64" s="5">
        <v>1</v>
      </c>
      <c r="F64" s="5">
        <v>4</v>
      </c>
      <c r="G64" s="5">
        <v>2</v>
      </c>
      <c r="H64" s="5">
        <v>2</v>
      </c>
      <c r="I64" s="27">
        <v>1</v>
      </c>
      <c r="J64" s="27">
        <f t="shared" si="5"/>
        <v>1</v>
      </c>
      <c r="K64" s="5">
        <v>0</v>
      </c>
      <c r="L64" s="5">
        <v>0</v>
      </c>
      <c r="M64" s="5">
        <v>0</v>
      </c>
      <c r="N64" s="5">
        <v>2</v>
      </c>
      <c r="O64" s="5">
        <v>1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1</v>
      </c>
      <c r="V64" s="5">
        <v>1</v>
      </c>
      <c r="W64" s="39">
        <f>SUM(I64:I$130,O64:O$130,S64:S$130)/SUM(F64:F$130)</f>
        <v>0.55188679245283023</v>
      </c>
      <c r="X64" s="39">
        <f>SUM(V64:V$130)/SUM(G64:G$130)</f>
        <v>0.84102564102564104</v>
      </c>
      <c r="Y64" s="41">
        <f t="shared" si="4"/>
        <v>1.3929124334784713</v>
      </c>
    </row>
    <row r="65" spans="1:25" ht="15.95" customHeight="1" x14ac:dyDescent="0.25">
      <c r="A65" s="184"/>
      <c r="B65" s="4">
        <v>42935</v>
      </c>
      <c r="C65" s="5" t="s">
        <v>25</v>
      </c>
      <c r="D65" s="39">
        <f>SUM(I65:I$130)/SUM(G65:G$130)</f>
        <v>0.53367875647668395</v>
      </c>
      <c r="E65" s="5">
        <v>1</v>
      </c>
      <c r="F65" s="5">
        <v>3</v>
      </c>
      <c r="G65" s="5">
        <v>3</v>
      </c>
      <c r="H65" s="5">
        <v>1</v>
      </c>
      <c r="I65" s="27">
        <v>1</v>
      </c>
      <c r="J65" s="27">
        <f t="shared" si="5"/>
        <v>1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</v>
      </c>
      <c r="W65" s="39">
        <f>SUM(I65:I$130,O65:O$130,S65:S$130)/SUM(F65:F$130)</f>
        <v>0.55288461538461542</v>
      </c>
      <c r="X65" s="39">
        <f>SUM(V65:V$130)/SUM(G65:G$130)</f>
        <v>0.84455958549222798</v>
      </c>
      <c r="Y65" s="41">
        <f t="shared" si="4"/>
        <v>1.3974442008768433</v>
      </c>
    </row>
    <row r="66" spans="1:25" ht="15.95" customHeight="1" x14ac:dyDescent="0.25">
      <c r="A66" s="184"/>
      <c r="B66" s="4">
        <v>42935</v>
      </c>
      <c r="C66" s="5" t="s">
        <v>25</v>
      </c>
      <c r="D66" s="39">
        <f>SUM(I66:I$130)/SUM(G66:G$130)</f>
        <v>0.5368421052631579</v>
      </c>
      <c r="E66" s="5">
        <v>1</v>
      </c>
      <c r="F66" s="5">
        <v>3</v>
      </c>
      <c r="G66" s="5">
        <v>3</v>
      </c>
      <c r="H66" s="5">
        <v>0</v>
      </c>
      <c r="I66" s="27">
        <v>1</v>
      </c>
      <c r="J66" s="27">
        <f t="shared" si="5"/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1</v>
      </c>
      <c r="W66" s="39">
        <f>SUM(I66:I$130,O66:O$130,S66:S$130)/SUM(F66:F$130)</f>
        <v>0.55609756097560981</v>
      </c>
      <c r="X66" s="39">
        <f>SUM(V66:V$130)/SUM(G66:G$130)</f>
        <v>0.85263157894736841</v>
      </c>
      <c r="Y66" s="41">
        <f t="shared" si="4"/>
        <v>1.4087291399229782</v>
      </c>
    </row>
    <row r="67" spans="1:25" ht="15.95" customHeight="1" x14ac:dyDescent="0.25">
      <c r="A67" s="184"/>
      <c r="B67" s="4">
        <v>42928</v>
      </c>
      <c r="C67" s="5" t="s">
        <v>30</v>
      </c>
      <c r="D67" s="39">
        <f>SUM(I67:I$130)/SUM(G67:G$130)</f>
        <v>0.5401069518716578</v>
      </c>
      <c r="E67" s="5">
        <v>1</v>
      </c>
      <c r="F67" s="5">
        <v>3</v>
      </c>
      <c r="G67" s="5">
        <v>3</v>
      </c>
      <c r="H67" s="5">
        <v>1</v>
      </c>
      <c r="I67" s="27">
        <v>2</v>
      </c>
      <c r="J67" s="27">
        <f t="shared" ref="J67:J126" si="6">SUM(I67)-SUM(K67:M67)</f>
        <v>2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2</v>
      </c>
      <c r="V67" s="5">
        <v>2</v>
      </c>
      <c r="W67" s="39">
        <f>SUM(I67:I$130,O67:O$130,S67:S$130)/SUM(F67:F$130)</f>
        <v>0.55940594059405946</v>
      </c>
      <c r="X67" s="39">
        <f>SUM(V67:V$130)/SUM(G67:G$130)</f>
        <v>0.86096256684491979</v>
      </c>
      <c r="Y67" s="41">
        <f t="shared" si="4"/>
        <v>1.4203685074389791</v>
      </c>
    </row>
    <row r="68" spans="1:25" ht="15.95" customHeight="1" x14ac:dyDescent="0.25">
      <c r="A68" s="184"/>
      <c r="B68" s="4">
        <v>42928</v>
      </c>
      <c r="C68" s="5" t="s">
        <v>30</v>
      </c>
      <c r="D68" s="39">
        <f>SUM(I68:I$130)/SUM(G68:G$130)</f>
        <v>0.53804347826086951</v>
      </c>
      <c r="E68" s="5">
        <v>1</v>
      </c>
      <c r="F68" s="5">
        <v>4</v>
      </c>
      <c r="G68" s="5">
        <v>3</v>
      </c>
      <c r="H68" s="5">
        <v>2</v>
      </c>
      <c r="I68" s="27">
        <v>3</v>
      </c>
      <c r="J68" s="27">
        <f t="shared" si="6"/>
        <v>3</v>
      </c>
      <c r="K68" s="5">
        <v>0</v>
      </c>
      <c r="L68" s="5">
        <v>0</v>
      </c>
      <c r="M68" s="5">
        <v>0</v>
      </c>
      <c r="N68" s="5">
        <v>4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0</v>
      </c>
      <c r="V68" s="5">
        <v>3</v>
      </c>
      <c r="W68" s="39">
        <f>SUM(I68:I$130,O68:O$130,S68:S$130)/SUM(F68:F$130)</f>
        <v>0.55778894472361806</v>
      </c>
      <c r="X68" s="39">
        <f>SUM(V68:V$130)/SUM(G68:G$130)</f>
        <v>0.86413043478260865</v>
      </c>
      <c r="Y68" s="41">
        <f t="shared" si="4"/>
        <v>1.4219193795062268</v>
      </c>
    </row>
    <row r="69" spans="1:25" ht="15.95" customHeight="1" x14ac:dyDescent="0.25">
      <c r="A69" s="184"/>
      <c r="B69" s="4">
        <v>42914</v>
      </c>
      <c r="C69" s="5" t="s">
        <v>23</v>
      </c>
      <c r="D69" s="39">
        <f>SUM(I69:I$130)/SUM(G69:G$130)</f>
        <v>0.53038674033149169</v>
      </c>
      <c r="E69" s="5">
        <v>1</v>
      </c>
      <c r="F69" s="5">
        <v>3</v>
      </c>
      <c r="G69" s="5">
        <v>3</v>
      </c>
      <c r="H69" s="5">
        <v>2</v>
      </c>
      <c r="I69" s="27">
        <v>2</v>
      </c>
      <c r="J69" s="27">
        <f t="shared" si="6"/>
        <v>1</v>
      </c>
      <c r="K69" s="5">
        <v>0</v>
      </c>
      <c r="L69" s="5">
        <v>1</v>
      </c>
      <c r="M69" s="5">
        <v>0</v>
      </c>
      <c r="N69" s="5">
        <v>1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4</v>
      </c>
      <c r="W69" s="39">
        <f>SUM(I69:I$130,O69:O$130,S69:S$130)/SUM(F69:F$130)</f>
        <v>0.55384615384615388</v>
      </c>
      <c r="X69" s="39">
        <f>SUM(V69:V$130)/SUM(G69:G$130)</f>
        <v>0.86187845303867405</v>
      </c>
      <c r="Y69" s="41">
        <f t="shared" si="4"/>
        <v>1.4157246068848279</v>
      </c>
    </row>
    <row r="70" spans="1:25" ht="15.95" customHeight="1" x14ac:dyDescent="0.25">
      <c r="A70" s="184"/>
      <c r="B70" s="4">
        <v>42914</v>
      </c>
      <c r="C70" s="5" t="s">
        <v>23</v>
      </c>
      <c r="D70" s="39">
        <f>SUM(I70:I$130)/SUM(G70:G$130)</f>
        <v>0.5280898876404494</v>
      </c>
      <c r="E70" s="5">
        <v>1</v>
      </c>
      <c r="F70" s="5">
        <v>4</v>
      </c>
      <c r="G70" s="5">
        <v>3</v>
      </c>
      <c r="H70" s="5">
        <v>1</v>
      </c>
      <c r="I70" s="27">
        <v>2</v>
      </c>
      <c r="J70" s="27">
        <f t="shared" si="6"/>
        <v>1</v>
      </c>
      <c r="K70" s="5">
        <v>0</v>
      </c>
      <c r="L70" s="5">
        <v>1</v>
      </c>
      <c r="M70" s="5">
        <v>0</v>
      </c>
      <c r="N70" s="5">
        <v>1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4</v>
      </c>
      <c r="W70" s="39">
        <f>SUM(I70:I$130,O70:O$130,S70:S$130)/SUM(F70:F$130)</f>
        <v>0.55208333333333337</v>
      </c>
      <c r="X70" s="39">
        <f>SUM(V70:V$130)/SUM(G70:G$130)</f>
        <v>0.8539325842696629</v>
      </c>
      <c r="Y70" s="41">
        <f t="shared" ref="Y70:Y129" si="7">SUM(X70+W70)</f>
        <v>1.4060159176029963</v>
      </c>
    </row>
    <row r="71" spans="1:25" ht="15.95" customHeight="1" x14ac:dyDescent="0.25">
      <c r="A71" s="184"/>
      <c r="B71" s="4">
        <v>42907</v>
      </c>
      <c r="C71" s="5" t="s">
        <v>29</v>
      </c>
      <c r="D71" s="39">
        <f>SUM(I71:I$130)/SUM(G71:G$130)</f>
        <v>0.52571428571428569</v>
      </c>
      <c r="E71" s="5">
        <v>1</v>
      </c>
      <c r="F71" s="5">
        <v>5</v>
      </c>
      <c r="G71" s="5">
        <v>5</v>
      </c>
      <c r="H71" s="5">
        <v>1</v>
      </c>
      <c r="I71" s="27">
        <v>3</v>
      </c>
      <c r="J71" s="27">
        <f t="shared" si="6"/>
        <v>2</v>
      </c>
      <c r="K71" s="5">
        <v>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4</v>
      </c>
      <c r="W71" s="39">
        <f>SUM(I71:I$130,O71:O$130,S71:S$130)/SUM(F71:F$130)</f>
        <v>0.5478723404255319</v>
      </c>
      <c r="X71" s="39">
        <f>SUM(V71:V$130)/SUM(G71:G$130)</f>
        <v>0.84571428571428575</v>
      </c>
      <c r="Y71" s="41">
        <f t="shared" si="7"/>
        <v>1.3935866261398178</v>
      </c>
    </row>
    <row r="72" spans="1:25" ht="15.95" customHeight="1" x14ac:dyDescent="0.25">
      <c r="A72" s="184"/>
      <c r="B72" s="4">
        <v>42907</v>
      </c>
      <c r="C72" s="5" t="s">
        <v>29</v>
      </c>
      <c r="D72" s="39">
        <f>SUM(I72:I$130)/SUM(G72:G$130)</f>
        <v>0.52352941176470591</v>
      </c>
      <c r="E72" s="5">
        <v>1</v>
      </c>
      <c r="F72" s="5">
        <v>4</v>
      </c>
      <c r="G72" s="5">
        <v>4</v>
      </c>
      <c r="H72" s="5">
        <v>4</v>
      </c>
      <c r="I72" s="27">
        <v>4</v>
      </c>
      <c r="J72" s="27">
        <f t="shared" si="6"/>
        <v>2</v>
      </c>
      <c r="K72" s="5">
        <v>1</v>
      </c>
      <c r="L72" s="5">
        <v>1</v>
      </c>
      <c r="M72" s="5">
        <v>0</v>
      </c>
      <c r="N72" s="5">
        <v>5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7</v>
      </c>
      <c r="W72" s="39">
        <f>SUM(I72:I$130,O72:O$130,S72:S$130)/SUM(F72:F$130)</f>
        <v>0.54644808743169404</v>
      </c>
      <c r="X72" s="39">
        <f>SUM(V72:V$130)/SUM(G72:G$130)</f>
        <v>0.84705882352941175</v>
      </c>
      <c r="Y72" s="41">
        <f t="shared" si="7"/>
        <v>1.3935069109611058</v>
      </c>
    </row>
    <row r="73" spans="1:25" ht="15.95" customHeight="1" x14ac:dyDescent="0.25">
      <c r="A73" s="184"/>
      <c r="B73" s="4">
        <v>42900</v>
      </c>
      <c r="C73" s="5" t="s">
        <v>25</v>
      </c>
      <c r="D73" s="39">
        <f>SUM(I73:I$130)/SUM(G73:G$130)</f>
        <v>0.51204819277108438</v>
      </c>
      <c r="E73" s="5">
        <v>1</v>
      </c>
      <c r="F73" s="5">
        <v>4</v>
      </c>
      <c r="G73" s="5">
        <v>4</v>
      </c>
      <c r="H73" s="5">
        <v>3</v>
      </c>
      <c r="I73" s="27">
        <v>4</v>
      </c>
      <c r="J73" s="27">
        <f t="shared" si="6"/>
        <v>2</v>
      </c>
      <c r="K73" s="5">
        <v>2</v>
      </c>
      <c r="L73" s="5">
        <v>0</v>
      </c>
      <c r="M73" s="5">
        <v>0</v>
      </c>
      <c r="N73" s="5">
        <v>1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6</v>
      </c>
      <c r="W73" s="39">
        <f>SUM(I73:I$130,O73:O$130,S73:S$130)/SUM(F73:F$130)</f>
        <v>0.53631284916201116</v>
      </c>
      <c r="X73" s="39">
        <f>SUM(V73:V$130)/SUM(G73:G$130)</f>
        <v>0.82530120481927716</v>
      </c>
      <c r="Y73" s="41">
        <f t="shared" si="7"/>
        <v>1.3616140539812882</v>
      </c>
    </row>
    <row r="74" spans="1:25" ht="15.95" customHeight="1" x14ac:dyDescent="0.25">
      <c r="A74" s="184"/>
      <c r="B74" s="4">
        <v>42900</v>
      </c>
      <c r="C74" s="5" t="s">
        <v>25</v>
      </c>
      <c r="D74" s="39">
        <f>SUM(I74:I$130)/SUM(G74:G$130)</f>
        <v>0.5</v>
      </c>
      <c r="E74" s="5">
        <v>1</v>
      </c>
      <c r="F74" s="5">
        <v>3</v>
      </c>
      <c r="G74" s="5">
        <v>3</v>
      </c>
      <c r="H74" s="5">
        <v>1</v>
      </c>
      <c r="I74" s="5">
        <v>0</v>
      </c>
      <c r="J74" s="5">
        <f t="shared" si="6"/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0</v>
      </c>
      <c r="V74" s="5">
        <v>0</v>
      </c>
      <c r="W74" s="39">
        <f>SUM(I74:I$130,O74:O$130,S74:S$130)/SUM(F74:F$130)</f>
        <v>0.52571428571428569</v>
      </c>
      <c r="X74" s="39">
        <f>SUM(V74:V$130)/SUM(G74:G$130)</f>
        <v>0.80864197530864201</v>
      </c>
      <c r="Y74" s="41">
        <f t="shared" si="7"/>
        <v>1.3343562610229278</v>
      </c>
    </row>
    <row r="75" spans="1:25" ht="15.95" customHeight="1" x14ac:dyDescent="0.25">
      <c r="A75" s="184"/>
      <c r="B75" s="4">
        <v>42893</v>
      </c>
      <c r="C75" s="5" t="s">
        <v>32</v>
      </c>
      <c r="D75" s="39">
        <f>SUM(I75:I$130)/SUM(G75:G$130)</f>
        <v>0.50943396226415094</v>
      </c>
      <c r="E75" s="5">
        <v>1</v>
      </c>
      <c r="F75" s="5">
        <v>3</v>
      </c>
      <c r="G75" s="5">
        <v>3</v>
      </c>
      <c r="H75" s="5">
        <v>0</v>
      </c>
      <c r="I75" s="27">
        <v>1</v>
      </c>
      <c r="J75" s="5">
        <f t="shared" si="6"/>
        <v>1</v>
      </c>
      <c r="K75" s="5">
        <v>0</v>
      </c>
      <c r="L75" s="5">
        <v>0</v>
      </c>
      <c r="M75" s="5">
        <v>0</v>
      </c>
      <c r="N75" s="5">
        <v>1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</v>
      </c>
      <c r="U75" s="5">
        <v>0</v>
      </c>
      <c r="V75" s="5">
        <v>1</v>
      </c>
      <c r="W75" s="39">
        <f>SUM(I75:I$130,O75:O$130,S75:S$130)/SUM(F75:F$130)</f>
        <v>0.53488372093023251</v>
      </c>
      <c r="X75" s="39">
        <f>SUM(V75:V$130)/SUM(G75:G$130)</f>
        <v>0.82389937106918243</v>
      </c>
      <c r="Y75" s="41">
        <f t="shared" si="7"/>
        <v>1.358783091999415</v>
      </c>
    </row>
    <row r="76" spans="1:25" ht="15.95" customHeight="1" x14ac:dyDescent="0.25">
      <c r="A76" s="184"/>
      <c r="B76" s="4">
        <v>42893</v>
      </c>
      <c r="C76" s="5" t="s">
        <v>32</v>
      </c>
      <c r="D76" s="39">
        <f>SUM(I76:I$130)/SUM(G76:G$130)</f>
        <v>0.51282051282051277</v>
      </c>
      <c r="E76" s="5">
        <v>1</v>
      </c>
      <c r="F76" s="5">
        <v>3</v>
      </c>
      <c r="G76" s="5">
        <v>3</v>
      </c>
      <c r="H76" s="5">
        <v>2</v>
      </c>
      <c r="I76" s="27">
        <v>2</v>
      </c>
      <c r="J76" s="5">
        <f t="shared" si="6"/>
        <v>2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2</v>
      </c>
      <c r="W76" s="39">
        <f>SUM(I76:I$130,O76:O$130,S76:S$130)/SUM(F76:F$130)</f>
        <v>0.53846153846153844</v>
      </c>
      <c r="X76" s="39">
        <f>SUM(V76:V$130)/SUM(G76:G$130)</f>
        <v>0.83333333333333337</v>
      </c>
      <c r="Y76" s="41">
        <f t="shared" si="7"/>
        <v>1.3717948717948718</v>
      </c>
    </row>
    <row r="77" spans="1:25" ht="15.95" customHeight="1" x14ac:dyDescent="0.25">
      <c r="A77" s="184"/>
      <c r="B77" s="4">
        <v>42872</v>
      </c>
      <c r="C77" s="5" t="s">
        <v>31</v>
      </c>
      <c r="D77" s="39">
        <f>SUM(I77:I$130)/SUM(G77:G$130)</f>
        <v>0.50980392156862742</v>
      </c>
      <c r="E77" s="5">
        <v>1</v>
      </c>
      <c r="F77" s="5">
        <v>3</v>
      </c>
      <c r="G77" s="5">
        <v>3</v>
      </c>
      <c r="H77" s="5">
        <v>1</v>
      </c>
      <c r="I77" s="27">
        <v>2</v>
      </c>
      <c r="J77" s="5">
        <f t="shared" si="6"/>
        <v>0</v>
      </c>
      <c r="K77" s="5">
        <v>1</v>
      </c>
      <c r="L77" s="5">
        <v>1</v>
      </c>
      <c r="M77" s="5">
        <v>0</v>
      </c>
      <c r="N77" s="5">
        <v>3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0</v>
      </c>
      <c r="V77" s="5">
        <v>5</v>
      </c>
      <c r="W77" s="39">
        <f>SUM(I77:I$130,O77:O$130,S77:S$130)/SUM(F77:F$130)</f>
        <v>0.53614457831325302</v>
      </c>
      <c r="X77" s="39">
        <f>SUM(V77:V$130)/SUM(G77:G$130)</f>
        <v>0.83660130718954251</v>
      </c>
      <c r="Y77" s="41">
        <f t="shared" si="7"/>
        <v>1.3727458855027956</v>
      </c>
    </row>
    <row r="78" spans="1:25" ht="15.95" customHeight="1" x14ac:dyDescent="0.25">
      <c r="A78" s="184"/>
      <c r="B78" s="4">
        <v>42872</v>
      </c>
      <c r="C78" s="5" t="s">
        <v>31</v>
      </c>
      <c r="D78" s="39">
        <f>SUM(I78:I$130)/SUM(G78:G$130)</f>
        <v>0.50666666666666671</v>
      </c>
      <c r="E78" s="5">
        <v>1</v>
      </c>
      <c r="F78" s="5">
        <v>3</v>
      </c>
      <c r="G78" s="5">
        <v>2</v>
      </c>
      <c r="H78" s="5">
        <v>1</v>
      </c>
      <c r="I78" s="27">
        <v>1</v>
      </c>
      <c r="J78" s="27">
        <f t="shared" si="6"/>
        <v>1</v>
      </c>
      <c r="K78" s="5">
        <v>0</v>
      </c>
      <c r="L78" s="5">
        <v>0</v>
      </c>
      <c r="M78" s="5">
        <v>0</v>
      </c>
      <c r="N78" s="5">
        <v>1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0</v>
      </c>
      <c r="V78" s="5">
        <v>1</v>
      </c>
      <c r="W78" s="39">
        <f>SUM(I78:I$130,O78:O$130,S78:S$130)/SUM(F78:F$130)</f>
        <v>0.53374233128834359</v>
      </c>
      <c r="X78" s="39">
        <f>SUM(V78:V$130)/SUM(G78:G$130)</f>
        <v>0.82</v>
      </c>
      <c r="Y78" s="41">
        <f t="shared" si="7"/>
        <v>1.3537423312883434</v>
      </c>
    </row>
    <row r="79" spans="1:25" ht="15.95" customHeight="1" x14ac:dyDescent="0.25">
      <c r="A79" s="184"/>
      <c r="B79" s="4">
        <v>42865</v>
      </c>
      <c r="C79" s="5" t="s">
        <v>23</v>
      </c>
      <c r="D79" s="39">
        <f>SUM(I79:I$130)/SUM(G79:G$130)</f>
        <v>0.5067567567567568</v>
      </c>
      <c r="E79" s="5">
        <v>1</v>
      </c>
      <c r="F79" s="5">
        <v>2</v>
      </c>
      <c r="G79" s="5">
        <v>2</v>
      </c>
      <c r="H79" s="5">
        <v>1</v>
      </c>
      <c r="I79" s="27">
        <v>1</v>
      </c>
      <c r="J79" s="27">
        <f t="shared" si="6"/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</v>
      </c>
      <c r="T79" s="5">
        <v>0</v>
      </c>
      <c r="U79" s="5">
        <v>0</v>
      </c>
      <c r="V79" s="5">
        <v>1</v>
      </c>
      <c r="W79" s="39">
        <f>SUM(I79:I$130,O79:O$130,S79:S$130)/SUM(F79:F$130)</f>
        <v>0.53749999999999998</v>
      </c>
      <c r="X79" s="39">
        <f>SUM(V79:V$130)/SUM(G79:G$130)</f>
        <v>0.82432432432432434</v>
      </c>
      <c r="Y79" s="41">
        <f t="shared" si="7"/>
        <v>1.3618243243243242</v>
      </c>
    </row>
    <row r="80" spans="1:25" ht="15.95" customHeight="1" thickBot="1" x14ac:dyDescent="0.3">
      <c r="A80" s="188"/>
      <c r="B80" s="11">
        <v>42865</v>
      </c>
      <c r="C80" s="12" t="s">
        <v>23</v>
      </c>
      <c r="D80" s="40">
        <f>SUM(I80:I$130)/SUM(G80:G$130)</f>
        <v>0.50684931506849318</v>
      </c>
      <c r="E80" s="12">
        <v>1</v>
      </c>
      <c r="F80" s="12">
        <v>3</v>
      </c>
      <c r="G80" s="12">
        <v>3</v>
      </c>
      <c r="H80" s="12">
        <v>1</v>
      </c>
      <c r="I80" s="28">
        <v>2</v>
      </c>
      <c r="J80" s="28">
        <f t="shared" si="6"/>
        <v>1</v>
      </c>
      <c r="K80" s="12">
        <v>1</v>
      </c>
      <c r="L80" s="12">
        <v>0</v>
      </c>
      <c r="M80" s="12">
        <v>0</v>
      </c>
      <c r="N80" s="12">
        <v>1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3</v>
      </c>
      <c r="W80" s="40">
        <f>SUM(I80:I$130,O80:O$130,S80:S$130)/SUM(F80:F$130)</f>
        <v>0.53164556962025311</v>
      </c>
      <c r="X80" s="40">
        <f>SUM(V80:V$130)/SUM(G80:G$130)</f>
        <v>0.82876712328767121</v>
      </c>
      <c r="Y80" s="42">
        <f t="shared" si="7"/>
        <v>1.3604126929079243</v>
      </c>
    </row>
    <row r="81" spans="1:25" ht="15.95" customHeight="1" x14ac:dyDescent="0.25">
      <c r="A81" s="178" t="s">
        <v>35</v>
      </c>
      <c r="B81" s="18">
        <v>42634</v>
      </c>
      <c r="C81" s="19" t="s">
        <v>34</v>
      </c>
      <c r="D81" s="43">
        <f>SUM(I81:I$130)/SUM(G81:G$130)</f>
        <v>0.50349650349650354</v>
      </c>
      <c r="E81" s="19">
        <v>1</v>
      </c>
      <c r="F81" s="19">
        <v>2</v>
      </c>
      <c r="G81" s="19">
        <v>2</v>
      </c>
      <c r="H81" s="19">
        <v>2</v>
      </c>
      <c r="I81" s="30">
        <v>2</v>
      </c>
      <c r="J81" s="30">
        <f t="shared" si="6"/>
        <v>1</v>
      </c>
      <c r="K81" s="19">
        <v>0</v>
      </c>
      <c r="L81" s="19">
        <v>1</v>
      </c>
      <c r="M81" s="19">
        <v>0</v>
      </c>
      <c r="N81" s="19">
        <v>1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4</v>
      </c>
      <c r="W81" s="43">
        <f>SUM(I81:I$130,O81:O$130,S81:S$130)/SUM(F81:F$130)</f>
        <v>0.52903225806451615</v>
      </c>
      <c r="X81" s="43">
        <f>SUM(V81:V$130)/SUM(G81:G$130)</f>
        <v>0.82517482517482521</v>
      </c>
      <c r="Y81" s="44">
        <f t="shared" si="7"/>
        <v>1.3542070832393414</v>
      </c>
    </row>
    <row r="82" spans="1:25" ht="15.95" customHeight="1" x14ac:dyDescent="0.25">
      <c r="A82" s="179"/>
      <c r="B82" s="14">
        <v>42634</v>
      </c>
      <c r="C82" s="15" t="s">
        <v>34</v>
      </c>
      <c r="D82" s="45">
        <f>SUM(I82:I$130)/SUM(G82:G$130)</f>
        <v>0.49645390070921985</v>
      </c>
      <c r="E82" s="15">
        <v>1</v>
      </c>
      <c r="F82" s="15">
        <v>4</v>
      </c>
      <c r="G82" s="15">
        <v>4</v>
      </c>
      <c r="H82" s="15">
        <v>1</v>
      </c>
      <c r="I82" s="27">
        <v>2</v>
      </c>
      <c r="J82" s="27">
        <f t="shared" si="6"/>
        <v>1</v>
      </c>
      <c r="K82" s="15">
        <v>1</v>
      </c>
      <c r="L82" s="15">
        <v>0</v>
      </c>
      <c r="M82" s="15">
        <v>0</v>
      </c>
      <c r="N82" s="15">
        <v>1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1</v>
      </c>
      <c r="V82" s="15">
        <v>3</v>
      </c>
      <c r="W82" s="45">
        <f>SUM(I82:I$130,O82:O$130,S82:S$130)/SUM(F82:F$130)</f>
        <v>0.52287581699346408</v>
      </c>
      <c r="X82" s="45">
        <f>SUM(V82:V$130)/SUM(G82:G$130)</f>
        <v>0.80851063829787229</v>
      </c>
      <c r="Y82" s="46">
        <f t="shared" si="7"/>
        <v>1.3313864552913364</v>
      </c>
    </row>
    <row r="83" spans="1:25" ht="15.95" customHeight="1" x14ac:dyDescent="0.25">
      <c r="A83" s="179"/>
      <c r="B83" s="14">
        <v>42627</v>
      </c>
      <c r="C83" s="15" t="s">
        <v>34</v>
      </c>
      <c r="D83" s="45">
        <f>SUM(I83:I$130)/SUM(G83:G$130)</f>
        <v>0.49635036496350365</v>
      </c>
      <c r="E83" s="15">
        <v>1</v>
      </c>
      <c r="F83" s="15">
        <v>3</v>
      </c>
      <c r="G83" s="15">
        <v>1</v>
      </c>
      <c r="H83" s="15">
        <v>0</v>
      </c>
      <c r="I83" s="27">
        <v>1</v>
      </c>
      <c r="J83" s="27">
        <f t="shared" si="6"/>
        <v>1</v>
      </c>
      <c r="K83" s="15">
        <v>0</v>
      </c>
      <c r="L83" s="15">
        <v>0</v>
      </c>
      <c r="M83" s="15">
        <v>0</v>
      </c>
      <c r="N83" s="15">
        <v>2</v>
      </c>
      <c r="O83" s="15">
        <v>1</v>
      </c>
      <c r="P83" s="15">
        <v>0</v>
      </c>
      <c r="Q83" s="15">
        <v>1</v>
      </c>
      <c r="R83" s="15">
        <v>0</v>
      </c>
      <c r="S83" s="15">
        <v>0</v>
      </c>
      <c r="T83" s="15">
        <v>0</v>
      </c>
      <c r="U83" s="15">
        <v>0</v>
      </c>
      <c r="V83" s="15">
        <v>1</v>
      </c>
      <c r="W83" s="45">
        <f>SUM(I83:I$130,O83:O$130,S83:S$130)/SUM(F83:F$130)</f>
        <v>0.52348993288590606</v>
      </c>
      <c r="X83" s="45">
        <f>SUM(V83:V$130)/SUM(G83:G$130)</f>
        <v>0.81021897810218979</v>
      </c>
      <c r="Y83" s="46">
        <f t="shared" si="7"/>
        <v>1.3337089109880957</v>
      </c>
    </row>
    <row r="84" spans="1:25" ht="15.95" customHeight="1" x14ac:dyDescent="0.25">
      <c r="A84" s="179"/>
      <c r="B84" s="14">
        <v>42627</v>
      </c>
      <c r="C84" s="15" t="s">
        <v>34</v>
      </c>
      <c r="D84" s="45">
        <f>SUM(I84:I$130)/SUM(G84:G$130)</f>
        <v>0.49264705882352944</v>
      </c>
      <c r="E84" s="15">
        <v>1</v>
      </c>
      <c r="F84" s="15">
        <v>5</v>
      </c>
      <c r="G84" s="15">
        <v>4</v>
      </c>
      <c r="H84" s="15">
        <v>1</v>
      </c>
      <c r="I84" s="27">
        <v>4</v>
      </c>
      <c r="J84" s="27">
        <f t="shared" si="6"/>
        <v>3</v>
      </c>
      <c r="K84" s="15">
        <v>1</v>
      </c>
      <c r="L84" s="15">
        <v>0</v>
      </c>
      <c r="M84" s="15">
        <v>0</v>
      </c>
      <c r="N84" s="15">
        <v>4</v>
      </c>
      <c r="O84" s="15">
        <v>0</v>
      </c>
      <c r="P84" s="15">
        <v>0</v>
      </c>
      <c r="Q84" s="15">
        <v>1</v>
      </c>
      <c r="R84" s="15">
        <v>0</v>
      </c>
      <c r="S84" s="15">
        <v>0</v>
      </c>
      <c r="T84" s="15">
        <v>0</v>
      </c>
      <c r="U84" s="15">
        <v>0</v>
      </c>
      <c r="V84" s="15">
        <v>5</v>
      </c>
      <c r="W84" s="45">
        <f>SUM(I84:I$130,O84:O$130,S84:S$130)/SUM(F84:F$130)</f>
        <v>0.52054794520547942</v>
      </c>
      <c r="X84" s="45">
        <f>SUM(V84:V$130)/SUM(G84:G$130)</f>
        <v>0.80882352941176472</v>
      </c>
      <c r="Y84" s="46">
        <f t="shared" si="7"/>
        <v>1.3293714746172443</v>
      </c>
    </row>
    <row r="85" spans="1:25" ht="15.95" customHeight="1" x14ac:dyDescent="0.25">
      <c r="A85" s="179"/>
      <c r="B85" s="14">
        <v>42620</v>
      </c>
      <c r="C85" s="15" t="s">
        <v>25</v>
      </c>
      <c r="D85" s="45">
        <f>SUM(I85:I$130)/SUM(G85:G$130)</f>
        <v>0.47727272727272729</v>
      </c>
      <c r="E85" s="15">
        <v>1</v>
      </c>
      <c r="F85" s="15">
        <v>3</v>
      </c>
      <c r="G85" s="15">
        <v>3</v>
      </c>
      <c r="H85" s="15">
        <v>2</v>
      </c>
      <c r="I85" s="27">
        <v>3</v>
      </c>
      <c r="J85" s="27">
        <f t="shared" si="6"/>
        <v>3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3</v>
      </c>
      <c r="W85" s="45">
        <f>SUM(I85:I$130,O85:O$130,S85:S$130)/SUM(F85:F$130)</f>
        <v>0.51063829787234039</v>
      </c>
      <c r="X85" s="45">
        <f>SUM(V85:V$130)/SUM(G85:G$130)</f>
        <v>0.79545454545454541</v>
      </c>
      <c r="Y85" s="46">
        <f t="shared" si="7"/>
        <v>1.3060928433268857</v>
      </c>
    </row>
    <row r="86" spans="1:25" ht="15.95" customHeight="1" x14ac:dyDescent="0.25">
      <c r="A86" s="179"/>
      <c r="B86" s="14">
        <v>42620</v>
      </c>
      <c r="C86" s="15" t="s">
        <v>25</v>
      </c>
      <c r="D86" s="45">
        <f>SUM(I86:I$130)/SUM(G86:G$130)</f>
        <v>0.46511627906976744</v>
      </c>
      <c r="E86" s="15">
        <v>1</v>
      </c>
      <c r="F86" s="15">
        <v>4</v>
      </c>
      <c r="G86" s="15">
        <v>4</v>
      </c>
      <c r="H86" s="15">
        <v>1</v>
      </c>
      <c r="I86" s="27">
        <v>2</v>
      </c>
      <c r="J86" s="27">
        <f t="shared" si="6"/>
        <v>2</v>
      </c>
      <c r="K86" s="15">
        <v>0</v>
      </c>
      <c r="L86" s="15">
        <v>0</v>
      </c>
      <c r="M86" s="15">
        <v>0</v>
      </c>
      <c r="N86" s="15">
        <v>2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2</v>
      </c>
      <c r="W86" s="45">
        <f>SUM(I86:I$130,O86:O$130,S86:S$130)/SUM(F86:F$130)</f>
        <v>0.5</v>
      </c>
      <c r="X86" s="45">
        <f>SUM(V86:V$130)/SUM(G86:G$130)</f>
        <v>0.79069767441860461</v>
      </c>
      <c r="Y86" s="46">
        <f t="shared" si="7"/>
        <v>1.2906976744186047</v>
      </c>
    </row>
    <row r="87" spans="1:25" ht="15.95" customHeight="1" x14ac:dyDescent="0.25">
      <c r="A87" s="179"/>
      <c r="B87" s="14">
        <v>42620</v>
      </c>
      <c r="C87" s="15" t="s">
        <v>25</v>
      </c>
      <c r="D87" s="45">
        <f>SUM(I87:I$130)/SUM(G87:G$130)</f>
        <v>0.46400000000000002</v>
      </c>
      <c r="E87" s="15">
        <v>1</v>
      </c>
      <c r="F87" s="15">
        <v>3</v>
      </c>
      <c r="G87" s="15">
        <v>2</v>
      </c>
      <c r="H87" s="15">
        <v>0</v>
      </c>
      <c r="I87" s="27">
        <v>1</v>
      </c>
      <c r="J87" s="27">
        <f t="shared" si="6"/>
        <v>1</v>
      </c>
      <c r="K87" s="15">
        <v>0</v>
      </c>
      <c r="L87" s="15">
        <v>0</v>
      </c>
      <c r="M87" s="15">
        <v>0</v>
      </c>
      <c r="N87" s="15">
        <v>2</v>
      </c>
      <c r="O87" s="15">
        <v>0</v>
      </c>
      <c r="P87" s="15">
        <v>0</v>
      </c>
      <c r="Q87" s="15">
        <v>1</v>
      </c>
      <c r="R87" s="15">
        <v>0</v>
      </c>
      <c r="S87" s="15">
        <v>0</v>
      </c>
      <c r="T87" s="15">
        <v>0</v>
      </c>
      <c r="U87" s="15">
        <v>1</v>
      </c>
      <c r="V87" s="15">
        <v>1</v>
      </c>
      <c r="W87" s="45">
        <f>SUM(I87:I$130,O87:O$130,S87:S$130)/SUM(F87:F$130)</f>
        <v>0.5</v>
      </c>
      <c r="X87" s="45">
        <f>SUM(V87:V$130)/SUM(G87:G$130)</f>
        <v>0.8</v>
      </c>
      <c r="Y87" s="46">
        <f t="shared" si="7"/>
        <v>1.3</v>
      </c>
    </row>
    <row r="88" spans="1:25" ht="15.95" customHeight="1" x14ac:dyDescent="0.25">
      <c r="A88" s="179"/>
      <c r="B88" s="14">
        <v>42613</v>
      </c>
      <c r="C88" s="15" t="s">
        <v>25</v>
      </c>
      <c r="D88" s="45">
        <f>SUM(I88:I$130)/SUM(G88:G$130)</f>
        <v>0.46341463414634149</v>
      </c>
      <c r="E88" s="15">
        <v>1</v>
      </c>
      <c r="F88" s="15">
        <v>5</v>
      </c>
      <c r="G88" s="15">
        <v>5</v>
      </c>
      <c r="H88" s="15">
        <v>1</v>
      </c>
      <c r="I88" s="27">
        <v>2</v>
      </c>
      <c r="J88" s="27">
        <f t="shared" si="6"/>
        <v>1</v>
      </c>
      <c r="K88" s="15">
        <v>1</v>
      </c>
      <c r="L88" s="15">
        <v>0</v>
      </c>
      <c r="M88" s="15">
        <v>0</v>
      </c>
      <c r="N88" s="15">
        <v>1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6</v>
      </c>
      <c r="V88" s="15">
        <v>3</v>
      </c>
      <c r="W88" s="45">
        <f>SUM(I88:I$130,O88:O$130,S88:S$130)/SUM(F88:F$130)</f>
        <v>0.50381679389312972</v>
      </c>
      <c r="X88" s="45">
        <f>SUM(V88:V$130)/SUM(G88:G$130)</f>
        <v>0.80487804878048785</v>
      </c>
      <c r="Y88" s="46">
        <f t="shared" si="7"/>
        <v>1.3086948426736176</v>
      </c>
    </row>
    <row r="89" spans="1:25" ht="15.95" customHeight="1" thickBot="1" x14ac:dyDescent="0.3">
      <c r="A89" s="180"/>
      <c r="B89" s="86">
        <v>42613</v>
      </c>
      <c r="C89" s="87" t="s">
        <v>25</v>
      </c>
      <c r="D89" s="89">
        <f>SUM(I89:I$130)/SUM(G89:G$130)</f>
        <v>0.46610169491525422</v>
      </c>
      <c r="E89" s="87">
        <v>1</v>
      </c>
      <c r="F89" s="87">
        <v>3</v>
      </c>
      <c r="G89" s="87">
        <v>3</v>
      </c>
      <c r="H89" s="87">
        <v>1</v>
      </c>
      <c r="I89" s="28">
        <v>1</v>
      </c>
      <c r="J89" s="87">
        <f t="shared" si="6"/>
        <v>0</v>
      </c>
      <c r="K89" s="87">
        <v>0</v>
      </c>
      <c r="L89" s="87">
        <v>1</v>
      </c>
      <c r="M89" s="87">
        <v>0</v>
      </c>
      <c r="N89" s="87">
        <v>2</v>
      </c>
      <c r="O89" s="87">
        <v>0</v>
      </c>
      <c r="P89" s="87">
        <v>0</v>
      </c>
      <c r="Q89" s="87">
        <v>0</v>
      </c>
      <c r="R89" s="87">
        <v>0</v>
      </c>
      <c r="S89" s="87">
        <v>0</v>
      </c>
      <c r="T89" s="87">
        <v>0</v>
      </c>
      <c r="U89" s="87">
        <v>0</v>
      </c>
      <c r="V89" s="87">
        <v>3</v>
      </c>
      <c r="W89" s="89">
        <f>SUM(I89:I$130,O89:O$130,S89:S$130)/SUM(F89:F$130)</f>
        <v>0.50793650793650791</v>
      </c>
      <c r="X89" s="89">
        <f>SUM(V89:V$130)/SUM(G89:G$130)</f>
        <v>0.81355932203389836</v>
      </c>
      <c r="Y89" s="90">
        <f t="shared" si="7"/>
        <v>1.3214958299704063</v>
      </c>
    </row>
    <row r="90" spans="1:25" ht="15.95" customHeight="1" x14ac:dyDescent="0.25">
      <c r="A90" s="183" t="s">
        <v>40</v>
      </c>
      <c r="B90" s="9">
        <v>42599</v>
      </c>
      <c r="C90" s="10" t="s">
        <v>36</v>
      </c>
      <c r="D90" s="1">
        <f>SUM(I90:I$130)/SUM(G90:G$130)</f>
        <v>0.46956521739130436</v>
      </c>
      <c r="E90" s="10">
        <v>1</v>
      </c>
      <c r="F90" s="10">
        <v>3</v>
      </c>
      <c r="G90" s="10">
        <v>2</v>
      </c>
      <c r="H90" s="10">
        <v>0</v>
      </c>
      <c r="I90" s="30">
        <v>1</v>
      </c>
      <c r="J90" s="10">
        <f t="shared" si="6"/>
        <v>1</v>
      </c>
      <c r="K90" s="10">
        <v>0</v>
      </c>
      <c r="L90" s="10">
        <v>0</v>
      </c>
      <c r="M90" s="10">
        <v>0</v>
      </c>
      <c r="N90" s="10">
        <v>2</v>
      </c>
      <c r="O90" s="10">
        <v>0</v>
      </c>
      <c r="P90" s="10">
        <v>0</v>
      </c>
      <c r="Q90" s="10">
        <v>1</v>
      </c>
      <c r="R90" s="10">
        <v>0</v>
      </c>
      <c r="S90" s="10">
        <v>0</v>
      </c>
      <c r="T90" s="10">
        <v>0</v>
      </c>
      <c r="U90" s="10">
        <v>0</v>
      </c>
      <c r="V90" s="10">
        <v>1</v>
      </c>
      <c r="W90" s="1">
        <f>SUM(I90:I$130,O90:O$130,S90:S$130)/SUM(F90:F$130)</f>
        <v>0.51219512195121952</v>
      </c>
      <c r="X90" s="1">
        <f>SUM(V90:V$130)/SUM(G90:G$130)</f>
        <v>0.80869565217391304</v>
      </c>
      <c r="Y90" s="2">
        <f t="shared" si="7"/>
        <v>1.3208907741251326</v>
      </c>
    </row>
    <row r="91" spans="1:25" ht="15.95" customHeight="1" x14ac:dyDescent="0.25">
      <c r="A91" s="184"/>
      <c r="B91" s="4">
        <v>42599</v>
      </c>
      <c r="C91" s="5" t="s">
        <v>36</v>
      </c>
      <c r="D91" s="39">
        <f>SUM(I91:I$130)/SUM(G91:G$130)</f>
        <v>0.46902654867256638</v>
      </c>
      <c r="E91" s="5">
        <v>1</v>
      </c>
      <c r="F91" s="5">
        <v>2</v>
      </c>
      <c r="G91" s="5">
        <v>2</v>
      </c>
      <c r="H91" s="5">
        <v>0</v>
      </c>
      <c r="I91" s="5">
        <v>0</v>
      </c>
      <c r="J91" s="5">
        <f t="shared" si="6"/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39">
        <f>SUM(I91:I$130,O91:O$130,S91:S$130)/SUM(F91:F$130)</f>
        <v>0.51666666666666672</v>
      </c>
      <c r="X91" s="39">
        <f>SUM(V91:V$130)/SUM(G91:G$130)</f>
        <v>0.81415929203539827</v>
      </c>
      <c r="Y91" s="41">
        <f t="shared" si="7"/>
        <v>1.330825958702065</v>
      </c>
    </row>
    <row r="92" spans="1:25" ht="15.95" customHeight="1" x14ac:dyDescent="0.25">
      <c r="A92" s="184"/>
      <c r="B92" s="4">
        <v>42585</v>
      </c>
      <c r="C92" s="5" t="s">
        <v>37</v>
      </c>
      <c r="D92" s="39">
        <f>SUM(I92:I$130)/SUM(G92:G$130)</f>
        <v>0.47747747747747749</v>
      </c>
      <c r="E92" s="5">
        <v>1</v>
      </c>
      <c r="F92" s="5">
        <v>3</v>
      </c>
      <c r="G92" s="5">
        <v>3</v>
      </c>
      <c r="H92" s="5">
        <v>0</v>
      </c>
      <c r="I92" s="5">
        <v>0</v>
      </c>
      <c r="J92" s="5">
        <f t="shared" si="6"/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39">
        <f>SUM(I92:I$130,O92:O$130,S92:S$130)/SUM(F92:F$130)</f>
        <v>0.52542372881355937</v>
      </c>
      <c r="X92" s="39">
        <f>SUM(V92:V$130)/SUM(G92:G$130)</f>
        <v>0.8288288288288288</v>
      </c>
      <c r="Y92" s="41">
        <f t="shared" si="7"/>
        <v>1.3542525576423881</v>
      </c>
    </row>
    <row r="93" spans="1:25" ht="15.95" customHeight="1" x14ac:dyDescent="0.25">
      <c r="A93" s="184"/>
      <c r="B93" s="4">
        <v>42585</v>
      </c>
      <c r="C93" s="5" t="s">
        <v>37</v>
      </c>
      <c r="D93" s="39">
        <f>SUM(I93:I$130)/SUM(G93:G$130)</f>
        <v>0.49074074074074076</v>
      </c>
      <c r="E93" s="5">
        <v>1</v>
      </c>
      <c r="F93" s="5">
        <v>3</v>
      </c>
      <c r="G93" s="5">
        <v>2</v>
      </c>
      <c r="H93" s="5">
        <v>2</v>
      </c>
      <c r="I93" s="5">
        <v>1</v>
      </c>
      <c r="J93" s="5">
        <f t="shared" si="6"/>
        <v>0</v>
      </c>
      <c r="K93" s="5">
        <v>1</v>
      </c>
      <c r="L93" s="5">
        <v>0</v>
      </c>
      <c r="M93" s="5">
        <v>0</v>
      </c>
      <c r="N93" s="5">
        <v>1</v>
      </c>
      <c r="O93" s="5">
        <v>1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2</v>
      </c>
      <c r="W93" s="39">
        <f>SUM(I93:I$130,O93:O$130,S93:S$130)/SUM(F93:F$130)</f>
        <v>0.53913043478260869</v>
      </c>
      <c r="X93" s="39">
        <f>SUM(V93:V$130)/SUM(G93:G$130)</f>
        <v>0.85185185185185186</v>
      </c>
      <c r="Y93" s="41">
        <f t="shared" si="7"/>
        <v>1.3909822866344606</v>
      </c>
    </row>
    <row r="94" spans="1:25" ht="15.95" customHeight="1" x14ac:dyDescent="0.25">
      <c r="A94" s="184"/>
      <c r="B94" s="4">
        <v>42543</v>
      </c>
      <c r="C94" s="5" t="s">
        <v>34</v>
      </c>
      <c r="D94" s="39">
        <f>SUM(I94:I$130)/SUM(G94:G$130)</f>
        <v>0.49056603773584906</v>
      </c>
      <c r="E94" s="5">
        <v>1</v>
      </c>
      <c r="F94" s="5">
        <v>3</v>
      </c>
      <c r="G94" s="5">
        <v>2</v>
      </c>
      <c r="H94" s="5">
        <v>1</v>
      </c>
      <c r="I94" s="5">
        <v>1</v>
      </c>
      <c r="J94" s="5">
        <f t="shared" si="6"/>
        <v>0</v>
      </c>
      <c r="K94" s="5">
        <v>0</v>
      </c>
      <c r="L94" s="5">
        <v>0</v>
      </c>
      <c r="M94" s="5">
        <v>1</v>
      </c>
      <c r="N94" s="5">
        <v>4</v>
      </c>
      <c r="O94" s="5">
        <v>1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4</v>
      </c>
      <c r="W94" s="39">
        <f>SUM(I94:I$130,O94:O$130,S94:S$130)/SUM(F94:F$130)</f>
        <v>0.5357142857142857</v>
      </c>
      <c r="X94" s="39">
        <f>SUM(V94:V$130)/SUM(G94:G$130)</f>
        <v>0.84905660377358494</v>
      </c>
      <c r="Y94" s="41">
        <f t="shared" si="7"/>
        <v>1.3847708894878705</v>
      </c>
    </row>
    <row r="95" spans="1:25" ht="15.95" customHeight="1" x14ac:dyDescent="0.25">
      <c r="A95" s="184"/>
      <c r="B95" s="4">
        <v>42543</v>
      </c>
      <c r="C95" s="5" t="s">
        <v>34</v>
      </c>
      <c r="D95" s="39">
        <f>SUM(I95:I$130)/SUM(G95:G$130)</f>
        <v>0.49038461538461536</v>
      </c>
      <c r="E95" s="5">
        <v>1</v>
      </c>
      <c r="F95" s="5">
        <v>3</v>
      </c>
      <c r="G95" s="5">
        <v>3</v>
      </c>
      <c r="H95" s="5">
        <v>1</v>
      </c>
      <c r="I95" s="5">
        <v>1</v>
      </c>
      <c r="J95" s="5">
        <f t="shared" si="6"/>
        <v>1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</v>
      </c>
      <c r="V95" s="5">
        <v>1</v>
      </c>
      <c r="W95" s="39">
        <f>SUM(I95:I$130,O95:O$130,S95:S$130)/SUM(F95:F$130)</f>
        <v>0.5321100917431193</v>
      </c>
      <c r="X95" s="39">
        <f>SUM(V95:V$130)/SUM(G95:G$130)</f>
        <v>0.82692307692307687</v>
      </c>
      <c r="Y95" s="41">
        <f t="shared" si="7"/>
        <v>1.3590331686661963</v>
      </c>
    </row>
    <row r="96" spans="1:25" ht="15.95" customHeight="1" x14ac:dyDescent="0.25">
      <c r="A96" s="184"/>
      <c r="B96" s="4">
        <v>42536</v>
      </c>
      <c r="C96" s="5" t="s">
        <v>39</v>
      </c>
      <c r="D96" s="39">
        <f>SUM(I96:I$130)/SUM(G96:G$130)</f>
        <v>0.49504950495049505</v>
      </c>
      <c r="E96" s="5">
        <v>1</v>
      </c>
      <c r="F96" s="5">
        <v>3</v>
      </c>
      <c r="G96" s="5">
        <v>3</v>
      </c>
      <c r="H96" s="5">
        <v>2</v>
      </c>
      <c r="I96" s="5">
        <v>2</v>
      </c>
      <c r="J96" s="5">
        <f t="shared" si="6"/>
        <v>1</v>
      </c>
      <c r="K96" s="5">
        <v>1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3</v>
      </c>
      <c r="W96" s="39">
        <f>SUM(I96:I$130,O96:O$130,S96:S$130)/SUM(F96:F$130)</f>
        <v>0.53773584905660377</v>
      </c>
      <c r="X96" s="39">
        <f>SUM(V96:V$130)/SUM(G96:G$130)</f>
        <v>0.84158415841584155</v>
      </c>
      <c r="Y96" s="41">
        <f t="shared" si="7"/>
        <v>1.3793200074724452</v>
      </c>
    </row>
    <row r="97" spans="1:25" ht="15.95" customHeight="1" x14ac:dyDescent="0.25">
      <c r="A97" s="184"/>
      <c r="B97" s="4">
        <v>42536</v>
      </c>
      <c r="C97" s="5" t="s">
        <v>39</v>
      </c>
      <c r="D97" s="39">
        <f>SUM(I97:I$130)/SUM(G97:G$130)</f>
        <v>0.48979591836734693</v>
      </c>
      <c r="E97" s="5">
        <v>1</v>
      </c>
      <c r="F97" s="5">
        <v>4</v>
      </c>
      <c r="G97" s="5">
        <v>4</v>
      </c>
      <c r="H97" s="5">
        <v>2</v>
      </c>
      <c r="I97" s="5">
        <v>3</v>
      </c>
      <c r="J97" s="5">
        <f t="shared" si="6"/>
        <v>0</v>
      </c>
      <c r="K97" s="5">
        <v>2</v>
      </c>
      <c r="L97" s="5">
        <v>0</v>
      </c>
      <c r="M97" s="5">
        <v>1</v>
      </c>
      <c r="N97" s="5">
        <v>5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8</v>
      </c>
      <c r="W97" s="39">
        <f>SUM(I97:I$130,O97:O$130,S97:S$130)/SUM(F97:F$130)</f>
        <v>0.53398058252427183</v>
      </c>
      <c r="X97" s="39">
        <f>SUM(V97:V$130)/SUM(G97:G$130)</f>
        <v>0.83673469387755106</v>
      </c>
      <c r="Y97" s="41">
        <f t="shared" si="7"/>
        <v>1.3707152764018229</v>
      </c>
    </row>
    <row r="98" spans="1:25" ht="15.95" customHeight="1" x14ac:dyDescent="0.25">
      <c r="A98" s="184"/>
      <c r="B98" s="4">
        <v>42529</v>
      </c>
      <c r="C98" s="5" t="s">
        <v>36</v>
      </c>
      <c r="D98" s="39">
        <f>SUM(I98:I$130)/SUM(G98:G$130)</f>
        <v>0.47872340425531917</v>
      </c>
      <c r="E98" s="5">
        <v>1</v>
      </c>
      <c r="F98" s="5">
        <v>4</v>
      </c>
      <c r="G98" s="5">
        <v>4</v>
      </c>
      <c r="H98" s="5">
        <v>2</v>
      </c>
      <c r="I98" s="5">
        <v>3</v>
      </c>
      <c r="J98" s="5">
        <f t="shared" si="6"/>
        <v>1</v>
      </c>
      <c r="K98" s="5">
        <v>2</v>
      </c>
      <c r="L98" s="5">
        <v>0</v>
      </c>
      <c r="M98" s="5">
        <v>0</v>
      </c>
      <c r="N98" s="5">
        <v>1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5</v>
      </c>
      <c r="W98" s="39">
        <f>SUM(I98:I$130,O98:O$130,S98:S$130)/SUM(F98:F$130)</f>
        <v>0.5252525252525253</v>
      </c>
      <c r="X98" s="39">
        <f>SUM(V98:V$130)/SUM(G98:G$130)</f>
        <v>0.78723404255319152</v>
      </c>
      <c r="Y98" s="41">
        <f t="shared" si="7"/>
        <v>1.3124865678057169</v>
      </c>
    </row>
    <row r="99" spans="1:25" ht="15.95" customHeight="1" x14ac:dyDescent="0.25">
      <c r="A99" s="184"/>
      <c r="B99" s="4">
        <v>42529</v>
      </c>
      <c r="C99" s="5" t="s">
        <v>36</v>
      </c>
      <c r="D99" s="39">
        <f>SUM(I99:I$130)/SUM(G99:G$130)</f>
        <v>0.46666666666666667</v>
      </c>
      <c r="E99" s="5">
        <v>1</v>
      </c>
      <c r="F99" s="5">
        <v>5</v>
      </c>
      <c r="G99" s="5">
        <v>4</v>
      </c>
      <c r="H99" s="5">
        <v>2</v>
      </c>
      <c r="I99" s="5">
        <v>2</v>
      </c>
      <c r="J99" s="5">
        <f t="shared" si="6"/>
        <v>1</v>
      </c>
      <c r="K99" s="5">
        <v>1</v>
      </c>
      <c r="L99" s="5">
        <v>0</v>
      </c>
      <c r="M99" s="5">
        <v>0</v>
      </c>
      <c r="N99" s="5">
        <v>2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2</v>
      </c>
      <c r="V99" s="5">
        <v>3</v>
      </c>
      <c r="W99" s="39">
        <f>SUM(I99:I$130,O99:O$130,S99:S$130)/SUM(F99:F$130)</f>
        <v>0.51578947368421058</v>
      </c>
      <c r="X99" s="39">
        <f>SUM(V99:V$130)/SUM(G99:G$130)</f>
        <v>0.76666666666666672</v>
      </c>
      <c r="Y99" s="41">
        <f t="shared" si="7"/>
        <v>1.2824561403508774</v>
      </c>
    </row>
    <row r="100" spans="1:25" ht="15.95" customHeight="1" x14ac:dyDescent="0.25">
      <c r="A100" s="184"/>
      <c r="B100" s="4">
        <v>42522</v>
      </c>
      <c r="C100" s="5" t="s">
        <v>37</v>
      </c>
      <c r="D100" s="39">
        <f>SUM(I100:I$130)/SUM(G100:G$130)</f>
        <v>0.46511627906976744</v>
      </c>
      <c r="E100" s="5">
        <v>1</v>
      </c>
      <c r="F100" s="5">
        <v>3</v>
      </c>
      <c r="G100" s="5">
        <v>3</v>
      </c>
      <c r="H100" s="5">
        <v>0</v>
      </c>
      <c r="I100" s="5">
        <v>0</v>
      </c>
      <c r="J100" s="5">
        <f t="shared" si="6"/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3</v>
      </c>
      <c r="V100" s="5">
        <v>0</v>
      </c>
      <c r="W100" s="39">
        <f>SUM(I100:I$130,O100:O$130,S100:S$130)/SUM(F100:F$130)</f>
        <v>0.52222222222222225</v>
      </c>
      <c r="X100" s="39">
        <f>SUM(V100:V$130)/SUM(G100:G$130)</f>
        <v>0.76744186046511631</v>
      </c>
      <c r="Y100" s="41">
        <f t="shared" si="7"/>
        <v>1.2896640826873385</v>
      </c>
    </row>
    <row r="101" spans="1:25" ht="15.95" customHeight="1" x14ac:dyDescent="0.25">
      <c r="A101" s="184"/>
      <c r="B101" s="4">
        <v>42522</v>
      </c>
      <c r="C101" s="5" t="s">
        <v>37</v>
      </c>
      <c r="D101" s="39">
        <f>SUM(I101:I$130)/SUM(G101:G$130)</f>
        <v>0.48192771084337349</v>
      </c>
      <c r="E101" s="5">
        <v>1</v>
      </c>
      <c r="F101" s="5">
        <v>4</v>
      </c>
      <c r="G101" s="5">
        <v>4</v>
      </c>
      <c r="H101" s="5">
        <v>0</v>
      </c>
      <c r="I101" s="27">
        <v>1</v>
      </c>
      <c r="J101" s="5">
        <f t="shared" si="6"/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1</v>
      </c>
      <c r="T101" s="5">
        <v>0</v>
      </c>
      <c r="U101" s="5">
        <v>0</v>
      </c>
      <c r="V101" s="5">
        <v>1</v>
      </c>
      <c r="W101" s="39">
        <f>SUM(I101:I$130,O101:O$130,S101:S$130)/SUM(F101:F$130)</f>
        <v>0.54022988505747127</v>
      </c>
      <c r="X101" s="39">
        <f>SUM(V101:V$130)/SUM(G101:G$130)</f>
        <v>0.79518072289156627</v>
      </c>
      <c r="Y101" s="41">
        <f t="shared" si="7"/>
        <v>1.3354106079490375</v>
      </c>
    </row>
    <row r="102" spans="1:25" ht="15.95" customHeight="1" x14ac:dyDescent="0.25">
      <c r="A102" s="184"/>
      <c r="B102" s="4">
        <v>42515</v>
      </c>
      <c r="C102" s="5" t="s">
        <v>25</v>
      </c>
      <c r="D102" s="39">
        <f>SUM(I102:I$130)/SUM(G102:G$130)</f>
        <v>0.49367088607594939</v>
      </c>
      <c r="E102" s="5">
        <v>1</v>
      </c>
      <c r="F102" s="5">
        <v>2</v>
      </c>
      <c r="G102" s="5">
        <v>2</v>
      </c>
      <c r="H102" s="5">
        <v>0</v>
      </c>
      <c r="I102" s="27">
        <v>1</v>
      </c>
      <c r="J102" s="5">
        <f t="shared" si="6"/>
        <v>1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1</v>
      </c>
      <c r="W102" s="39">
        <f>SUM(I102:I$130,O102:O$130,S102:S$130)/SUM(F102:F$130)</f>
        <v>0.54216867469879515</v>
      </c>
      <c r="X102" s="39">
        <f>SUM(V102:V$130)/SUM(G102:G$130)</f>
        <v>0.82278481012658233</v>
      </c>
      <c r="Y102" s="41">
        <f t="shared" si="7"/>
        <v>1.3649534848253775</v>
      </c>
    </row>
    <row r="103" spans="1:25" ht="15.95" customHeight="1" x14ac:dyDescent="0.25">
      <c r="A103" s="184"/>
      <c r="B103" s="4">
        <v>42515</v>
      </c>
      <c r="C103" s="5" t="s">
        <v>25</v>
      </c>
      <c r="D103" s="39">
        <f>SUM(I103:I$130)/SUM(G103:G$130)</f>
        <v>0.4935064935064935</v>
      </c>
      <c r="E103" s="5">
        <v>1</v>
      </c>
      <c r="F103" s="5">
        <v>2</v>
      </c>
      <c r="G103" s="5">
        <v>2</v>
      </c>
      <c r="H103" s="5">
        <v>1</v>
      </c>
      <c r="I103" s="27">
        <v>2</v>
      </c>
      <c r="J103" s="5">
        <f t="shared" si="6"/>
        <v>1</v>
      </c>
      <c r="K103" s="5">
        <v>0</v>
      </c>
      <c r="L103" s="5">
        <v>1</v>
      </c>
      <c r="M103" s="5">
        <v>0</v>
      </c>
      <c r="N103" s="5">
        <v>2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4</v>
      </c>
      <c r="W103" s="39">
        <f>SUM(I103:I$130,O103:O$130,S103:S$130)/SUM(F103:F$130)</f>
        <v>0.54320987654320985</v>
      </c>
      <c r="X103" s="39">
        <f>SUM(V103:V$130)/SUM(G103:G$130)</f>
        <v>0.83116883116883122</v>
      </c>
      <c r="Y103" s="41">
        <f t="shared" si="7"/>
        <v>1.3743787077120411</v>
      </c>
    </row>
    <row r="104" spans="1:25" ht="15.95" customHeight="1" x14ac:dyDescent="0.25">
      <c r="A104" s="184"/>
      <c r="B104" s="4">
        <v>42508</v>
      </c>
      <c r="C104" s="5" t="s">
        <v>23</v>
      </c>
      <c r="D104" s="39">
        <f>SUM(I104:I$130)/SUM(G104:G$130)</f>
        <v>0.48</v>
      </c>
      <c r="E104" s="5">
        <v>1</v>
      </c>
      <c r="F104" s="5">
        <v>3</v>
      </c>
      <c r="G104" s="5">
        <v>3</v>
      </c>
      <c r="H104" s="5">
        <v>1</v>
      </c>
      <c r="I104" s="27">
        <v>2</v>
      </c>
      <c r="J104" s="5">
        <f t="shared" si="6"/>
        <v>1</v>
      </c>
      <c r="K104" s="5">
        <v>1</v>
      </c>
      <c r="L104" s="5">
        <v>0</v>
      </c>
      <c r="M104" s="5">
        <v>0</v>
      </c>
      <c r="N104" s="5">
        <v>1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3</v>
      </c>
      <c r="W104" s="39">
        <f>SUM(I104:I$130,O104:O$130,S104:S$130)/SUM(F104:F$130)</f>
        <v>0.53164556962025311</v>
      </c>
      <c r="X104" s="39">
        <f>SUM(V104:V$130)/SUM(G104:G$130)</f>
        <v>0.8</v>
      </c>
      <c r="Y104" s="41">
        <f t="shared" si="7"/>
        <v>1.3316455696202532</v>
      </c>
    </row>
    <row r="105" spans="1:25" ht="15.95" customHeight="1" x14ac:dyDescent="0.25">
      <c r="A105" s="184"/>
      <c r="B105" s="4">
        <v>42508</v>
      </c>
      <c r="C105" s="5" t="s">
        <v>23</v>
      </c>
      <c r="D105" s="39">
        <f>SUM(I105:I$130)/SUM(G105:G$130)</f>
        <v>0.47222222222222221</v>
      </c>
      <c r="E105" s="5">
        <v>1</v>
      </c>
      <c r="F105" s="5">
        <v>3</v>
      </c>
      <c r="G105" s="5">
        <v>3</v>
      </c>
      <c r="H105" s="5">
        <v>1</v>
      </c>
      <c r="I105" s="27">
        <v>1</v>
      </c>
      <c r="J105" s="5">
        <f t="shared" si="6"/>
        <v>0</v>
      </c>
      <c r="K105" s="5">
        <v>1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1</v>
      </c>
      <c r="T105" s="5">
        <v>0</v>
      </c>
      <c r="U105" s="5">
        <v>1</v>
      </c>
      <c r="V105" s="5">
        <v>2</v>
      </c>
      <c r="W105" s="39">
        <f>SUM(I105:I$130,O105:O$130,S105:S$130)/SUM(F105:F$130)</f>
        <v>0.52631578947368418</v>
      </c>
      <c r="X105" s="39">
        <f>SUM(V105:V$130)/SUM(G105:G$130)</f>
        <v>0.79166666666666663</v>
      </c>
      <c r="Y105" s="41">
        <f t="shared" si="7"/>
        <v>1.3179824561403508</v>
      </c>
    </row>
    <row r="106" spans="1:25" ht="15.95" customHeight="1" x14ac:dyDescent="0.25">
      <c r="A106" s="184"/>
      <c r="B106" s="4">
        <v>42501</v>
      </c>
      <c r="C106" s="5" t="s">
        <v>29</v>
      </c>
      <c r="D106" s="39">
        <f>SUM(I106:I$130)/SUM(G106:G$130)</f>
        <v>0.47826086956521741</v>
      </c>
      <c r="E106" s="5">
        <v>1</v>
      </c>
      <c r="F106" s="5">
        <v>3</v>
      </c>
      <c r="G106" s="5">
        <v>3</v>
      </c>
      <c r="H106" s="5">
        <v>1</v>
      </c>
      <c r="I106" s="27">
        <v>1</v>
      </c>
      <c r="J106" s="5">
        <f t="shared" si="6"/>
        <v>0</v>
      </c>
      <c r="K106" s="5">
        <v>1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2</v>
      </c>
      <c r="W106" s="39">
        <f>SUM(I106:I$130,O106:O$130,S106:S$130)/SUM(F106:F$130)</f>
        <v>0.52054794520547942</v>
      </c>
      <c r="X106" s="39">
        <f>SUM(V106:V$130)/SUM(G106:G$130)</f>
        <v>0.79710144927536231</v>
      </c>
      <c r="Y106" s="41">
        <f t="shared" si="7"/>
        <v>1.3176493944808416</v>
      </c>
    </row>
    <row r="107" spans="1:25" ht="15.95" customHeight="1" thickBot="1" x14ac:dyDescent="0.3">
      <c r="A107" s="188"/>
      <c r="B107" s="11">
        <v>42501</v>
      </c>
      <c r="C107" s="12" t="s">
        <v>29</v>
      </c>
      <c r="D107" s="40">
        <f>SUM(I107:I$130)/SUM(G107:G$130)</f>
        <v>0.48484848484848486</v>
      </c>
      <c r="E107" s="12">
        <v>1</v>
      </c>
      <c r="F107" s="12">
        <v>3</v>
      </c>
      <c r="G107" s="12">
        <v>3</v>
      </c>
      <c r="H107" s="12">
        <v>1</v>
      </c>
      <c r="I107" s="28">
        <v>3</v>
      </c>
      <c r="J107" s="12">
        <f t="shared" si="6"/>
        <v>3</v>
      </c>
      <c r="K107" s="12">
        <v>0</v>
      </c>
      <c r="L107" s="12">
        <v>0</v>
      </c>
      <c r="M107" s="12">
        <v>0</v>
      </c>
      <c r="N107" s="12">
        <v>1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3</v>
      </c>
      <c r="W107" s="40">
        <f>SUM(I107:I$130,O107:O$130,S107:S$130)/SUM(F107:F$130)</f>
        <v>0.52857142857142858</v>
      </c>
      <c r="X107" s="40">
        <f>SUM(V107:V$130)/SUM(G107:G$130)</f>
        <v>0.80303030303030298</v>
      </c>
      <c r="Y107" s="42">
        <f t="shared" si="7"/>
        <v>1.3316017316017317</v>
      </c>
    </row>
    <row r="108" spans="1:25" ht="15.95" customHeight="1" x14ac:dyDescent="0.25">
      <c r="A108" s="178" t="s">
        <v>42</v>
      </c>
      <c r="B108" s="18">
        <v>42248</v>
      </c>
      <c r="C108" s="19" t="s">
        <v>41</v>
      </c>
      <c r="D108" s="43">
        <f>SUM(I108:I$130)/SUM(G108:G$130)</f>
        <v>0.46031746031746029</v>
      </c>
      <c r="E108" s="19">
        <v>1</v>
      </c>
      <c r="F108" s="19">
        <v>3</v>
      </c>
      <c r="G108" s="19">
        <v>3</v>
      </c>
      <c r="H108" s="19">
        <v>2</v>
      </c>
      <c r="I108" s="30">
        <v>2</v>
      </c>
      <c r="J108" s="19">
        <f t="shared" si="6"/>
        <v>2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2</v>
      </c>
      <c r="W108" s="43">
        <f>SUM(I108:I$130,O108:O$130,S108:S$130)/SUM(F108:F$130)</f>
        <v>0.5074626865671642</v>
      </c>
      <c r="X108" s="43">
        <f>SUM(V108:V$130)/SUM(G108:G$130)</f>
        <v>0.79365079365079361</v>
      </c>
      <c r="Y108" s="44">
        <f t="shared" si="7"/>
        <v>1.3011134802179578</v>
      </c>
    </row>
    <row r="109" spans="1:25" ht="15.95" customHeight="1" x14ac:dyDescent="0.25">
      <c r="A109" s="179"/>
      <c r="B109" s="14">
        <v>42241</v>
      </c>
      <c r="C109" s="15" t="s">
        <v>41</v>
      </c>
      <c r="D109" s="45">
        <f>SUM(I109:I$130)/SUM(G109:G$130)</f>
        <v>0.45</v>
      </c>
      <c r="E109" s="15">
        <v>1</v>
      </c>
      <c r="F109" s="15">
        <v>3</v>
      </c>
      <c r="G109" s="15">
        <v>3</v>
      </c>
      <c r="H109" s="15">
        <v>2</v>
      </c>
      <c r="I109" s="27">
        <v>2</v>
      </c>
      <c r="J109" s="15">
        <f t="shared" si="6"/>
        <v>1</v>
      </c>
      <c r="K109" s="15">
        <v>0</v>
      </c>
      <c r="L109" s="15">
        <v>0</v>
      </c>
      <c r="M109" s="15">
        <v>1</v>
      </c>
      <c r="N109" s="15">
        <v>2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2</v>
      </c>
      <c r="V109" s="15">
        <v>5</v>
      </c>
      <c r="W109" s="45">
        <f>SUM(I109:I$130,O109:O$130,S109:S$130)/SUM(F109:F$130)</f>
        <v>0.5</v>
      </c>
      <c r="X109" s="45">
        <f>SUM(V109:V$130)/SUM(G109:G$130)</f>
        <v>0.8</v>
      </c>
      <c r="Y109" s="46">
        <f t="shared" si="7"/>
        <v>1.3</v>
      </c>
    </row>
    <row r="110" spans="1:25" ht="15.95" customHeight="1" x14ac:dyDescent="0.25">
      <c r="A110" s="179"/>
      <c r="B110" s="14">
        <v>42241</v>
      </c>
      <c r="C110" s="15" t="s">
        <v>41</v>
      </c>
      <c r="D110" s="45">
        <f>SUM(I110:I$130)/SUM(G110:G$130)</f>
        <v>0.43859649122807015</v>
      </c>
      <c r="E110" s="15">
        <v>1</v>
      </c>
      <c r="F110" s="15">
        <v>3</v>
      </c>
      <c r="G110" s="15">
        <v>3</v>
      </c>
      <c r="H110" s="15">
        <v>0</v>
      </c>
      <c r="I110" s="27">
        <v>1</v>
      </c>
      <c r="J110" s="15">
        <f t="shared" si="6"/>
        <v>1</v>
      </c>
      <c r="K110" s="15">
        <v>0</v>
      </c>
      <c r="L110" s="15">
        <v>0</v>
      </c>
      <c r="M110" s="15">
        <v>0</v>
      </c>
      <c r="N110" s="15">
        <v>2</v>
      </c>
      <c r="O110" s="15">
        <v>0</v>
      </c>
      <c r="P110" s="15">
        <v>0</v>
      </c>
      <c r="Q110" s="15">
        <v>0</v>
      </c>
      <c r="R110" s="15">
        <v>0</v>
      </c>
      <c r="S110" s="15">
        <v>1</v>
      </c>
      <c r="T110" s="15">
        <v>0</v>
      </c>
      <c r="U110" s="15">
        <v>0</v>
      </c>
      <c r="V110" s="15">
        <v>1</v>
      </c>
      <c r="W110" s="45">
        <f>SUM(I110:I$130,O110:O$130,S110:S$130)/SUM(F110:F$130)</f>
        <v>0.49180327868852458</v>
      </c>
      <c r="X110" s="45">
        <f>SUM(V110:V$130)/SUM(G110:G$130)</f>
        <v>0.75438596491228072</v>
      </c>
      <c r="Y110" s="46">
        <f t="shared" si="7"/>
        <v>1.2461892436008053</v>
      </c>
    </row>
    <row r="111" spans="1:25" ht="15.95" customHeight="1" x14ac:dyDescent="0.25">
      <c r="A111" s="179"/>
      <c r="B111" s="14">
        <v>42234</v>
      </c>
      <c r="C111" s="15" t="s">
        <v>41</v>
      </c>
      <c r="D111" s="45">
        <f>SUM(I111:I$130)/SUM(G111:G$130)</f>
        <v>0.44444444444444442</v>
      </c>
      <c r="E111" s="15">
        <v>1</v>
      </c>
      <c r="F111" s="15">
        <v>2</v>
      </c>
      <c r="G111" s="15">
        <v>2</v>
      </c>
      <c r="H111" s="15">
        <v>0</v>
      </c>
      <c r="I111" s="27">
        <v>2</v>
      </c>
      <c r="J111" s="15">
        <f t="shared" si="6"/>
        <v>1</v>
      </c>
      <c r="K111" s="15">
        <v>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3</v>
      </c>
      <c r="W111" s="45">
        <f>SUM(I111:I$130,O111:O$130,S111:S$130)/SUM(F111:F$130)</f>
        <v>0.48275862068965519</v>
      </c>
      <c r="X111" s="45">
        <f>SUM(V111:V$130)/SUM(G111:G$130)</f>
        <v>0.77777777777777779</v>
      </c>
      <c r="Y111" s="46">
        <f t="shared" si="7"/>
        <v>1.2605363984674329</v>
      </c>
    </row>
    <row r="112" spans="1:25" ht="15.95" customHeight="1" thickBot="1" x14ac:dyDescent="0.3">
      <c r="A112" s="180"/>
      <c r="B112" s="86">
        <v>42234</v>
      </c>
      <c r="C112" s="87" t="s">
        <v>41</v>
      </c>
      <c r="D112" s="89">
        <f>SUM(I112:I$130)/SUM(G112:G$130)</f>
        <v>0.42307692307692307</v>
      </c>
      <c r="E112" s="87">
        <v>1</v>
      </c>
      <c r="F112" s="87">
        <v>3</v>
      </c>
      <c r="G112" s="87">
        <v>3</v>
      </c>
      <c r="H112" s="87">
        <v>1</v>
      </c>
      <c r="I112" s="28">
        <v>1</v>
      </c>
      <c r="J112" s="87">
        <f t="shared" si="6"/>
        <v>0</v>
      </c>
      <c r="K112" s="87">
        <v>1</v>
      </c>
      <c r="L112" s="87">
        <v>0</v>
      </c>
      <c r="M112" s="87">
        <v>0</v>
      </c>
      <c r="N112" s="87">
        <v>1</v>
      </c>
      <c r="O112" s="87">
        <v>0</v>
      </c>
      <c r="P112" s="87">
        <v>0</v>
      </c>
      <c r="Q112" s="87">
        <v>0</v>
      </c>
      <c r="R112" s="87">
        <v>0</v>
      </c>
      <c r="S112" s="87">
        <v>0</v>
      </c>
      <c r="T112" s="87">
        <v>0</v>
      </c>
      <c r="U112" s="87">
        <v>0</v>
      </c>
      <c r="V112" s="87">
        <v>2</v>
      </c>
      <c r="W112" s="89">
        <f>SUM(I112:I$130,O112:O$130,S112:S$130)/SUM(F112:F$130)</f>
        <v>0.4642857142857143</v>
      </c>
      <c r="X112" s="89">
        <f>SUM(V112:V$130)/SUM(G112:G$130)</f>
        <v>0.75</v>
      </c>
      <c r="Y112" s="90">
        <f t="shared" si="7"/>
        <v>1.2142857142857144</v>
      </c>
    </row>
    <row r="113" spans="1:25" ht="15.95" customHeight="1" x14ac:dyDescent="0.25">
      <c r="A113" s="183" t="s">
        <v>49</v>
      </c>
      <c r="B113" s="9">
        <v>42227</v>
      </c>
      <c r="C113" s="10" t="s">
        <v>43</v>
      </c>
      <c r="D113" s="1">
        <f>SUM(I113:I$130)/SUM(G113:G$130)</f>
        <v>0.42857142857142855</v>
      </c>
      <c r="E113" s="10">
        <v>1</v>
      </c>
      <c r="F113" s="10">
        <v>3</v>
      </c>
      <c r="G113" s="10">
        <v>2</v>
      </c>
      <c r="H113" s="10">
        <v>1</v>
      </c>
      <c r="I113" s="10">
        <v>0</v>
      </c>
      <c r="J113" s="10">
        <f t="shared" si="6"/>
        <v>0</v>
      </c>
      <c r="K113" s="10">
        <v>0</v>
      </c>
      <c r="L113" s="10">
        <v>0</v>
      </c>
      <c r="M113" s="10">
        <v>0</v>
      </c>
      <c r="N113" s="10">
        <v>3</v>
      </c>
      <c r="O113" s="10">
        <v>0</v>
      </c>
      <c r="P113" s="10">
        <v>0</v>
      </c>
      <c r="Q113" s="10">
        <v>1</v>
      </c>
      <c r="R113" s="10">
        <v>0</v>
      </c>
      <c r="S113" s="10">
        <v>1</v>
      </c>
      <c r="T113" s="10">
        <v>0</v>
      </c>
      <c r="U113" s="10">
        <v>1</v>
      </c>
      <c r="V113" s="10">
        <v>0</v>
      </c>
      <c r="W113" s="1">
        <f>SUM(I113:I$130,O113:O$130,S113:S$130)/SUM(F113:F$130)</f>
        <v>0.47169811320754718</v>
      </c>
      <c r="X113" s="1">
        <f>SUM(V113:V$130)/SUM(G113:G$130)</f>
        <v>0.75510204081632648</v>
      </c>
      <c r="Y113" s="2">
        <f t="shared" si="7"/>
        <v>1.2268001540238735</v>
      </c>
    </row>
    <row r="114" spans="1:25" ht="15.95" customHeight="1" x14ac:dyDescent="0.25">
      <c r="A114" s="184"/>
      <c r="B114" s="4">
        <v>42227</v>
      </c>
      <c r="C114" s="5" t="s">
        <v>43</v>
      </c>
      <c r="D114" s="39">
        <f>SUM(I114:I$130)/SUM(G114:G$130)</f>
        <v>0.44680851063829785</v>
      </c>
      <c r="E114" s="5">
        <v>1</v>
      </c>
      <c r="F114" s="5">
        <v>2</v>
      </c>
      <c r="G114" s="5">
        <v>2</v>
      </c>
      <c r="H114" s="5">
        <v>0</v>
      </c>
      <c r="I114" s="5">
        <v>0</v>
      </c>
      <c r="J114" s="5">
        <f t="shared" si="6"/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</v>
      </c>
      <c r="S114" s="5">
        <v>0</v>
      </c>
      <c r="T114" s="5">
        <v>0</v>
      </c>
      <c r="U114" s="5">
        <v>1</v>
      </c>
      <c r="V114" s="5">
        <v>0</v>
      </c>
      <c r="W114" s="39">
        <f>SUM(I114:I$130,O114:O$130,S114:S$130)/SUM(F114:F$130)</f>
        <v>0.48</v>
      </c>
      <c r="X114" s="39">
        <f>SUM(V114:V$130)/SUM(G114:G$130)</f>
        <v>0.78723404255319152</v>
      </c>
      <c r="Y114" s="41">
        <f t="shared" si="7"/>
        <v>1.2672340425531914</v>
      </c>
    </row>
    <row r="115" spans="1:25" ht="15.95" customHeight="1" x14ac:dyDescent="0.25">
      <c r="A115" s="184"/>
      <c r="B115" s="4">
        <v>42199</v>
      </c>
      <c r="C115" s="5" t="s">
        <v>46</v>
      </c>
      <c r="D115" s="39">
        <f>SUM(I115:I$130)/SUM(G115:G$130)</f>
        <v>0.46666666666666667</v>
      </c>
      <c r="E115" s="5">
        <v>1</v>
      </c>
      <c r="F115" s="5">
        <v>2</v>
      </c>
      <c r="G115" s="5">
        <v>1</v>
      </c>
      <c r="H115" s="5">
        <v>0</v>
      </c>
      <c r="I115" s="5">
        <v>1</v>
      </c>
      <c r="J115" s="5">
        <f t="shared" si="6"/>
        <v>1</v>
      </c>
      <c r="K115" s="5">
        <v>0</v>
      </c>
      <c r="L115" s="5">
        <v>0</v>
      </c>
      <c r="M115" s="5">
        <v>0</v>
      </c>
      <c r="N115" s="5">
        <v>1</v>
      </c>
      <c r="O115" s="5">
        <v>1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1</v>
      </c>
      <c r="W115" s="39">
        <f>SUM(I115:I$130,O115:O$130,S115:S$130)/SUM(F115:F$130)</f>
        <v>0.5</v>
      </c>
      <c r="X115" s="39">
        <f>SUM(V115:V$130)/SUM(G115:G$130)</f>
        <v>0.82222222222222219</v>
      </c>
      <c r="Y115" s="41">
        <f t="shared" si="7"/>
        <v>1.3222222222222222</v>
      </c>
    </row>
    <row r="116" spans="1:25" ht="15.95" customHeight="1" x14ac:dyDescent="0.25">
      <c r="A116" s="184"/>
      <c r="B116" s="4">
        <v>42199</v>
      </c>
      <c r="C116" s="5" t="s">
        <v>46</v>
      </c>
      <c r="D116" s="39">
        <f>SUM(I116:I$130)/SUM(G116:G$130)</f>
        <v>0.45454545454545453</v>
      </c>
      <c r="E116" s="5">
        <v>1</v>
      </c>
      <c r="F116" s="5">
        <v>3</v>
      </c>
      <c r="G116" s="5">
        <v>3</v>
      </c>
      <c r="H116" s="5">
        <v>0</v>
      </c>
      <c r="I116" s="5">
        <v>0</v>
      </c>
      <c r="J116" s="5">
        <f t="shared" si="6"/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39">
        <f>SUM(I116:I$130,O116:O$130,S116:S$130)/SUM(F116:F$130)</f>
        <v>0.47826086956521741</v>
      </c>
      <c r="X116" s="39">
        <f>SUM(V116:V$130)/SUM(G116:G$130)</f>
        <v>0.81818181818181823</v>
      </c>
      <c r="Y116" s="41">
        <f t="shared" si="7"/>
        <v>1.2964426877470356</v>
      </c>
    </row>
    <row r="117" spans="1:25" ht="15.95" customHeight="1" x14ac:dyDescent="0.25">
      <c r="A117" s="184"/>
      <c r="B117" s="4">
        <v>42192</v>
      </c>
      <c r="C117" s="5" t="s">
        <v>47</v>
      </c>
      <c r="D117" s="39">
        <f>SUM(I117:I$130)/SUM(G117:G$130)</f>
        <v>0.48780487804878048</v>
      </c>
      <c r="E117" s="5">
        <v>1</v>
      </c>
      <c r="F117" s="5">
        <v>3</v>
      </c>
      <c r="G117" s="5">
        <v>3</v>
      </c>
      <c r="H117" s="5">
        <v>1</v>
      </c>
      <c r="I117" s="5">
        <v>2</v>
      </c>
      <c r="J117" s="5">
        <f t="shared" si="6"/>
        <v>1</v>
      </c>
      <c r="K117" s="5">
        <v>1</v>
      </c>
      <c r="L117" s="5">
        <v>0</v>
      </c>
      <c r="M117" s="5">
        <v>0</v>
      </c>
      <c r="N117" s="5">
        <v>1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3</v>
      </c>
      <c r="W117" s="39">
        <f>SUM(I117:I$130,O117:O$130,S117:S$130)/SUM(F117:F$130)</f>
        <v>0.51162790697674421</v>
      </c>
      <c r="X117" s="39">
        <f>SUM(V117:V$130)/SUM(G117:G$130)</f>
        <v>0.87804878048780488</v>
      </c>
      <c r="Y117" s="41">
        <f t="shared" si="7"/>
        <v>1.389676687464549</v>
      </c>
    </row>
    <row r="118" spans="1:25" ht="15.95" customHeight="1" x14ac:dyDescent="0.25">
      <c r="A118" s="184"/>
      <c r="B118" s="4">
        <v>42192</v>
      </c>
      <c r="C118" s="5" t="s">
        <v>47</v>
      </c>
      <c r="D118" s="39">
        <f>SUM(I118:I$130)/SUM(G118:G$130)</f>
        <v>0.47368421052631576</v>
      </c>
      <c r="E118" s="5">
        <v>1</v>
      </c>
      <c r="F118" s="5">
        <v>3</v>
      </c>
      <c r="G118" s="5">
        <v>2</v>
      </c>
      <c r="H118" s="5">
        <v>1</v>
      </c>
      <c r="I118" s="5">
        <v>0</v>
      </c>
      <c r="J118" s="5">
        <f t="shared" si="6"/>
        <v>0</v>
      </c>
      <c r="K118" s="5">
        <v>0</v>
      </c>
      <c r="L118" s="5">
        <v>0</v>
      </c>
      <c r="M118" s="5">
        <v>0</v>
      </c>
      <c r="N118" s="5">
        <v>0</v>
      </c>
      <c r="O118" s="5">
        <v>1</v>
      </c>
      <c r="P118" s="5">
        <v>0</v>
      </c>
      <c r="Q118" s="5">
        <v>0</v>
      </c>
      <c r="R118" s="5">
        <v>0</v>
      </c>
      <c r="S118" s="5">
        <v>1</v>
      </c>
      <c r="T118" s="5">
        <v>0</v>
      </c>
      <c r="U118" s="5">
        <v>0</v>
      </c>
      <c r="V118" s="5">
        <v>0</v>
      </c>
      <c r="W118" s="39">
        <f>SUM(I118:I$130,O118:O$130,S118:S$130)/SUM(F118:F$130)</f>
        <v>0.5</v>
      </c>
      <c r="X118" s="39">
        <f>SUM(V118:V$130)/SUM(G118:G$130)</f>
        <v>0.86842105263157898</v>
      </c>
      <c r="Y118" s="41">
        <f t="shared" si="7"/>
        <v>1.368421052631579</v>
      </c>
    </row>
    <row r="119" spans="1:25" ht="15.95" customHeight="1" x14ac:dyDescent="0.25">
      <c r="A119" s="184"/>
      <c r="B119" s="4">
        <v>42178</v>
      </c>
      <c r="C119" s="5" t="s">
        <v>41</v>
      </c>
      <c r="D119" s="39">
        <f>SUM(I119:I$130)/SUM(G119:G$130)</f>
        <v>0.5</v>
      </c>
      <c r="E119" s="5">
        <v>1</v>
      </c>
      <c r="F119" s="5">
        <v>4</v>
      </c>
      <c r="G119" s="5">
        <v>4</v>
      </c>
      <c r="H119" s="5">
        <v>1</v>
      </c>
      <c r="I119" s="5">
        <v>1</v>
      </c>
      <c r="J119" s="5">
        <f t="shared" si="6"/>
        <v>1</v>
      </c>
      <c r="K119" s="5">
        <v>0</v>
      </c>
      <c r="L119" s="5">
        <v>0</v>
      </c>
      <c r="M119" s="5">
        <v>0</v>
      </c>
      <c r="N119" s="5">
        <v>2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4</v>
      </c>
      <c r="V119" s="5">
        <v>1</v>
      </c>
      <c r="W119" s="39">
        <f>SUM(I119:I$130,O119:O$130,S119:S$130)/SUM(F119:F$130)</f>
        <v>0.48648648648648651</v>
      </c>
      <c r="X119" s="39">
        <f>SUM(V119:V$130)/SUM(G119:G$130)</f>
        <v>0.91666666666666663</v>
      </c>
      <c r="Y119" s="41">
        <f t="shared" si="7"/>
        <v>1.4031531531531531</v>
      </c>
    </row>
    <row r="120" spans="1:25" ht="15.95" customHeight="1" x14ac:dyDescent="0.25">
      <c r="A120" s="184"/>
      <c r="B120" s="4">
        <v>42178</v>
      </c>
      <c r="C120" s="5" t="s">
        <v>41</v>
      </c>
      <c r="D120" s="39">
        <f>SUM(I120:I$130)/SUM(G120:G$130)</f>
        <v>0.53125</v>
      </c>
      <c r="E120" s="5">
        <v>1</v>
      </c>
      <c r="F120" s="5">
        <v>3</v>
      </c>
      <c r="G120" s="5">
        <v>3</v>
      </c>
      <c r="H120" s="5">
        <v>0</v>
      </c>
      <c r="I120" s="5">
        <v>0</v>
      </c>
      <c r="J120" s="5">
        <f t="shared" si="6"/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39">
        <f>SUM(I120:I$130,O120:O$130,S120:S$130)/SUM(F120:F$130)</f>
        <v>0.51515151515151514</v>
      </c>
      <c r="X120" s="39">
        <f>SUM(V120:V$130)/SUM(G120:G$130)</f>
        <v>1</v>
      </c>
      <c r="Y120" s="41">
        <f t="shared" si="7"/>
        <v>1.5151515151515151</v>
      </c>
    </row>
    <row r="121" spans="1:25" ht="15.95" customHeight="1" x14ac:dyDescent="0.25">
      <c r="A121" s="184"/>
      <c r="B121" s="4">
        <v>42171</v>
      </c>
      <c r="C121" s="5" t="s">
        <v>45</v>
      </c>
      <c r="D121" s="39">
        <f>SUM(I121:I$130)/SUM(G121:G$130)</f>
        <v>0.58620689655172409</v>
      </c>
      <c r="E121" s="5">
        <v>1</v>
      </c>
      <c r="F121" s="5">
        <v>3</v>
      </c>
      <c r="G121" s="5">
        <v>2</v>
      </c>
      <c r="H121" s="5">
        <v>1</v>
      </c>
      <c r="I121" s="5">
        <v>1</v>
      </c>
      <c r="J121" s="5">
        <f t="shared" si="6"/>
        <v>0</v>
      </c>
      <c r="K121" s="5">
        <v>0</v>
      </c>
      <c r="L121" s="5">
        <v>0</v>
      </c>
      <c r="M121" s="5">
        <v>1</v>
      </c>
      <c r="N121" s="5">
        <v>4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1</v>
      </c>
      <c r="V121" s="5">
        <v>4</v>
      </c>
      <c r="W121" s="39">
        <f>SUM(I121:I$130,O121:O$130,S121:S$130)/SUM(F121:F$130)</f>
        <v>0.56666666666666665</v>
      </c>
      <c r="X121" s="39">
        <f>SUM(V121:V$130)/SUM(G121:G$130)</f>
        <v>1.103448275862069</v>
      </c>
      <c r="Y121" s="41">
        <f t="shared" si="7"/>
        <v>1.6701149425287356</v>
      </c>
    </row>
    <row r="122" spans="1:25" ht="15.95" customHeight="1" x14ac:dyDescent="0.25">
      <c r="A122" s="184"/>
      <c r="B122" s="4">
        <v>42171</v>
      </c>
      <c r="C122" s="5" t="s">
        <v>45</v>
      </c>
      <c r="D122" s="39">
        <f>SUM(I122:I$130)/SUM(G122:G$130)</f>
        <v>0.59259259259259256</v>
      </c>
      <c r="E122" s="5">
        <v>1</v>
      </c>
      <c r="F122" s="5">
        <v>2</v>
      </c>
      <c r="G122" s="5">
        <v>2</v>
      </c>
      <c r="H122" s="5">
        <v>1</v>
      </c>
      <c r="I122" s="5">
        <v>1</v>
      </c>
      <c r="J122" s="5">
        <f t="shared" si="6"/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1</v>
      </c>
      <c r="W122" s="39">
        <f>SUM(I122:I$130,O122:O$130,S122:S$130)/SUM(F122:F$130)</f>
        <v>0.59259259259259256</v>
      </c>
      <c r="X122" s="39">
        <f>SUM(V122:V$130)/SUM(G122:G$130)</f>
        <v>1.037037037037037</v>
      </c>
      <c r="Y122" s="41">
        <f t="shared" si="7"/>
        <v>1.6296296296296295</v>
      </c>
    </row>
    <row r="123" spans="1:25" ht="15.95" customHeight="1" x14ac:dyDescent="0.25">
      <c r="A123" s="184"/>
      <c r="B123" s="4">
        <v>42164</v>
      </c>
      <c r="C123" s="5" t="s">
        <v>43</v>
      </c>
      <c r="D123" s="39">
        <f>SUM(I123:I$130)/SUM(G123:G$130)</f>
        <v>0.6</v>
      </c>
      <c r="E123" s="5">
        <v>1</v>
      </c>
      <c r="F123" s="5">
        <v>4</v>
      </c>
      <c r="G123" s="5">
        <v>4</v>
      </c>
      <c r="H123" s="5">
        <v>3</v>
      </c>
      <c r="I123" s="5">
        <v>4</v>
      </c>
      <c r="J123" s="5">
        <f t="shared" si="6"/>
        <v>2</v>
      </c>
      <c r="K123" s="5">
        <v>1</v>
      </c>
      <c r="L123" s="5">
        <v>1</v>
      </c>
      <c r="M123" s="5">
        <v>0</v>
      </c>
      <c r="N123" s="5">
        <v>2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7</v>
      </c>
      <c r="W123" s="39">
        <f>SUM(I123:I$130,O123:O$130,S123:S$130)/SUM(F123:F$130)</f>
        <v>0.6</v>
      </c>
      <c r="X123" s="39">
        <f>SUM(V123:V$130)/SUM(G123:G$130)</f>
        <v>1.08</v>
      </c>
      <c r="Y123" s="41">
        <f t="shared" si="7"/>
        <v>1.6800000000000002</v>
      </c>
    </row>
    <row r="124" spans="1:25" ht="15.95" customHeight="1" x14ac:dyDescent="0.25">
      <c r="A124" s="184"/>
      <c r="B124" s="4">
        <v>42164</v>
      </c>
      <c r="C124" s="5" t="s">
        <v>43</v>
      </c>
      <c r="D124" s="39">
        <f>SUM(I124:I$130)/SUM(G124:G$130)</f>
        <v>0.52380952380952384</v>
      </c>
      <c r="E124" s="5">
        <v>1</v>
      </c>
      <c r="F124" s="5">
        <v>3</v>
      </c>
      <c r="G124" s="5">
        <v>3</v>
      </c>
      <c r="H124" s="5">
        <v>1</v>
      </c>
      <c r="I124" s="5">
        <v>3</v>
      </c>
      <c r="J124" s="5">
        <f t="shared" si="6"/>
        <v>2</v>
      </c>
      <c r="K124" s="5">
        <v>0</v>
      </c>
      <c r="L124" s="5">
        <v>0</v>
      </c>
      <c r="M124" s="5">
        <v>1</v>
      </c>
      <c r="N124" s="5">
        <v>4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6</v>
      </c>
      <c r="W124" s="39">
        <f>SUM(I124:I$130,O124:O$130,S124:S$130)/SUM(F124:F$130)</f>
        <v>0.52380952380952384</v>
      </c>
      <c r="X124" s="39">
        <f>SUM(V124:V$130)/SUM(G124:G$130)</f>
        <v>0.95238095238095233</v>
      </c>
      <c r="Y124" s="41">
        <f t="shared" si="7"/>
        <v>1.4761904761904763</v>
      </c>
    </row>
    <row r="125" spans="1:25" ht="15.95" customHeight="1" x14ac:dyDescent="0.25">
      <c r="A125" s="184"/>
      <c r="B125" s="4">
        <v>42157</v>
      </c>
      <c r="C125" s="5" t="s">
        <v>44</v>
      </c>
      <c r="D125" s="39">
        <f>SUM(I125:I$130)/SUM(G125:G$130)</f>
        <v>0.44444444444444442</v>
      </c>
      <c r="E125" s="5">
        <v>1</v>
      </c>
      <c r="F125" s="5">
        <v>3</v>
      </c>
      <c r="G125" s="5">
        <v>3</v>
      </c>
      <c r="H125" s="5">
        <v>2</v>
      </c>
      <c r="I125" s="5">
        <v>3</v>
      </c>
      <c r="J125" s="5">
        <f t="shared" si="6"/>
        <v>1</v>
      </c>
      <c r="K125" s="5">
        <v>2</v>
      </c>
      <c r="L125" s="5">
        <v>0</v>
      </c>
      <c r="M125" s="5">
        <v>0</v>
      </c>
      <c r="N125" s="5">
        <v>1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5</v>
      </c>
      <c r="W125" s="39">
        <f>SUM(I125:I$130,O125:O$130,S125:S$130)/SUM(F125:F$130)</f>
        <v>0.44444444444444442</v>
      </c>
      <c r="X125" s="39">
        <f>SUM(V125:V$130)/SUM(G125:G$130)</f>
        <v>0.77777777777777779</v>
      </c>
      <c r="Y125" s="41">
        <f t="shared" si="7"/>
        <v>1.2222222222222223</v>
      </c>
    </row>
    <row r="126" spans="1:25" ht="15.95" customHeight="1" x14ac:dyDescent="0.25">
      <c r="A126" s="184"/>
      <c r="B126" s="4">
        <v>42157</v>
      </c>
      <c r="C126" s="5" t="s">
        <v>44</v>
      </c>
      <c r="D126" s="39">
        <f>SUM(I126:I$130)/SUM(G126:G$130)</f>
        <v>0.33333333333333331</v>
      </c>
      <c r="E126" s="5">
        <v>1</v>
      </c>
      <c r="F126" s="5">
        <v>3</v>
      </c>
      <c r="G126" s="5">
        <v>3</v>
      </c>
      <c r="H126" s="5">
        <v>0</v>
      </c>
      <c r="I126" s="5">
        <v>0</v>
      </c>
      <c r="J126" s="5">
        <f t="shared" si="6"/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39">
        <f>SUM(I126:I$130,O126:O$130,S126:S$130)/SUM(F126:F$130)</f>
        <v>0.33333333333333331</v>
      </c>
      <c r="X126" s="39">
        <f>SUM(V126:V$130)/SUM(G126:G$130)</f>
        <v>0.6</v>
      </c>
      <c r="Y126" s="41">
        <f t="shared" si="7"/>
        <v>0.93333333333333335</v>
      </c>
    </row>
    <row r="127" spans="1:25" ht="15.95" customHeight="1" x14ac:dyDescent="0.25">
      <c r="A127" s="184"/>
      <c r="B127" s="4">
        <v>42150</v>
      </c>
      <c r="C127" s="5" t="s">
        <v>46</v>
      </c>
      <c r="D127" s="39">
        <f>SUM(I127:I$130)/SUM(G127:G$130)</f>
        <v>0.41666666666666669</v>
      </c>
      <c r="E127" s="5">
        <v>1</v>
      </c>
      <c r="F127" s="5">
        <v>3</v>
      </c>
      <c r="G127" s="5">
        <v>3</v>
      </c>
      <c r="H127" s="5">
        <v>0</v>
      </c>
      <c r="I127" s="5">
        <v>2</v>
      </c>
      <c r="J127" s="5">
        <f t="shared" ref="J127:J130" si="8">SUM(I127)-SUM(K127:M127)</f>
        <v>1</v>
      </c>
      <c r="K127" s="5">
        <v>1</v>
      </c>
      <c r="L127" s="5">
        <v>0</v>
      </c>
      <c r="M127" s="5">
        <v>0</v>
      </c>
      <c r="N127" s="5">
        <v>1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3</v>
      </c>
      <c r="W127" s="39">
        <f>SUM(I127:I$130,O127:O$130,S127:S$130)/SUM(F127:F$130)</f>
        <v>0.41666666666666669</v>
      </c>
      <c r="X127" s="39">
        <f>SUM(V127:V$130)/SUM(G127:G$130)</f>
        <v>0.75</v>
      </c>
      <c r="Y127" s="41">
        <f t="shared" si="7"/>
        <v>1.1666666666666667</v>
      </c>
    </row>
    <row r="128" spans="1:25" ht="15.95" customHeight="1" x14ac:dyDescent="0.25">
      <c r="A128" s="184"/>
      <c r="B128" s="4">
        <v>42150</v>
      </c>
      <c r="C128" s="5" t="s">
        <v>46</v>
      </c>
      <c r="D128" s="39">
        <f>SUM(I128:I$130)/SUM(G128:G$130)</f>
        <v>0.33333333333333331</v>
      </c>
      <c r="E128" s="5">
        <v>1</v>
      </c>
      <c r="F128" s="5">
        <v>2</v>
      </c>
      <c r="G128" s="5">
        <v>2</v>
      </c>
      <c r="H128" s="5">
        <v>0</v>
      </c>
      <c r="I128" s="5">
        <v>0</v>
      </c>
      <c r="J128" s="5">
        <f t="shared" si="8"/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39">
        <f>SUM(I128:I$130,O128:O$130,S128:S$130)/SUM(F128:F$130)</f>
        <v>0.33333333333333331</v>
      </c>
      <c r="X128" s="39">
        <f>SUM(V128:V$130)/SUM(G128:G$130)</f>
        <v>0.66666666666666663</v>
      </c>
      <c r="Y128" s="41">
        <f t="shared" si="7"/>
        <v>1</v>
      </c>
    </row>
    <row r="129" spans="1:25" ht="15.95" customHeight="1" x14ac:dyDescent="0.25">
      <c r="A129" s="184"/>
      <c r="B129" s="4">
        <v>42143</v>
      </c>
      <c r="C129" s="5" t="s">
        <v>47</v>
      </c>
      <c r="D129" s="39">
        <f>SUM(I129:I$130)/SUM(G129:G$130)</f>
        <v>0.42857142857142855</v>
      </c>
      <c r="E129" s="5">
        <v>1</v>
      </c>
      <c r="F129" s="5">
        <v>3</v>
      </c>
      <c r="G129" s="5">
        <v>3</v>
      </c>
      <c r="H129" s="5">
        <v>1</v>
      </c>
      <c r="I129" s="5">
        <v>2</v>
      </c>
      <c r="J129" s="5">
        <f t="shared" si="8"/>
        <v>1</v>
      </c>
      <c r="K129" s="5">
        <v>0</v>
      </c>
      <c r="L129" s="5">
        <v>0</v>
      </c>
      <c r="M129" s="5">
        <v>1</v>
      </c>
      <c r="N129" s="5">
        <v>4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5</v>
      </c>
      <c r="W129" s="39">
        <f>SUM(I129:I$130,O129:O$130,S129:S$130)/SUM(F129:F$130)</f>
        <v>0.42857142857142855</v>
      </c>
      <c r="X129" s="39">
        <f>SUM(V129:V$130)/SUM(G129:G$130)</f>
        <v>0.8571428571428571</v>
      </c>
      <c r="Y129" s="41">
        <f t="shared" si="7"/>
        <v>1.2857142857142856</v>
      </c>
    </row>
    <row r="130" spans="1:25" ht="15.95" customHeight="1" thickBot="1" x14ac:dyDescent="0.3">
      <c r="A130" s="188"/>
      <c r="B130" s="11">
        <v>42143</v>
      </c>
      <c r="C130" s="12" t="s">
        <v>47</v>
      </c>
      <c r="D130" s="40">
        <f>SUM(I130:I$130)/SUM(G130:G$130)</f>
        <v>0.25</v>
      </c>
      <c r="E130" s="12">
        <v>1</v>
      </c>
      <c r="F130" s="12">
        <v>4</v>
      </c>
      <c r="G130" s="12">
        <v>4</v>
      </c>
      <c r="H130" s="12">
        <v>0</v>
      </c>
      <c r="I130" s="12">
        <v>1</v>
      </c>
      <c r="J130" s="12">
        <f t="shared" si="8"/>
        <v>1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1</v>
      </c>
      <c r="W130" s="40">
        <f>SUM(I130:I$130,O130:O$130,S130:S$130)/SUM(F130:F$130)</f>
        <v>0.25</v>
      </c>
      <c r="X130" s="40">
        <f>SUM(V130:V$130)/SUM(G130:G$130)</f>
        <v>0.25</v>
      </c>
      <c r="Y130" s="42">
        <f>SUM(X130+W130)</f>
        <v>0.5</v>
      </c>
    </row>
    <row r="131" spans="1:25" s="25" customFormat="1" ht="36.75" customHeight="1" thickBot="1" x14ac:dyDescent="0.3">
      <c r="A131" s="61" t="s">
        <v>126</v>
      </c>
      <c r="B131" s="62" t="s">
        <v>61</v>
      </c>
      <c r="C131" s="63" t="s">
        <v>60</v>
      </c>
      <c r="D131" s="64">
        <f>SUM(I131/G131)</f>
        <v>0.55802469135802468</v>
      </c>
      <c r="E131" s="63">
        <f>SUM(E2:E130)</f>
        <v>129</v>
      </c>
      <c r="F131" s="63">
        <f t="shared" ref="F131:V131" si="9">SUM(F2:F130)</f>
        <v>442</v>
      </c>
      <c r="G131" s="63">
        <f t="shared" si="9"/>
        <v>405</v>
      </c>
      <c r="H131" s="63">
        <f t="shared" si="9"/>
        <v>167</v>
      </c>
      <c r="I131" s="63">
        <f t="shared" si="9"/>
        <v>226</v>
      </c>
      <c r="J131" s="63">
        <f t="shared" si="9"/>
        <v>143</v>
      </c>
      <c r="K131" s="63">
        <f t="shared" si="9"/>
        <v>49</v>
      </c>
      <c r="L131" s="63">
        <f t="shared" si="9"/>
        <v>20</v>
      </c>
      <c r="M131" s="63">
        <f t="shared" si="9"/>
        <v>14</v>
      </c>
      <c r="N131" s="63">
        <f t="shared" si="9"/>
        <v>162</v>
      </c>
      <c r="O131" s="63">
        <f t="shared" si="9"/>
        <v>21</v>
      </c>
      <c r="P131" s="63">
        <f t="shared" si="9"/>
        <v>1</v>
      </c>
      <c r="Q131" s="63">
        <f t="shared" si="9"/>
        <v>16</v>
      </c>
      <c r="R131" s="63">
        <f t="shared" si="9"/>
        <v>1</v>
      </c>
      <c r="S131" s="63">
        <f t="shared" si="9"/>
        <v>12</v>
      </c>
      <c r="T131" s="63">
        <f t="shared" si="9"/>
        <v>11</v>
      </c>
      <c r="U131" s="63">
        <f t="shared" si="9"/>
        <v>85</v>
      </c>
      <c r="V131" s="63">
        <f t="shared" si="9"/>
        <v>357</v>
      </c>
      <c r="W131" s="64">
        <f>SUM(I131+O131+S131)/F131</f>
        <v>0.58597285067873306</v>
      </c>
      <c r="X131" s="64">
        <f>SUM(V131/G131)</f>
        <v>0.88148148148148153</v>
      </c>
      <c r="Y131" s="65">
        <f>SUM(X131+W131)</f>
        <v>1.4674543321602145</v>
      </c>
    </row>
    <row r="132" spans="1:25" s="88" customFormat="1" ht="18.75" thickBot="1" x14ac:dyDescent="0.3">
      <c r="A132" s="85"/>
      <c r="B132" s="81" t="s">
        <v>0</v>
      </c>
      <c r="C132" s="82" t="s">
        <v>1</v>
      </c>
      <c r="D132" s="83" t="s">
        <v>2</v>
      </c>
      <c r="E132" s="82" t="s">
        <v>3</v>
      </c>
      <c r="F132" s="82" t="s">
        <v>4</v>
      </c>
      <c r="G132" s="82" t="s">
        <v>5</v>
      </c>
      <c r="H132" s="82" t="s">
        <v>6</v>
      </c>
      <c r="I132" s="82" t="s">
        <v>7</v>
      </c>
      <c r="J132" s="82" t="s">
        <v>67</v>
      </c>
      <c r="K132" s="82" t="s">
        <v>8</v>
      </c>
      <c r="L132" s="82" t="s">
        <v>9</v>
      </c>
      <c r="M132" s="82" t="s">
        <v>10</v>
      </c>
      <c r="N132" s="82" t="s">
        <v>11</v>
      </c>
      <c r="O132" s="82" t="s">
        <v>12</v>
      </c>
      <c r="P132" s="82" t="s">
        <v>13</v>
      </c>
      <c r="Q132" s="82" t="s">
        <v>14</v>
      </c>
      <c r="R132" s="82" t="s">
        <v>15</v>
      </c>
      <c r="S132" s="82" t="s">
        <v>16</v>
      </c>
      <c r="T132" s="82" t="s">
        <v>17</v>
      </c>
      <c r="U132" s="82" t="s">
        <v>18</v>
      </c>
      <c r="V132" s="82" t="s">
        <v>19</v>
      </c>
      <c r="W132" s="83" t="s">
        <v>20</v>
      </c>
      <c r="X132" s="83" t="s">
        <v>21</v>
      </c>
      <c r="Y132" s="84" t="s">
        <v>22</v>
      </c>
    </row>
    <row r="133" spans="1:25" s="169" customFormat="1" ht="15.95" customHeight="1" x14ac:dyDescent="0.25">
      <c r="A133" s="200" t="s">
        <v>63</v>
      </c>
      <c r="B133" s="156" t="s">
        <v>64</v>
      </c>
      <c r="C133" s="96" t="s">
        <v>47</v>
      </c>
      <c r="D133" s="97">
        <f t="shared" ref="D133:D153" si="10">SUM(I133/G133)</f>
        <v>0.41666666666666669</v>
      </c>
      <c r="E133" s="96">
        <f>SUM(E130+E129+E118+E117)</f>
        <v>4</v>
      </c>
      <c r="F133" s="96">
        <f t="shared" ref="F133:V133" si="11">SUM(F130+F129+F118+F117)</f>
        <v>13</v>
      </c>
      <c r="G133" s="96">
        <f t="shared" si="11"/>
        <v>12</v>
      </c>
      <c r="H133" s="96">
        <f t="shared" si="11"/>
        <v>3</v>
      </c>
      <c r="I133" s="96">
        <f t="shared" si="11"/>
        <v>5</v>
      </c>
      <c r="J133" s="96">
        <f t="shared" si="11"/>
        <v>3</v>
      </c>
      <c r="K133" s="96">
        <f t="shared" si="11"/>
        <v>1</v>
      </c>
      <c r="L133" s="96">
        <f t="shared" si="11"/>
        <v>0</v>
      </c>
      <c r="M133" s="96">
        <f t="shared" si="11"/>
        <v>1</v>
      </c>
      <c r="N133" s="96">
        <f t="shared" si="11"/>
        <v>5</v>
      </c>
      <c r="O133" s="96">
        <f t="shared" si="11"/>
        <v>1</v>
      </c>
      <c r="P133" s="96">
        <f t="shared" si="11"/>
        <v>0</v>
      </c>
      <c r="Q133" s="96">
        <f t="shared" si="11"/>
        <v>0</v>
      </c>
      <c r="R133" s="96">
        <f t="shared" si="11"/>
        <v>0</v>
      </c>
      <c r="S133" s="96">
        <f t="shared" si="11"/>
        <v>1</v>
      </c>
      <c r="T133" s="96">
        <f t="shared" si="11"/>
        <v>0</v>
      </c>
      <c r="U133" s="96">
        <f t="shared" si="11"/>
        <v>0</v>
      </c>
      <c r="V133" s="96">
        <f t="shared" si="11"/>
        <v>9</v>
      </c>
      <c r="W133" s="97">
        <f t="shared" ref="W133:W153" si="12">SUM(I133+O133+S133)/F133</f>
        <v>0.53846153846153844</v>
      </c>
      <c r="X133" s="97">
        <f t="shared" ref="X133:X153" si="13">SUM(V133/G133)</f>
        <v>0.75</v>
      </c>
      <c r="Y133" s="98">
        <f t="shared" ref="Y133:Y153" si="14">SUM(X133+W133)</f>
        <v>1.2884615384615383</v>
      </c>
    </row>
    <row r="134" spans="1:25" s="169" customFormat="1" ht="15.95" customHeight="1" x14ac:dyDescent="0.25">
      <c r="A134" s="181"/>
      <c r="B134" s="157" t="s">
        <v>64</v>
      </c>
      <c r="C134" s="100" t="s">
        <v>37</v>
      </c>
      <c r="D134" s="101">
        <f t="shared" si="10"/>
        <v>0.16666666666666666</v>
      </c>
      <c r="E134" s="100">
        <f>SUM(E101+E100+E93+E92)</f>
        <v>4</v>
      </c>
      <c r="F134" s="100">
        <f t="shared" ref="F134:V134" si="15">SUM(F101+F100+F93+F92)</f>
        <v>13</v>
      </c>
      <c r="G134" s="100">
        <f t="shared" si="15"/>
        <v>12</v>
      </c>
      <c r="H134" s="100">
        <f t="shared" si="15"/>
        <v>2</v>
      </c>
      <c r="I134" s="100">
        <f t="shared" si="15"/>
        <v>2</v>
      </c>
      <c r="J134" s="100">
        <f t="shared" si="15"/>
        <v>1</v>
      </c>
      <c r="K134" s="100">
        <f t="shared" si="15"/>
        <v>1</v>
      </c>
      <c r="L134" s="100">
        <f t="shared" si="15"/>
        <v>0</v>
      </c>
      <c r="M134" s="100">
        <f t="shared" si="15"/>
        <v>0</v>
      </c>
      <c r="N134" s="100">
        <f t="shared" si="15"/>
        <v>1</v>
      </c>
      <c r="O134" s="100">
        <f t="shared" si="15"/>
        <v>1</v>
      </c>
      <c r="P134" s="100">
        <f t="shared" si="15"/>
        <v>0</v>
      </c>
      <c r="Q134" s="100">
        <f t="shared" si="15"/>
        <v>0</v>
      </c>
      <c r="R134" s="100">
        <f t="shared" si="15"/>
        <v>0</v>
      </c>
      <c r="S134" s="100">
        <f t="shared" si="15"/>
        <v>1</v>
      </c>
      <c r="T134" s="100">
        <f t="shared" si="15"/>
        <v>1</v>
      </c>
      <c r="U134" s="100">
        <f t="shared" si="15"/>
        <v>5</v>
      </c>
      <c r="V134" s="100">
        <f t="shared" si="15"/>
        <v>3</v>
      </c>
      <c r="W134" s="101">
        <f t="shared" si="12"/>
        <v>0.30769230769230771</v>
      </c>
      <c r="X134" s="101">
        <f t="shared" si="13"/>
        <v>0.25</v>
      </c>
      <c r="Y134" s="102">
        <f t="shared" si="14"/>
        <v>0.55769230769230771</v>
      </c>
    </row>
    <row r="135" spans="1:25" s="169" customFormat="1" ht="15.95" customHeight="1" x14ac:dyDescent="0.25">
      <c r="A135" s="181"/>
      <c r="B135" s="157" t="s">
        <v>64</v>
      </c>
      <c r="C135" s="100" t="s">
        <v>108</v>
      </c>
      <c r="D135" s="101">
        <f t="shared" si="10"/>
        <v>0.53846153846153844</v>
      </c>
      <c r="E135" s="100">
        <f>SUM(E17+E16+E7+E6)</f>
        <v>4</v>
      </c>
      <c r="F135" s="100">
        <f t="shared" ref="F135:V135" si="16">SUM(F17+F16+F7+F6)</f>
        <v>14</v>
      </c>
      <c r="G135" s="100">
        <f t="shared" si="16"/>
        <v>13</v>
      </c>
      <c r="H135" s="100">
        <f t="shared" si="16"/>
        <v>8</v>
      </c>
      <c r="I135" s="100">
        <f t="shared" si="16"/>
        <v>7</v>
      </c>
      <c r="J135" s="100">
        <f t="shared" si="16"/>
        <v>4</v>
      </c>
      <c r="K135" s="100">
        <f t="shared" si="16"/>
        <v>2</v>
      </c>
      <c r="L135" s="100">
        <f t="shared" si="16"/>
        <v>1</v>
      </c>
      <c r="M135" s="100">
        <f t="shared" si="16"/>
        <v>0</v>
      </c>
      <c r="N135" s="100">
        <f t="shared" si="16"/>
        <v>6</v>
      </c>
      <c r="O135" s="100">
        <f t="shared" si="16"/>
        <v>1</v>
      </c>
      <c r="P135" s="100">
        <f t="shared" si="16"/>
        <v>0</v>
      </c>
      <c r="Q135" s="100">
        <f t="shared" si="16"/>
        <v>0</v>
      </c>
      <c r="R135" s="100">
        <f t="shared" si="16"/>
        <v>0</v>
      </c>
      <c r="S135" s="100">
        <f t="shared" si="16"/>
        <v>1</v>
      </c>
      <c r="T135" s="100">
        <f t="shared" si="16"/>
        <v>0</v>
      </c>
      <c r="U135" s="100">
        <f t="shared" si="16"/>
        <v>1</v>
      </c>
      <c r="V135" s="100">
        <f t="shared" si="16"/>
        <v>11</v>
      </c>
      <c r="W135" s="101">
        <f t="shared" si="12"/>
        <v>0.6428571428571429</v>
      </c>
      <c r="X135" s="101">
        <f t="shared" si="13"/>
        <v>0.84615384615384615</v>
      </c>
      <c r="Y135" s="102">
        <f t="shared" si="14"/>
        <v>1.4890109890109891</v>
      </c>
    </row>
    <row r="136" spans="1:25" s="169" customFormat="1" ht="15.95" customHeight="1" x14ac:dyDescent="0.25">
      <c r="A136" s="181"/>
      <c r="B136" s="157" t="s">
        <v>64</v>
      </c>
      <c r="C136" s="100" t="s">
        <v>36</v>
      </c>
      <c r="D136" s="101">
        <f t="shared" si="10"/>
        <v>0.5</v>
      </c>
      <c r="E136" s="100">
        <f>SUM(E99+E98+E91+E90)</f>
        <v>4</v>
      </c>
      <c r="F136" s="100">
        <f t="shared" ref="F136:V136" si="17">SUM(F99+F98+F91+F90)</f>
        <v>14</v>
      </c>
      <c r="G136" s="100">
        <f t="shared" si="17"/>
        <v>12</v>
      </c>
      <c r="H136" s="100">
        <f t="shared" si="17"/>
        <v>4</v>
      </c>
      <c r="I136" s="100">
        <f t="shared" si="17"/>
        <v>6</v>
      </c>
      <c r="J136" s="100">
        <f t="shared" si="17"/>
        <v>3</v>
      </c>
      <c r="K136" s="100">
        <f t="shared" si="17"/>
        <v>3</v>
      </c>
      <c r="L136" s="100">
        <f t="shared" si="17"/>
        <v>0</v>
      </c>
      <c r="M136" s="100">
        <f t="shared" si="17"/>
        <v>0</v>
      </c>
      <c r="N136" s="100">
        <f t="shared" si="17"/>
        <v>5</v>
      </c>
      <c r="O136" s="100">
        <f t="shared" si="17"/>
        <v>0</v>
      </c>
      <c r="P136" s="100">
        <f t="shared" si="17"/>
        <v>0</v>
      </c>
      <c r="Q136" s="100">
        <f t="shared" si="17"/>
        <v>2</v>
      </c>
      <c r="R136" s="100">
        <f t="shared" si="17"/>
        <v>0</v>
      </c>
      <c r="S136" s="100">
        <f t="shared" si="17"/>
        <v>0</v>
      </c>
      <c r="T136" s="100">
        <f t="shared" si="17"/>
        <v>0</v>
      </c>
      <c r="U136" s="100">
        <f t="shared" si="17"/>
        <v>2</v>
      </c>
      <c r="V136" s="100">
        <f t="shared" si="17"/>
        <v>9</v>
      </c>
      <c r="W136" s="101">
        <f t="shared" si="12"/>
        <v>0.42857142857142855</v>
      </c>
      <c r="X136" s="101">
        <f t="shared" si="13"/>
        <v>0.75</v>
      </c>
      <c r="Y136" s="102">
        <f t="shared" si="14"/>
        <v>1.1785714285714286</v>
      </c>
    </row>
    <row r="137" spans="1:25" s="169" customFormat="1" ht="15.95" customHeight="1" x14ac:dyDescent="0.25">
      <c r="A137" s="181"/>
      <c r="B137" s="157" t="s">
        <v>64</v>
      </c>
      <c r="C137" s="100" t="s">
        <v>29</v>
      </c>
      <c r="D137" s="101">
        <f t="shared" si="10"/>
        <v>0.7</v>
      </c>
      <c r="E137" s="100">
        <f>SUM(E107+E106+E72+E71+E64+E63)</f>
        <v>6</v>
      </c>
      <c r="F137" s="100">
        <f t="shared" ref="F137:V137" si="18">SUM(F107+F106+F72+F71+F64+F63)</f>
        <v>22</v>
      </c>
      <c r="G137" s="100">
        <f t="shared" si="18"/>
        <v>20</v>
      </c>
      <c r="H137" s="100">
        <f t="shared" si="18"/>
        <v>10</v>
      </c>
      <c r="I137" s="100">
        <f t="shared" si="18"/>
        <v>14</v>
      </c>
      <c r="J137" s="100">
        <f t="shared" si="18"/>
        <v>10</v>
      </c>
      <c r="K137" s="100">
        <f t="shared" si="18"/>
        <v>3</v>
      </c>
      <c r="L137" s="100">
        <f t="shared" si="18"/>
        <v>1</v>
      </c>
      <c r="M137" s="100">
        <f t="shared" si="18"/>
        <v>0</v>
      </c>
      <c r="N137" s="100">
        <f t="shared" si="18"/>
        <v>9</v>
      </c>
      <c r="O137" s="100">
        <f t="shared" si="18"/>
        <v>1</v>
      </c>
      <c r="P137" s="100">
        <f t="shared" si="18"/>
        <v>0</v>
      </c>
      <c r="Q137" s="100">
        <f t="shared" si="18"/>
        <v>1</v>
      </c>
      <c r="R137" s="100">
        <f t="shared" si="18"/>
        <v>0</v>
      </c>
      <c r="S137" s="100">
        <f t="shared" si="18"/>
        <v>0</v>
      </c>
      <c r="T137" s="100">
        <f t="shared" si="18"/>
        <v>0</v>
      </c>
      <c r="U137" s="100">
        <f t="shared" si="18"/>
        <v>2</v>
      </c>
      <c r="V137" s="100">
        <f t="shared" si="18"/>
        <v>19</v>
      </c>
      <c r="W137" s="101">
        <f t="shared" si="12"/>
        <v>0.68181818181818177</v>
      </c>
      <c r="X137" s="101">
        <f t="shared" si="13"/>
        <v>0.95</v>
      </c>
      <c r="Y137" s="102">
        <f t="shared" si="14"/>
        <v>1.6318181818181818</v>
      </c>
    </row>
    <row r="138" spans="1:25" s="169" customFormat="1" ht="15.95" customHeight="1" x14ac:dyDescent="0.25">
      <c r="A138" s="181"/>
      <c r="B138" s="157" t="s">
        <v>64</v>
      </c>
      <c r="C138" s="100" t="s">
        <v>43</v>
      </c>
      <c r="D138" s="101">
        <f t="shared" si="10"/>
        <v>0.63636363636363635</v>
      </c>
      <c r="E138" s="100">
        <f>SUM(E124+E123+E114+E113)</f>
        <v>4</v>
      </c>
      <c r="F138" s="100">
        <f t="shared" ref="F138:V138" si="19">SUM(F124+F123+F114+F113)</f>
        <v>12</v>
      </c>
      <c r="G138" s="100">
        <f t="shared" si="19"/>
        <v>11</v>
      </c>
      <c r="H138" s="100">
        <f t="shared" si="19"/>
        <v>5</v>
      </c>
      <c r="I138" s="100">
        <f t="shared" si="19"/>
        <v>7</v>
      </c>
      <c r="J138" s="100">
        <f t="shared" si="19"/>
        <v>4</v>
      </c>
      <c r="K138" s="100">
        <f t="shared" si="19"/>
        <v>1</v>
      </c>
      <c r="L138" s="100">
        <f t="shared" si="19"/>
        <v>1</v>
      </c>
      <c r="M138" s="100">
        <f t="shared" si="19"/>
        <v>1</v>
      </c>
      <c r="N138" s="100">
        <f t="shared" si="19"/>
        <v>9</v>
      </c>
      <c r="O138" s="100">
        <f t="shared" si="19"/>
        <v>0</v>
      </c>
      <c r="P138" s="100">
        <f t="shared" si="19"/>
        <v>0</v>
      </c>
      <c r="Q138" s="100">
        <f t="shared" si="19"/>
        <v>1</v>
      </c>
      <c r="R138" s="100">
        <f t="shared" si="19"/>
        <v>1</v>
      </c>
      <c r="S138" s="100">
        <f t="shared" si="19"/>
        <v>1</v>
      </c>
      <c r="T138" s="100">
        <f t="shared" si="19"/>
        <v>0</v>
      </c>
      <c r="U138" s="100">
        <f t="shared" si="19"/>
        <v>2</v>
      </c>
      <c r="V138" s="100">
        <f t="shared" si="19"/>
        <v>13</v>
      </c>
      <c r="W138" s="101">
        <f t="shared" si="12"/>
        <v>0.66666666666666663</v>
      </c>
      <c r="X138" s="101">
        <f t="shared" si="13"/>
        <v>1.1818181818181819</v>
      </c>
      <c r="Y138" s="102">
        <f t="shared" si="14"/>
        <v>1.8484848484848486</v>
      </c>
    </row>
    <row r="139" spans="1:25" s="169" customFormat="1" ht="15.95" customHeight="1" x14ac:dyDescent="0.25">
      <c r="A139" s="181"/>
      <c r="B139" s="157" t="s">
        <v>64</v>
      </c>
      <c r="C139" s="100" t="s">
        <v>110</v>
      </c>
      <c r="D139" s="101">
        <f t="shared" si="10"/>
        <v>0.4</v>
      </c>
      <c r="E139" s="100">
        <f>SUM(E21+E20+E11+E10)</f>
        <v>4</v>
      </c>
      <c r="F139" s="100">
        <f t="shared" ref="F139:V139" si="20">SUM(F21+F20+F11+F10)</f>
        <v>11</v>
      </c>
      <c r="G139" s="100">
        <f t="shared" si="20"/>
        <v>10</v>
      </c>
      <c r="H139" s="100">
        <f t="shared" si="20"/>
        <v>4</v>
      </c>
      <c r="I139" s="100">
        <f t="shared" si="20"/>
        <v>4</v>
      </c>
      <c r="J139" s="100">
        <f t="shared" si="20"/>
        <v>2</v>
      </c>
      <c r="K139" s="100">
        <f t="shared" si="20"/>
        <v>0</v>
      </c>
      <c r="L139" s="100">
        <f t="shared" si="20"/>
        <v>0</v>
      </c>
      <c r="M139" s="100">
        <f t="shared" si="20"/>
        <v>2</v>
      </c>
      <c r="N139" s="100">
        <f t="shared" si="20"/>
        <v>5</v>
      </c>
      <c r="O139" s="100">
        <f t="shared" si="20"/>
        <v>0</v>
      </c>
      <c r="P139" s="100">
        <f t="shared" si="20"/>
        <v>0</v>
      </c>
      <c r="Q139" s="100">
        <f t="shared" si="20"/>
        <v>1</v>
      </c>
      <c r="R139" s="100">
        <f t="shared" si="20"/>
        <v>0</v>
      </c>
      <c r="S139" s="100">
        <f t="shared" si="20"/>
        <v>0</v>
      </c>
      <c r="T139" s="100">
        <f t="shared" si="20"/>
        <v>0</v>
      </c>
      <c r="U139" s="100">
        <f t="shared" si="20"/>
        <v>5</v>
      </c>
      <c r="V139" s="100">
        <f t="shared" si="20"/>
        <v>10</v>
      </c>
      <c r="W139" s="101">
        <f t="shared" si="12"/>
        <v>0.36363636363636365</v>
      </c>
      <c r="X139" s="101">
        <f t="shared" si="13"/>
        <v>1</v>
      </c>
      <c r="Y139" s="102">
        <f t="shared" si="14"/>
        <v>1.3636363636363638</v>
      </c>
    </row>
    <row r="140" spans="1:25" s="169" customFormat="1" ht="15.95" customHeight="1" x14ac:dyDescent="0.25">
      <c r="A140" s="181"/>
      <c r="B140" s="157" t="s">
        <v>64</v>
      </c>
      <c r="C140" s="100" t="s">
        <v>45</v>
      </c>
      <c r="D140" s="101">
        <f t="shared" si="10"/>
        <v>0.5</v>
      </c>
      <c r="E140" s="100">
        <f>SUM(E122+E121)</f>
        <v>2</v>
      </c>
      <c r="F140" s="100">
        <f t="shared" ref="F140:V140" si="21">SUM(F122+F121)</f>
        <v>5</v>
      </c>
      <c r="G140" s="100">
        <f t="shared" si="21"/>
        <v>4</v>
      </c>
      <c r="H140" s="100">
        <f t="shared" si="21"/>
        <v>2</v>
      </c>
      <c r="I140" s="100">
        <f t="shared" si="21"/>
        <v>2</v>
      </c>
      <c r="J140" s="100">
        <f t="shared" si="21"/>
        <v>1</v>
      </c>
      <c r="K140" s="100">
        <f t="shared" si="21"/>
        <v>0</v>
      </c>
      <c r="L140" s="100">
        <f t="shared" si="21"/>
        <v>0</v>
      </c>
      <c r="M140" s="100">
        <f t="shared" si="21"/>
        <v>1</v>
      </c>
      <c r="N140" s="100">
        <f t="shared" si="21"/>
        <v>4</v>
      </c>
      <c r="O140" s="100">
        <f t="shared" si="21"/>
        <v>0</v>
      </c>
      <c r="P140" s="100">
        <f t="shared" si="21"/>
        <v>0</v>
      </c>
      <c r="Q140" s="100">
        <f t="shared" si="21"/>
        <v>1</v>
      </c>
      <c r="R140" s="100">
        <f t="shared" si="21"/>
        <v>0</v>
      </c>
      <c r="S140" s="100">
        <f t="shared" si="21"/>
        <v>0</v>
      </c>
      <c r="T140" s="100">
        <f t="shared" si="21"/>
        <v>0</v>
      </c>
      <c r="U140" s="100">
        <f t="shared" si="21"/>
        <v>1</v>
      </c>
      <c r="V140" s="100">
        <f t="shared" si="21"/>
        <v>5</v>
      </c>
      <c r="W140" s="101">
        <f t="shared" si="12"/>
        <v>0.4</v>
      </c>
      <c r="X140" s="101">
        <f t="shared" si="13"/>
        <v>1.25</v>
      </c>
      <c r="Y140" s="102">
        <f t="shared" si="14"/>
        <v>1.65</v>
      </c>
    </row>
    <row r="141" spans="1:25" s="169" customFormat="1" ht="15.95" customHeight="1" x14ac:dyDescent="0.25">
      <c r="A141" s="181"/>
      <c r="B141" s="157" t="s">
        <v>64</v>
      </c>
      <c r="C141" s="100" t="s">
        <v>23</v>
      </c>
      <c r="D141" s="101">
        <f t="shared" si="10"/>
        <v>0.55952380952380953</v>
      </c>
      <c r="E141" s="100">
        <f>SUM(E105+E104+E80+E79+E70+E69+E60+E59+E58+E57+E52+E51+E46+E45+E40+E39+E34+E33+E27+E26+E25+E24+E23+E22+E15+E14)</f>
        <v>26</v>
      </c>
      <c r="F141" s="100">
        <f t="shared" ref="F141:V141" si="22">SUM(F105+F104+F80+F79+F70+F69+F60+F59+F58+F57+F52+F51+F46+F45+F40+F39+F34+F33+F27+F26+F25+F24+F23+F22+F15+F14)</f>
        <v>95</v>
      </c>
      <c r="G141" s="100">
        <f t="shared" si="22"/>
        <v>84</v>
      </c>
      <c r="H141" s="100">
        <f t="shared" si="22"/>
        <v>38</v>
      </c>
      <c r="I141" s="100">
        <f t="shared" si="22"/>
        <v>47</v>
      </c>
      <c r="J141" s="100">
        <f t="shared" si="22"/>
        <v>32</v>
      </c>
      <c r="K141" s="100">
        <f t="shared" si="22"/>
        <v>11</v>
      </c>
      <c r="L141" s="100">
        <f t="shared" si="22"/>
        <v>3</v>
      </c>
      <c r="M141" s="100">
        <f t="shared" si="22"/>
        <v>1</v>
      </c>
      <c r="N141" s="100">
        <f t="shared" si="22"/>
        <v>21</v>
      </c>
      <c r="O141" s="100">
        <f t="shared" si="22"/>
        <v>9</v>
      </c>
      <c r="P141" s="100">
        <f t="shared" si="22"/>
        <v>1</v>
      </c>
      <c r="Q141" s="100">
        <f t="shared" si="22"/>
        <v>2</v>
      </c>
      <c r="R141" s="100">
        <f t="shared" si="22"/>
        <v>0</v>
      </c>
      <c r="S141" s="100">
        <f t="shared" si="22"/>
        <v>2</v>
      </c>
      <c r="T141" s="100">
        <f t="shared" si="22"/>
        <v>3</v>
      </c>
      <c r="U141" s="100">
        <f t="shared" si="22"/>
        <v>29</v>
      </c>
      <c r="V141" s="100">
        <f t="shared" si="22"/>
        <v>67</v>
      </c>
      <c r="W141" s="101">
        <f t="shared" si="12"/>
        <v>0.61052631578947369</v>
      </c>
      <c r="X141" s="101">
        <f t="shared" si="13"/>
        <v>0.79761904761904767</v>
      </c>
      <c r="Y141" s="102">
        <f t="shared" si="14"/>
        <v>1.4081453634085213</v>
      </c>
    </row>
    <row r="142" spans="1:25" s="169" customFormat="1" ht="15.95" customHeight="1" x14ac:dyDescent="0.25">
      <c r="A142" s="181"/>
      <c r="B142" s="157" t="s">
        <v>64</v>
      </c>
      <c r="C142" s="100" t="s">
        <v>30</v>
      </c>
      <c r="D142" s="101">
        <f t="shared" si="10"/>
        <v>0.83333333333333337</v>
      </c>
      <c r="E142" s="100">
        <f>SUM(E68+E67)</f>
        <v>2</v>
      </c>
      <c r="F142" s="100">
        <f t="shared" ref="F142:V142" si="23">SUM(F68+F67)</f>
        <v>7</v>
      </c>
      <c r="G142" s="100">
        <f t="shared" si="23"/>
        <v>6</v>
      </c>
      <c r="H142" s="100">
        <f t="shared" si="23"/>
        <v>3</v>
      </c>
      <c r="I142" s="100">
        <f t="shared" si="23"/>
        <v>5</v>
      </c>
      <c r="J142" s="100">
        <f t="shared" si="23"/>
        <v>5</v>
      </c>
      <c r="K142" s="100">
        <f t="shared" si="23"/>
        <v>0</v>
      </c>
      <c r="L142" s="100">
        <f t="shared" si="23"/>
        <v>0</v>
      </c>
      <c r="M142" s="100">
        <f t="shared" si="23"/>
        <v>0</v>
      </c>
      <c r="N142" s="100">
        <f t="shared" si="23"/>
        <v>4</v>
      </c>
      <c r="O142" s="100">
        <f t="shared" si="23"/>
        <v>0</v>
      </c>
      <c r="P142" s="100">
        <f t="shared" si="23"/>
        <v>0</v>
      </c>
      <c r="Q142" s="100">
        <f t="shared" si="23"/>
        <v>1</v>
      </c>
      <c r="R142" s="100">
        <f t="shared" si="23"/>
        <v>0</v>
      </c>
      <c r="S142" s="100">
        <f t="shared" si="23"/>
        <v>0</v>
      </c>
      <c r="T142" s="100">
        <f t="shared" si="23"/>
        <v>1</v>
      </c>
      <c r="U142" s="100">
        <f t="shared" si="23"/>
        <v>2</v>
      </c>
      <c r="V142" s="100">
        <f t="shared" si="23"/>
        <v>5</v>
      </c>
      <c r="W142" s="101">
        <f t="shared" si="12"/>
        <v>0.7142857142857143</v>
      </c>
      <c r="X142" s="101">
        <f t="shared" si="13"/>
        <v>0.83333333333333337</v>
      </c>
      <c r="Y142" s="102">
        <f t="shared" si="14"/>
        <v>1.5476190476190477</v>
      </c>
    </row>
    <row r="143" spans="1:25" s="169" customFormat="1" ht="15.95" customHeight="1" x14ac:dyDescent="0.25">
      <c r="A143" s="181"/>
      <c r="B143" s="157" t="s">
        <v>64</v>
      </c>
      <c r="C143" s="100" t="s">
        <v>34</v>
      </c>
      <c r="D143" s="101">
        <f t="shared" si="10"/>
        <v>0.6875</v>
      </c>
      <c r="E143" s="100">
        <f>SUM(E95+E94+E84+E83+E82+E81)</f>
        <v>6</v>
      </c>
      <c r="F143" s="100">
        <f t="shared" ref="F143:V143" si="24">SUM(F95+F94+F84+F83+F82+F81)</f>
        <v>20</v>
      </c>
      <c r="G143" s="100">
        <f t="shared" si="24"/>
        <v>16</v>
      </c>
      <c r="H143" s="100">
        <f t="shared" si="24"/>
        <v>6</v>
      </c>
      <c r="I143" s="100">
        <f t="shared" si="24"/>
        <v>11</v>
      </c>
      <c r="J143" s="100">
        <f t="shared" si="24"/>
        <v>7</v>
      </c>
      <c r="K143" s="100">
        <f t="shared" si="24"/>
        <v>2</v>
      </c>
      <c r="L143" s="100">
        <f t="shared" si="24"/>
        <v>1</v>
      </c>
      <c r="M143" s="100">
        <f t="shared" si="24"/>
        <v>1</v>
      </c>
      <c r="N143" s="100">
        <f t="shared" si="24"/>
        <v>12</v>
      </c>
      <c r="O143" s="100">
        <f t="shared" si="24"/>
        <v>2</v>
      </c>
      <c r="P143" s="100">
        <f t="shared" si="24"/>
        <v>0</v>
      </c>
      <c r="Q143" s="100">
        <f t="shared" si="24"/>
        <v>2</v>
      </c>
      <c r="R143" s="100">
        <f t="shared" si="24"/>
        <v>0</v>
      </c>
      <c r="S143" s="100">
        <f t="shared" si="24"/>
        <v>0</v>
      </c>
      <c r="T143" s="100">
        <f t="shared" si="24"/>
        <v>0</v>
      </c>
      <c r="U143" s="100">
        <f t="shared" si="24"/>
        <v>6</v>
      </c>
      <c r="V143" s="100">
        <f t="shared" si="24"/>
        <v>18</v>
      </c>
      <c r="W143" s="101">
        <f t="shared" si="12"/>
        <v>0.65</v>
      </c>
      <c r="X143" s="101">
        <f t="shared" si="13"/>
        <v>1.125</v>
      </c>
      <c r="Y143" s="102">
        <f t="shared" si="14"/>
        <v>1.7749999999999999</v>
      </c>
    </row>
    <row r="144" spans="1:25" s="169" customFormat="1" ht="15.95" customHeight="1" x14ac:dyDescent="0.25">
      <c r="A144" s="181"/>
      <c r="B144" s="157" t="s">
        <v>64</v>
      </c>
      <c r="C144" s="100" t="s">
        <v>46</v>
      </c>
      <c r="D144" s="101">
        <f t="shared" si="10"/>
        <v>0.33333333333333331</v>
      </c>
      <c r="E144" s="100">
        <f>SUM(E128+E127+E116+E115)</f>
        <v>4</v>
      </c>
      <c r="F144" s="100">
        <f t="shared" ref="F144:V144" si="25">SUM(F128+F127+F116+F115)</f>
        <v>10</v>
      </c>
      <c r="G144" s="100">
        <f t="shared" si="25"/>
        <v>9</v>
      </c>
      <c r="H144" s="100">
        <f t="shared" si="25"/>
        <v>0</v>
      </c>
      <c r="I144" s="100">
        <f t="shared" si="25"/>
        <v>3</v>
      </c>
      <c r="J144" s="100">
        <f t="shared" si="25"/>
        <v>2</v>
      </c>
      <c r="K144" s="100">
        <f t="shared" si="25"/>
        <v>1</v>
      </c>
      <c r="L144" s="100">
        <f t="shared" si="25"/>
        <v>0</v>
      </c>
      <c r="M144" s="100">
        <f t="shared" si="25"/>
        <v>0</v>
      </c>
      <c r="N144" s="100">
        <f t="shared" si="25"/>
        <v>2</v>
      </c>
      <c r="O144" s="100">
        <f t="shared" si="25"/>
        <v>1</v>
      </c>
      <c r="P144" s="100">
        <f t="shared" si="25"/>
        <v>0</v>
      </c>
      <c r="Q144" s="100">
        <f t="shared" si="25"/>
        <v>0</v>
      </c>
      <c r="R144" s="100">
        <f t="shared" si="25"/>
        <v>0</v>
      </c>
      <c r="S144" s="100">
        <f t="shared" si="25"/>
        <v>0</v>
      </c>
      <c r="T144" s="100">
        <f t="shared" si="25"/>
        <v>0</v>
      </c>
      <c r="U144" s="100">
        <f t="shared" si="25"/>
        <v>2</v>
      </c>
      <c r="V144" s="100">
        <f t="shared" si="25"/>
        <v>4</v>
      </c>
      <c r="W144" s="101">
        <f t="shared" si="12"/>
        <v>0.4</v>
      </c>
      <c r="X144" s="101">
        <f t="shared" si="13"/>
        <v>0.44444444444444442</v>
      </c>
      <c r="Y144" s="102">
        <f t="shared" si="14"/>
        <v>0.84444444444444444</v>
      </c>
    </row>
    <row r="145" spans="1:25" s="169" customFormat="1" ht="15.95" customHeight="1" x14ac:dyDescent="0.25">
      <c r="A145" s="181"/>
      <c r="B145" s="157" t="s">
        <v>64</v>
      </c>
      <c r="C145" s="100" t="s">
        <v>31</v>
      </c>
      <c r="D145" s="101">
        <f t="shared" si="10"/>
        <v>0.6</v>
      </c>
      <c r="E145" s="100">
        <f>SUM(E78+E77)</f>
        <v>2</v>
      </c>
      <c r="F145" s="100">
        <f t="shared" ref="F145:V145" si="26">SUM(F78+F77)</f>
        <v>6</v>
      </c>
      <c r="G145" s="100">
        <f t="shared" si="26"/>
        <v>5</v>
      </c>
      <c r="H145" s="100">
        <f t="shared" si="26"/>
        <v>2</v>
      </c>
      <c r="I145" s="100">
        <f t="shared" si="26"/>
        <v>3</v>
      </c>
      <c r="J145" s="100">
        <f t="shared" si="26"/>
        <v>1</v>
      </c>
      <c r="K145" s="100">
        <f t="shared" si="26"/>
        <v>1</v>
      </c>
      <c r="L145" s="100">
        <f t="shared" si="26"/>
        <v>1</v>
      </c>
      <c r="M145" s="100">
        <f t="shared" si="26"/>
        <v>0</v>
      </c>
      <c r="N145" s="100">
        <f t="shared" si="26"/>
        <v>4</v>
      </c>
      <c r="O145" s="100">
        <f t="shared" si="26"/>
        <v>0</v>
      </c>
      <c r="P145" s="100">
        <f t="shared" si="26"/>
        <v>0</v>
      </c>
      <c r="Q145" s="100">
        <f t="shared" si="26"/>
        <v>1</v>
      </c>
      <c r="R145" s="100">
        <f t="shared" si="26"/>
        <v>0</v>
      </c>
      <c r="S145" s="100">
        <f t="shared" si="26"/>
        <v>0</v>
      </c>
      <c r="T145" s="100">
        <f t="shared" si="26"/>
        <v>1</v>
      </c>
      <c r="U145" s="100">
        <f t="shared" si="26"/>
        <v>0</v>
      </c>
      <c r="V145" s="100">
        <f t="shared" si="26"/>
        <v>6</v>
      </c>
      <c r="W145" s="101">
        <f t="shared" si="12"/>
        <v>0.5</v>
      </c>
      <c r="X145" s="101">
        <f t="shared" si="13"/>
        <v>1.2</v>
      </c>
      <c r="Y145" s="102">
        <f t="shared" si="14"/>
        <v>1.7</v>
      </c>
    </row>
    <row r="146" spans="1:25" s="169" customFormat="1" ht="15.95" customHeight="1" x14ac:dyDescent="0.25">
      <c r="A146" s="181"/>
      <c r="B146" s="157" t="s">
        <v>64</v>
      </c>
      <c r="C146" s="100" t="s">
        <v>32</v>
      </c>
      <c r="D146" s="101">
        <f t="shared" si="10"/>
        <v>0.5</v>
      </c>
      <c r="E146" s="100">
        <f>SUM(E76+E75)</f>
        <v>2</v>
      </c>
      <c r="F146" s="100">
        <f t="shared" ref="F146:V146" si="27">SUM(F76+F75)</f>
        <v>6</v>
      </c>
      <c r="G146" s="100">
        <f t="shared" si="27"/>
        <v>6</v>
      </c>
      <c r="H146" s="100">
        <f t="shared" si="27"/>
        <v>2</v>
      </c>
      <c r="I146" s="100">
        <f t="shared" si="27"/>
        <v>3</v>
      </c>
      <c r="J146" s="100">
        <f t="shared" si="27"/>
        <v>3</v>
      </c>
      <c r="K146" s="100">
        <f t="shared" si="27"/>
        <v>0</v>
      </c>
      <c r="L146" s="100">
        <f t="shared" si="27"/>
        <v>0</v>
      </c>
      <c r="M146" s="100">
        <f t="shared" si="27"/>
        <v>0</v>
      </c>
      <c r="N146" s="100">
        <f t="shared" si="27"/>
        <v>1</v>
      </c>
      <c r="O146" s="100">
        <f t="shared" si="27"/>
        <v>0</v>
      </c>
      <c r="P146" s="100">
        <f t="shared" si="27"/>
        <v>0</v>
      </c>
      <c r="Q146" s="100">
        <f t="shared" si="27"/>
        <v>0</v>
      </c>
      <c r="R146" s="100">
        <f t="shared" si="27"/>
        <v>0</v>
      </c>
      <c r="S146" s="100">
        <f t="shared" si="27"/>
        <v>0</v>
      </c>
      <c r="T146" s="100">
        <f t="shared" si="27"/>
        <v>1</v>
      </c>
      <c r="U146" s="100">
        <f t="shared" si="27"/>
        <v>0</v>
      </c>
      <c r="V146" s="100">
        <f t="shared" si="27"/>
        <v>3</v>
      </c>
      <c r="W146" s="101">
        <f t="shared" si="12"/>
        <v>0.5</v>
      </c>
      <c r="X146" s="101">
        <f t="shared" si="13"/>
        <v>0.5</v>
      </c>
      <c r="Y146" s="102">
        <f t="shared" si="14"/>
        <v>1</v>
      </c>
    </row>
    <row r="147" spans="1:25" s="169" customFormat="1" ht="15.95" customHeight="1" x14ac:dyDescent="0.25">
      <c r="A147" s="181"/>
      <c r="B147" s="157" t="s">
        <v>64</v>
      </c>
      <c r="C147" s="100" t="s">
        <v>53</v>
      </c>
      <c r="D147" s="101">
        <f t="shared" si="10"/>
        <v>0.8571428571428571</v>
      </c>
      <c r="E147" s="100">
        <f>SUM(E13+E12)</f>
        <v>2</v>
      </c>
      <c r="F147" s="100">
        <f t="shared" ref="F147:V147" si="28">SUM(F13+F12)</f>
        <v>7</v>
      </c>
      <c r="G147" s="100">
        <f t="shared" si="28"/>
        <v>7</v>
      </c>
      <c r="H147" s="100">
        <f t="shared" si="28"/>
        <v>5</v>
      </c>
      <c r="I147" s="100">
        <f t="shared" si="28"/>
        <v>6</v>
      </c>
      <c r="J147" s="100">
        <f t="shared" si="28"/>
        <v>2</v>
      </c>
      <c r="K147" s="100">
        <f t="shared" si="28"/>
        <v>3</v>
      </c>
      <c r="L147" s="100">
        <f t="shared" si="28"/>
        <v>1</v>
      </c>
      <c r="M147" s="100">
        <f t="shared" si="28"/>
        <v>0</v>
      </c>
      <c r="N147" s="100">
        <f t="shared" si="28"/>
        <v>4</v>
      </c>
      <c r="O147" s="100">
        <f t="shared" si="28"/>
        <v>0</v>
      </c>
      <c r="P147" s="100">
        <f t="shared" si="28"/>
        <v>0</v>
      </c>
      <c r="Q147" s="100">
        <f t="shared" si="28"/>
        <v>0</v>
      </c>
      <c r="R147" s="100">
        <f t="shared" si="28"/>
        <v>0</v>
      </c>
      <c r="S147" s="100">
        <f t="shared" si="28"/>
        <v>0</v>
      </c>
      <c r="T147" s="100">
        <f t="shared" si="28"/>
        <v>0</v>
      </c>
      <c r="U147" s="100">
        <f t="shared" si="28"/>
        <v>0</v>
      </c>
      <c r="V147" s="100">
        <f t="shared" si="28"/>
        <v>11</v>
      </c>
      <c r="W147" s="101">
        <f t="shared" si="12"/>
        <v>0.8571428571428571</v>
      </c>
      <c r="X147" s="101">
        <f t="shared" si="13"/>
        <v>1.5714285714285714</v>
      </c>
      <c r="Y147" s="102">
        <f t="shared" si="14"/>
        <v>2.4285714285714284</v>
      </c>
    </row>
    <row r="148" spans="1:25" s="169" customFormat="1" ht="15.95" customHeight="1" x14ac:dyDescent="0.25">
      <c r="A148" s="181"/>
      <c r="B148" s="157" t="s">
        <v>64</v>
      </c>
      <c r="C148" s="100" t="s">
        <v>109</v>
      </c>
      <c r="D148" s="101">
        <f t="shared" si="10"/>
        <v>0.7142857142857143</v>
      </c>
      <c r="E148" s="100">
        <f>SUM(E19+E18+E9+E8)</f>
        <v>4</v>
      </c>
      <c r="F148" s="100">
        <f t="shared" ref="F148:V148" si="29">SUM(F19+F18+F9+F8)</f>
        <v>14</v>
      </c>
      <c r="G148" s="100">
        <f t="shared" si="29"/>
        <v>14</v>
      </c>
      <c r="H148" s="100">
        <f t="shared" si="29"/>
        <v>8</v>
      </c>
      <c r="I148" s="100">
        <f t="shared" si="29"/>
        <v>10</v>
      </c>
      <c r="J148" s="100">
        <f t="shared" si="29"/>
        <v>5</v>
      </c>
      <c r="K148" s="100">
        <f t="shared" si="29"/>
        <v>2</v>
      </c>
      <c r="L148" s="100">
        <f t="shared" si="29"/>
        <v>2</v>
      </c>
      <c r="M148" s="100">
        <f t="shared" si="29"/>
        <v>1</v>
      </c>
      <c r="N148" s="100">
        <f t="shared" si="29"/>
        <v>9</v>
      </c>
      <c r="O148" s="100">
        <f t="shared" si="29"/>
        <v>0</v>
      </c>
      <c r="P148" s="100">
        <f t="shared" si="29"/>
        <v>0</v>
      </c>
      <c r="Q148" s="100">
        <f t="shared" si="29"/>
        <v>0</v>
      </c>
      <c r="R148" s="100">
        <f t="shared" si="29"/>
        <v>0</v>
      </c>
      <c r="S148" s="100">
        <f t="shared" si="29"/>
        <v>1</v>
      </c>
      <c r="T148" s="100">
        <f t="shared" si="29"/>
        <v>0</v>
      </c>
      <c r="U148" s="100">
        <f t="shared" si="29"/>
        <v>0</v>
      </c>
      <c r="V148" s="100">
        <f t="shared" si="29"/>
        <v>19</v>
      </c>
      <c r="W148" s="101">
        <f t="shared" si="12"/>
        <v>0.7857142857142857</v>
      </c>
      <c r="X148" s="101">
        <f t="shared" si="13"/>
        <v>1.3571428571428572</v>
      </c>
      <c r="Y148" s="102">
        <f t="shared" si="14"/>
        <v>2.1428571428571428</v>
      </c>
    </row>
    <row r="149" spans="1:25" s="169" customFormat="1" ht="15.95" customHeight="1" x14ac:dyDescent="0.25">
      <c r="A149" s="181"/>
      <c r="B149" s="157" t="s">
        <v>64</v>
      </c>
      <c r="C149" s="100" t="s">
        <v>25</v>
      </c>
      <c r="D149" s="101">
        <f t="shared" si="10"/>
        <v>0.58064516129032262</v>
      </c>
      <c r="E149" s="100">
        <f>SUM(E103+E102+E89+E88+E87+E86+E85+E74+E73+E66+E65+E56+E55+E50+E49+E44+E43+E38+E37)</f>
        <v>19</v>
      </c>
      <c r="F149" s="100">
        <f t="shared" ref="F149:V149" si="30">SUM(F103+F102+F89+F88+F87+F86+F85+F74+F73+F66+F65+F56+F55+F50+F49+F44+F43+F38+F37)</f>
        <v>68</v>
      </c>
      <c r="G149" s="100">
        <f t="shared" si="30"/>
        <v>62</v>
      </c>
      <c r="H149" s="100">
        <f t="shared" si="30"/>
        <v>25</v>
      </c>
      <c r="I149" s="100">
        <f t="shared" si="30"/>
        <v>36</v>
      </c>
      <c r="J149" s="100">
        <f t="shared" si="30"/>
        <v>24</v>
      </c>
      <c r="K149" s="100">
        <f t="shared" si="30"/>
        <v>6</v>
      </c>
      <c r="L149" s="100">
        <f t="shared" si="30"/>
        <v>5</v>
      </c>
      <c r="M149" s="100">
        <f t="shared" si="30"/>
        <v>1</v>
      </c>
      <c r="N149" s="100">
        <f t="shared" si="30"/>
        <v>27</v>
      </c>
      <c r="O149" s="100">
        <f t="shared" si="30"/>
        <v>2</v>
      </c>
      <c r="P149" s="100">
        <f t="shared" si="30"/>
        <v>0</v>
      </c>
      <c r="Q149" s="100">
        <f t="shared" si="30"/>
        <v>4</v>
      </c>
      <c r="R149" s="100">
        <f t="shared" si="30"/>
        <v>0</v>
      </c>
      <c r="S149" s="100">
        <f t="shared" si="30"/>
        <v>1</v>
      </c>
      <c r="T149" s="100">
        <f t="shared" si="30"/>
        <v>1</v>
      </c>
      <c r="U149" s="100">
        <f t="shared" si="30"/>
        <v>11</v>
      </c>
      <c r="V149" s="100">
        <f t="shared" si="30"/>
        <v>55</v>
      </c>
      <c r="W149" s="101">
        <f t="shared" si="12"/>
        <v>0.57352941176470584</v>
      </c>
      <c r="X149" s="101">
        <f t="shared" si="13"/>
        <v>0.88709677419354838</v>
      </c>
      <c r="Y149" s="102">
        <f t="shared" si="14"/>
        <v>1.4606261859582541</v>
      </c>
    </row>
    <row r="150" spans="1:25" s="169" customFormat="1" ht="15.95" customHeight="1" x14ac:dyDescent="0.25">
      <c r="A150" s="181"/>
      <c r="B150" s="157" t="s">
        <v>64</v>
      </c>
      <c r="C150" s="100" t="s">
        <v>24</v>
      </c>
      <c r="D150" s="101">
        <f t="shared" si="10"/>
        <v>0.55882352941176472</v>
      </c>
      <c r="E150" s="100">
        <f>SUM(E62+E61+E54+E53+E48+E47+E42+E41+E36+E35+E32+E31+E30+E29+E28+E5+E4+E3+E2)</f>
        <v>19</v>
      </c>
      <c r="F150" s="100">
        <f t="shared" ref="F150:V150" si="31">SUM(F62+F61+F54+F53+F48+F47+F42+F41+F36+F35+F32+F31+F30+F29+F28+F5+F4+F3+F2)</f>
        <v>71</v>
      </c>
      <c r="G150" s="100">
        <f t="shared" si="31"/>
        <v>68</v>
      </c>
      <c r="H150" s="100">
        <f t="shared" si="31"/>
        <v>28</v>
      </c>
      <c r="I150" s="100">
        <f t="shared" si="31"/>
        <v>38</v>
      </c>
      <c r="J150" s="100">
        <f t="shared" si="31"/>
        <v>26</v>
      </c>
      <c r="K150" s="100">
        <f t="shared" si="31"/>
        <v>5</v>
      </c>
      <c r="L150" s="100">
        <f t="shared" si="31"/>
        <v>4</v>
      </c>
      <c r="M150" s="100">
        <f t="shared" si="31"/>
        <v>3</v>
      </c>
      <c r="N150" s="100">
        <f t="shared" si="31"/>
        <v>21</v>
      </c>
      <c r="O150" s="100">
        <f t="shared" si="31"/>
        <v>3</v>
      </c>
      <c r="P150" s="100">
        <f t="shared" si="31"/>
        <v>0</v>
      </c>
      <c r="Q150" s="100">
        <f t="shared" si="31"/>
        <v>0</v>
      </c>
      <c r="R150" s="100">
        <f t="shared" si="31"/>
        <v>0</v>
      </c>
      <c r="S150" s="100">
        <f t="shared" si="31"/>
        <v>3</v>
      </c>
      <c r="T150" s="100">
        <f t="shared" si="31"/>
        <v>3</v>
      </c>
      <c r="U150" s="100">
        <f t="shared" si="31"/>
        <v>10</v>
      </c>
      <c r="V150" s="100">
        <f t="shared" si="31"/>
        <v>60</v>
      </c>
      <c r="W150" s="101">
        <f t="shared" si="12"/>
        <v>0.61971830985915488</v>
      </c>
      <c r="X150" s="101">
        <f t="shared" si="13"/>
        <v>0.88235294117647056</v>
      </c>
      <c r="Y150" s="102">
        <f t="shared" si="14"/>
        <v>1.5020712510356256</v>
      </c>
    </row>
    <row r="151" spans="1:25" s="169" customFormat="1" ht="15.95" customHeight="1" x14ac:dyDescent="0.25">
      <c r="A151" s="181"/>
      <c r="B151" s="157" t="s">
        <v>64</v>
      </c>
      <c r="C151" s="100" t="s">
        <v>39</v>
      </c>
      <c r="D151" s="101">
        <f t="shared" si="10"/>
        <v>0.7142857142857143</v>
      </c>
      <c r="E151" s="100">
        <f>SUM(E97+E96)</f>
        <v>2</v>
      </c>
      <c r="F151" s="100">
        <f t="shared" ref="F151:V151" si="32">SUM(F97+F96)</f>
        <v>7</v>
      </c>
      <c r="G151" s="100">
        <f t="shared" si="32"/>
        <v>7</v>
      </c>
      <c r="H151" s="100">
        <f t="shared" si="32"/>
        <v>4</v>
      </c>
      <c r="I151" s="100">
        <f t="shared" si="32"/>
        <v>5</v>
      </c>
      <c r="J151" s="100">
        <f t="shared" si="32"/>
        <v>1</v>
      </c>
      <c r="K151" s="100">
        <f t="shared" si="32"/>
        <v>3</v>
      </c>
      <c r="L151" s="100">
        <f t="shared" si="32"/>
        <v>0</v>
      </c>
      <c r="M151" s="100">
        <f t="shared" si="32"/>
        <v>1</v>
      </c>
      <c r="N151" s="100">
        <f t="shared" si="32"/>
        <v>5</v>
      </c>
      <c r="O151" s="100">
        <f t="shared" si="32"/>
        <v>0</v>
      </c>
      <c r="P151" s="100">
        <f t="shared" si="32"/>
        <v>0</v>
      </c>
      <c r="Q151" s="100">
        <f t="shared" si="32"/>
        <v>0</v>
      </c>
      <c r="R151" s="100">
        <f t="shared" si="32"/>
        <v>0</v>
      </c>
      <c r="S151" s="100">
        <f t="shared" si="32"/>
        <v>0</v>
      </c>
      <c r="T151" s="100">
        <f t="shared" si="32"/>
        <v>0</v>
      </c>
      <c r="U151" s="100">
        <f t="shared" si="32"/>
        <v>0</v>
      </c>
      <c r="V151" s="100">
        <f t="shared" si="32"/>
        <v>11</v>
      </c>
      <c r="W151" s="101">
        <f t="shared" si="12"/>
        <v>0.7142857142857143</v>
      </c>
      <c r="X151" s="101">
        <f t="shared" si="13"/>
        <v>1.5714285714285714</v>
      </c>
      <c r="Y151" s="102">
        <f t="shared" si="14"/>
        <v>2.2857142857142856</v>
      </c>
    </row>
    <row r="152" spans="1:25" s="169" customFormat="1" ht="15.95" customHeight="1" x14ac:dyDescent="0.25">
      <c r="A152" s="181"/>
      <c r="B152" s="157" t="s">
        <v>64</v>
      </c>
      <c r="C152" s="100" t="s">
        <v>41</v>
      </c>
      <c r="D152" s="101">
        <f t="shared" si="10"/>
        <v>0.42857142857142855</v>
      </c>
      <c r="E152" s="100">
        <f>SUM(E120+E119+E112+E111+E110+E109+E108)</f>
        <v>7</v>
      </c>
      <c r="F152" s="100">
        <f t="shared" ref="F152:V152" si="33">SUM(F120+F119+F112+F111+F110+F109+F108)</f>
        <v>21</v>
      </c>
      <c r="G152" s="100">
        <f t="shared" si="33"/>
        <v>21</v>
      </c>
      <c r="H152" s="100">
        <f t="shared" si="33"/>
        <v>6</v>
      </c>
      <c r="I152" s="100">
        <f t="shared" si="33"/>
        <v>9</v>
      </c>
      <c r="J152" s="100">
        <f t="shared" si="33"/>
        <v>6</v>
      </c>
      <c r="K152" s="100">
        <f t="shared" si="33"/>
        <v>2</v>
      </c>
      <c r="L152" s="100">
        <f t="shared" si="33"/>
        <v>0</v>
      </c>
      <c r="M152" s="100">
        <f t="shared" si="33"/>
        <v>1</v>
      </c>
      <c r="N152" s="100">
        <f t="shared" si="33"/>
        <v>7</v>
      </c>
      <c r="O152" s="100">
        <f t="shared" si="33"/>
        <v>0</v>
      </c>
      <c r="P152" s="100">
        <f t="shared" si="33"/>
        <v>0</v>
      </c>
      <c r="Q152" s="100">
        <f t="shared" si="33"/>
        <v>0</v>
      </c>
      <c r="R152" s="100">
        <f t="shared" si="33"/>
        <v>0</v>
      </c>
      <c r="S152" s="100">
        <f t="shared" si="33"/>
        <v>1</v>
      </c>
      <c r="T152" s="100">
        <f t="shared" si="33"/>
        <v>0</v>
      </c>
      <c r="U152" s="100">
        <f t="shared" si="33"/>
        <v>7</v>
      </c>
      <c r="V152" s="100">
        <f t="shared" si="33"/>
        <v>14</v>
      </c>
      <c r="W152" s="101">
        <f t="shared" si="12"/>
        <v>0.47619047619047616</v>
      </c>
      <c r="X152" s="101">
        <f t="shared" si="13"/>
        <v>0.66666666666666663</v>
      </c>
      <c r="Y152" s="102">
        <f t="shared" si="14"/>
        <v>1.1428571428571428</v>
      </c>
    </row>
    <row r="153" spans="1:25" s="169" customFormat="1" ht="15.95" customHeight="1" thickBot="1" x14ac:dyDescent="0.3">
      <c r="A153" s="182"/>
      <c r="B153" s="158" t="s">
        <v>64</v>
      </c>
      <c r="C153" s="104" t="s">
        <v>44</v>
      </c>
      <c r="D153" s="105">
        <f t="shared" si="10"/>
        <v>0.5</v>
      </c>
      <c r="E153" s="104">
        <f>SUM(E126+E125)</f>
        <v>2</v>
      </c>
      <c r="F153" s="104">
        <f t="shared" ref="F153:V153" si="34">SUM(F126+F125)</f>
        <v>6</v>
      </c>
      <c r="G153" s="104">
        <f t="shared" si="34"/>
        <v>6</v>
      </c>
      <c r="H153" s="104">
        <f t="shared" si="34"/>
        <v>2</v>
      </c>
      <c r="I153" s="104">
        <f t="shared" si="34"/>
        <v>3</v>
      </c>
      <c r="J153" s="104">
        <f t="shared" si="34"/>
        <v>1</v>
      </c>
      <c r="K153" s="104">
        <f t="shared" si="34"/>
        <v>2</v>
      </c>
      <c r="L153" s="104">
        <f t="shared" si="34"/>
        <v>0</v>
      </c>
      <c r="M153" s="104">
        <f t="shared" si="34"/>
        <v>0</v>
      </c>
      <c r="N153" s="104">
        <f t="shared" si="34"/>
        <v>1</v>
      </c>
      <c r="O153" s="104">
        <f t="shared" si="34"/>
        <v>0</v>
      </c>
      <c r="P153" s="104">
        <f t="shared" si="34"/>
        <v>0</v>
      </c>
      <c r="Q153" s="104">
        <f t="shared" si="34"/>
        <v>0</v>
      </c>
      <c r="R153" s="104">
        <f t="shared" si="34"/>
        <v>0</v>
      </c>
      <c r="S153" s="104">
        <f t="shared" si="34"/>
        <v>0</v>
      </c>
      <c r="T153" s="104">
        <f t="shared" si="34"/>
        <v>0</v>
      </c>
      <c r="U153" s="104">
        <f t="shared" si="34"/>
        <v>0</v>
      </c>
      <c r="V153" s="104">
        <f t="shared" si="34"/>
        <v>5</v>
      </c>
      <c r="W153" s="105">
        <f t="shared" si="12"/>
        <v>0.5</v>
      </c>
      <c r="X153" s="105">
        <f t="shared" si="13"/>
        <v>0.83333333333333337</v>
      </c>
      <c r="Y153" s="106">
        <f t="shared" si="14"/>
        <v>1.3333333333333335</v>
      </c>
    </row>
    <row r="154" spans="1:25" ht="18.75" thickBot="1" x14ac:dyDescent="0.3"/>
    <row r="155" spans="1:25" ht="21" thickBot="1" x14ac:dyDescent="0.3">
      <c r="A155" s="66"/>
      <c r="B155" s="51" t="s">
        <v>65</v>
      </c>
      <c r="C155" s="70" t="s">
        <v>66</v>
      </c>
      <c r="D155" s="74" t="s">
        <v>71</v>
      </c>
    </row>
    <row r="156" spans="1:25" ht="20.25" x14ac:dyDescent="0.25">
      <c r="A156" s="67" t="s">
        <v>4</v>
      </c>
      <c r="B156" s="53">
        <v>6</v>
      </c>
      <c r="C156" s="71">
        <v>100</v>
      </c>
      <c r="D156" s="75" t="s">
        <v>72</v>
      </c>
    </row>
    <row r="157" spans="1:25" ht="20.25" x14ac:dyDescent="0.25">
      <c r="A157" s="68" t="s">
        <v>5</v>
      </c>
      <c r="B157" s="55">
        <v>6</v>
      </c>
      <c r="C157" s="72">
        <v>86</v>
      </c>
      <c r="D157" s="75" t="s">
        <v>72</v>
      </c>
    </row>
    <row r="158" spans="1:25" ht="20.25" x14ac:dyDescent="0.25">
      <c r="A158" s="68" t="s">
        <v>6</v>
      </c>
      <c r="B158" s="55">
        <v>4</v>
      </c>
      <c r="C158" s="72">
        <v>42</v>
      </c>
      <c r="D158" s="76">
        <v>13</v>
      </c>
    </row>
    <row r="159" spans="1:25" ht="20.25" x14ac:dyDescent="0.25">
      <c r="A159" s="68" t="s">
        <v>7</v>
      </c>
      <c r="B159" s="55">
        <v>4</v>
      </c>
      <c r="C159" s="72">
        <v>51</v>
      </c>
      <c r="D159" s="76">
        <v>20</v>
      </c>
    </row>
    <row r="160" spans="1:25" ht="20.25" x14ac:dyDescent="0.25">
      <c r="A160" s="68" t="s">
        <v>67</v>
      </c>
      <c r="B160" s="55">
        <v>3</v>
      </c>
      <c r="C160" s="72">
        <v>35</v>
      </c>
      <c r="D160" s="76">
        <v>16</v>
      </c>
    </row>
    <row r="161" spans="1:5" ht="20.25" x14ac:dyDescent="0.25">
      <c r="A161" s="68" t="s">
        <v>8</v>
      </c>
      <c r="B161" s="55">
        <v>2</v>
      </c>
      <c r="C161" s="72">
        <v>10</v>
      </c>
      <c r="D161" s="76">
        <v>5</v>
      </c>
    </row>
    <row r="162" spans="1:5" ht="20.25" x14ac:dyDescent="0.25">
      <c r="A162" s="68" t="s">
        <v>9</v>
      </c>
      <c r="B162" s="55">
        <v>2</v>
      </c>
      <c r="C162" s="72">
        <v>6</v>
      </c>
      <c r="D162" s="76">
        <v>3</v>
      </c>
    </row>
    <row r="163" spans="1:5" ht="20.25" x14ac:dyDescent="0.25">
      <c r="A163" s="68" t="s">
        <v>10</v>
      </c>
      <c r="B163" s="55">
        <v>1</v>
      </c>
      <c r="C163" s="72">
        <v>3</v>
      </c>
      <c r="D163" s="76">
        <v>1</v>
      </c>
    </row>
    <row r="164" spans="1:5" ht="20.25" x14ac:dyDescent="0.25">
      <c r="A164" s="68" t="s">
        <v>11</v>
      </c>
      <c r="B164" s="55">
        <v>6</v>
      </c>
      <c r="C164" s="72">
        <v>39</v>
      </c>
      <c r="D164" s="76">
        <v>8</v>
      </c>
    </row>
    <row r="165" spans="1:5" ht="20.25" x14ac:dyDescent="0.25">
      <c r="A165" s="68" t="s">
        <v>12</v>
      </c>
      <c r="B165" s="55">
        <v>1</v>
      </c>
      <c r="C165" s="72">
        <v>9</v>
      </c>
      <c r="D165" s="76">
        <v>2</v>
      </c>
    </row>
    <row r="166" spans="1:5" ht="20.25" x14ac:dyDescent="0.25">
      <c r="A166" s="68" t="s">
        <v>13</v>
      </c>
      <c r="B166" s="55">
        <v>1</v>
      </c>
      <c r="C166" s="72">
        <v>1</v>
      </c>
      <c r="D166" s="76">
        <v>1</v>
      </c>
    </row>
    <row r="167" spans="1:5" ht="20.25" x14ac:dyDescent="0.25">
      <c r="A167" s="68" t="s">
        <v>14</v>
      </c>
      <c r="B167" s="55">
        <v>1</v>
      </c>
      <c r="C167" s="72">
        <v>5</v>
      </c>
      <c r="D167" s="76">
        <v>2</v>
      </c>
    </row>
    <row r="168" spans="1:5" ht="20.25" x14ac:dyDescent="0.25">
      <c r="A168" s="68" t="s">
        <v>15</v>
      </c>
      <c r="B168" s="55">
        <v>1</v>
      </c>
      <c r="C168" s="72">
        <v>1</v>
      </c>
      <c r="D168" s="76">
        <v>1</v>
      </c>
    </row>
    <row r="169" spans="1:5" ht="20.25" x14ac:dyDescent="0.25">
      <c r="A169" s="68" t="s">
        <v>16</v>
      </c>
      <c r="B169" s="55">
        <v>1</v>
      </c>
      <c r="C169" s="72">
        <v>3</v>
      </c>
      <c r="D169" s="76">
        <v>1</v>
      </c>
    </row>
    <row r="170" spans="1:5" ht="21" thickBot="1" x14ac:dyDescent="0.3">
      <c r="A170" s="68" t="s">
        <v>17</v>
      </c>
      <c r="B170" s="55">
        <v>1</v>
      </c>
      <c r="C170" s="72">
        <v>4</v>
      </c>
      <c r="D170" s="77">
        <v>2</v>
      </c>
    </row>
    <row r="171" spans="1:5" ht="21" thickBot="1" x14ac:dyDescent="0.3">
      <c r="A171" s="68" t="s">
        <v>18</v>
      </c>
      <c r="B171" s="55">
        <v>6</v>
      </c>
      <c r="C171" s="72">
        <v>19</v>
      </c>
      <c r="D171" s="79" t="s">
        <v>130</v>
      </c>
      <c r="E171" s="80" t="s">
        <v>136</v>
      </c>
    </row>
    <row r="172" spans="1:5" ht="21" thickBot="1" x14ac:dyDescent="0.3">
      <c r="A172" s="69" t="s">
        <v>19</v>
      </c>
      <c r="B172" s="57">
        <v>11</v>
      </c>
      <c r="C172" s="73">
        <v>77</v>
      </c>
      <c r="D172" s="78" t="s">
        <v>72</v>
      </c>
    </row>
  </sheetData>
  <autoFilter ref="A1:Y153"/>
  <mergeCells count="11">
    <mergeCell ref="A2:A5"/>
    <mergeCell ref="A90:A107"/>
    <mergeCell ref="A108:A112"/>
    <mergeCell ref="A113:A130"/>
    <mergeCell ref="A133:A153"/>
    <mergeCell ref="A6:A23"/>
    <mergeCell ref="A24:A32"/>
    <mergeCell ref="A33:A56"/>
    <mergeCell ref="A57:A60"/>
    <mergeCell ref="A61:A80"/>
    <mergeCell ref="A81:A89"/>
  </mergeCells>
  <printOptions horizontalCentered="1" verticalCentered="1"/>
  <pageMargins left="0.2" right="0.2" top="0.2" bottom="0.2" header="0" footer="0"/>
  <pageSetup scale="50" fitToHeight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4"/>
  <sheetViews>
    <sheetView tabSelected="1" zoomScaleNormal="100" workbookViewId="0">
      <pane ySplit="1" topLeftCell="A2" activePane="bottomLeft" state="frozen"/>
      <selection activeCell="A259" sqref="A1:Y259"/>
      <selection pane="bottomLeft" activeCell="K16" sqref="K16"/>
    </sheetView>
  </sheetViews>
  <sheetFormatPr defaultRowHeight="18" x14ac:dyDescent="0.25"/>
  <cols>
    <col min="1" max="1" width="15.7109375" style="60" customWidth="1"/>
    <col min="2" max="2" width="21.7109375" style="13" bestFit="1" customWidth="1"/>
    <col min="3" max="3" width="20" style="6" bestFit="1" customWidth="1"/>
    <col min="4" max="4" width="11.7109375" style="26" bestFit="1" customWidth="1"/>
    <col min="5" max="22" width="9.28515625" style="6" customWidth="1"/>
    <col min="23" max="25" width="9.28515625" style="26" customWidth="1"/>
    <col min="26" max="16384" width="9.140625" style="6"/>
  </cols>
  <sheetData>
    <row r="1" spans="1:25" s="59" customFormat="1" ht="18.75" thickBot="1" x14ac:dyDescent="0.3">
      <c r="A1" s="160"/>
      <c r="B1" s="161" t="s">
        <v>0</v>
      </c>
      <c r="C1" s="153" t="s">
        <v>1</v>
      </c>
      <c r="D1" s="154" t="s">
        <v>2</v>
      </c>
      <c r="E1" s="153" t="s">
        <v>3</v>
      </c>
      <c r="F1" s="153" t="s">
        <v>4</v>
      </c>
      <c r="G1" s="153" t="s">
        <v>5</v>
      </c>
      <c r="H1" s="153" t="s">
        <v>6</v>
      </c>
      <c r="I1" s="153" t="s">
        <v>7</v>
      </c>
      <c r="J1" s="153" t="s">
        <v>67</v>
      </c>
      <c r="K1" s="153" t="s">
        <v>8</v>
      </c>
      <c r="L1" s="153" t="s">
        <v>9</v>
      </c>
      <c r="M1" s="153" t="s">
        <v>10</v>
      </c>
      <c r="N1" s="153" t="s">
        <v>11</v>
      </c>
      <c r="O1" s="153" t="s">
        <v>12</v>
      </c>
      <c r="P1" s="153" t="s">
        <v>13</v>
      </c>
      <c r="Q1" s="153" t="s">
        <v>14</v>
      </c>
      <c r="R1" s="153" t="s">
        <v>15</v>
      </c>
      <c r="S1" s="153" t="s">
        <v>16</v>
      </c>
      <c r="T1" s="153" t="s">
        <v>17</v>
      </c>
      <c r="U1" s="153" t="s">
        <v>18</v>
      </c>
      <c r="V1" s="153" t="s">
        <v>19</v>
      </c>
      <c r="W1" s="154" t="s">
        <v>20</v>
      </c>
      <c r="X1" s="154" t="s">
        <v>21</v>
      </c>
      <c r="Y1" s="155" t="s">
        <v>22</v>
      </c>
    </row>
    <row r="2" spans="1:25" s="59" customFormat="1" ht="15.95" customHeight="1" x14ac:dyDescent="0.25">
      <c r="A2" s="194" t="s">
        <v>128</v>
      </c>
      <c r="B2" s="18">
        <v>43712</v>
      </c>
      <c r="C2" s="19" t="s">
        <v>24</v>
      </c>
      <c r="D2" s="43">
        <f>SUM(I2:I$188)/SUM(G2:G$188)</f>
        <v>0.51201478743068396</v>
      </c>
      <c r="E2" s="19">
        <v>1</v>
      </c>
      <c r="F2" s="19">
        <v>2</v>
      </c>
      <c r="G2" s="19">
        <v>1</v>
      </c>
      <c r="H2" s="19">
        <v>0</v>
      </c>
      <c r="I2" s="19">
        <v>0</v>
      </c>
      <c r="J2" s="19">
        <f>SUM(I2)-SUM(K2:M2)</f>
        <v>0</v>
      </c>
      <c r="K2" s="19">
        <v>0</v>
      </c>
      <c r="L2" s="19">
        <v>0</v>
      </c>
      <c r="M2" s="19">
        <v>0</v>
      </c>
      <c r="N2" s="19">
        <v>0</v>
      </c>
      <c r="O2" s="19">
        <v>1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43">
        <f>SUM(I2:I$188,O2:O$188,S2:S$188)/SUM(F2:F$188)</f>
        <v>0.56131260794473226</v>
      </c>
      <c r="X2" s="43">
        <f>SUM(V2:V$188)/SUM(G2:G$188)</f>
        <v>0.69870609981515708</v>
      </c>
      <c r="Y2" s="44">
        <f t="shared" ref="Y2" si="0">SUM(X2+W2)</f>
        <v>1.2600187077598894</v>
      </c>
    </row>
    <row r="3" spans="1:25" s="59" customFormat="1" ht="15.95" customHeight="1" x14ac:dyDescent="0.25">
      <c r="A3" s="195"/>
      <c r="B3" s="14">
        <v>43698</v>
      </c>
      <c r="C3" s="15" t="s">
        <v>24</v>
      </c>
      <c r="D3" s="45">
        <f>SUM(I3:I$188)/SUM(G3:G$188)</f>
        <v>0.51296296296296295</v>
      </c>
      <c r="E3" s="15">
        <v>1</v>
      </c>
      <c r="F3" s="15">
        <v>2</v>
      </c>
      <c r="G3" s="15">
        <v>2</v>
      </c>
      <c r="H3" s="15">
        <v>1</v>
      </c>
      <c r="I3" s="15">
        <v>1</v>
      </c>
      <c r="J3" s="15">
        <f>SUM(I3)-SUM(K3:M3)</f>
        <v>1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1</v>
      </c>
      <c r="W3" s="45">
        <f>SUM(I3:I$188,O3:O$188,S3:S$188)/SUM(F3:F$188)</f>
        <v>0.56152512998266901</v>
      </c>
      <c r="X3" s="45">
        <f>SUM(V3:V$188)/SUM(G3:G$188)</f>
        <v>0.7</v>
      </c>
      <c r="Y3" s="46">
        <f t="shared" ref="Y3" si="1">SUM(X3+W3)</f>
        <v>1.2615251299826689</v>
      </c>
    </row>
    <row r="4" spans="1:25" s="59" customFormat="1" ht="15.95" customHeight="1" thickBot="1" x14ac:dyDescent="0.3">
      <c r="A4" s="196"/>
      <c r="B4" s="86">
        <v>43698</v>
      </c>
      <c r="C4" s="87" t="s">
        <v>24</v>
      </c>
      <c r="D4" s="89">
        <f>SUM(I4:I$188)/SUM(G4:G$188)</f>
        <v>0.51301115241635686</v>
      </c>
      <c r="E4" s="87">
        <v>1</v>
      </c>
      <c r="F4" s="87">
        <v>2</v>
      </c>
      <c r="G4" s="87">
        <v>2</v>
      </c>
      <c r="H4" s="87">
        <v>0</v>
      </c>
      <c r="I4" s="87">
        <v>0</v>
      </c>
      <c r="J4" s="87">
        <f>SUM(I4)-SUM(K4:M4)</f>
        <v>0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7">
        <v>0</v>
      </c>
      <c r="S4" s="87">
        <v>0</v>
      </c>
      <c r="T4" s="87">
        <v>0</v>
      </c>
      <c r="U4" s="87">
        <v>0</v>
      </c>
      <c r="V4" s="87">
        <v>0</v>
      </c>
      <c r="W4" s="89">
        <f>SUM(I4:I$188,O4:O$188,S4:S$188)/SUM(F4:F$188)</f>
        <v>0.56173913043478263</v>
      </c>
      <c r="X4" s="89">
        <f>SUM(V4:V$188)/SUM(G4:G$188)</f>
        <v>0.7007434944237918</v>
      </c>
      <c r="Y4" s="90">
        <f t="shared" ref="Y4" si="2">SUM(X4+W4)</f>
        <v>1.2624826248585745</v>
      </c>
    </row>
    <row r="5" spans="1:25" ht="15.95" customHeight="1" x14ac:dyDescent="0.25">
      <c r="A5" s="190" t="s">
        <v>111</v>
      </c>
      <c r="B5" s="131">
        <v>43684</v>
      </c>
      <c r="C5" s="132" t="s">
        <v>109</v>
      </c>
      <c r="D5" s="146">
        <f>SUM(I5:I$188)/SUM(G5:G$188)</f>
        <v>0.5149253731343284</v>
      </c>
      <c r="E5" s="132">
        <v>1</v>
      </c>
      <c r="F5" s="132">
        <v>3</v>
      </c>
      <c r="G5" s="132">
        <v>3</v>
      </c>
      <c r="H5" s="132">
        <v>1</v>
      </c>
      <c r="I5" s="132">
        <v>2</v>
      </c>
      <c r="J5" s="132">
        <f>SUM(I5)-SUM(K5:M5)</f>
        <v>1</v>
      </c>
      <c r="K5" s="132">
        <v>1</v>
      </c>
      <c r="L5" s="132">
        <v>0</v>
      </c>
      <c r="M5" s="132">
        <v>0</v>
      </c>
      <c r="N5" s="132">
        <v>2</v>
      </c>
      <c r="O5" s="132">
        <v>0</v>
      </c>
      <c r="P5" s="132">
        <v>0</v>
      </c>
      <c r="Q5" s="132">
        <v>0</v>
      </c>
      <c r="R5" s="132">
        <v>0</v>
      </c>
      <c r="S5" s="132">
        <v>0</v>
      </c>
      <c r="T5" s="132">
        <v>0</v>
      </c>
      <c r="U5" s="132">
        <v>0</v>
      </c>
      <c r="V5" s="132">
        <v>3</v>
      </c>
      <c r="W5" s="146">
        <f>SUM(I5:I$188,O5:O$188,S5:S$188)/SUM(F5:F$188)</f>
        <v>0.56369982547993014</v>
      </c>
      <c r="X5" s="146">
        <f>SUM(V5:V$188)/SUM(G5:G$188)</f>
        <v>0.70335820895522383</v>
      </c>
      <c r="Y5" s="147">
        <f t="shared" ref="Y5:Y68" si="3">SUM(X5+W5)</f>
        <v>1.2670580344351539</v>
      </c>
    </row>
    <row r="6" spans="1:25" ht="15.95" customHeight="1" x14ac:dyDescent="0.25">
      <c r="A6" s="184"/>
      <c r="B6" s="4">
        <v>43684</v>
      </c>
      <c r="C6" s="5" t="s">
        <v>109</v>
      </c>
      <c r="D6" s="39">
        <f>SUM(I6:I$188)/SUM(G6:G$188)</f>
        <v>0.51407129455909939</v>
      </c>
      <c r="E6" s="5">
        <v>1</v>
      </c>
      <c r="F6" s="5">
        <v>3</v>
      </c>
      <c r="G6" s="5">
        <v>3</v>
      </c>
      <c r="H6" s="5">
        <v>1</v>
      </c>
      <c r="I6" s="5">
        <v>2</v>
      </c>
      <c r="J6" s="5">
        <f t="shared" ref="J6:J69" si="4">SUM(I6)-SUM(K6:M6)</f>
        <v>0</v>
      </c>
      <c r="K6" s="5">
        <v>2</v>
      </c>
      <c r="L6" s="5">
        <v>0</v>
      </c>
      <c r="M6" s="5">
        <v>0</v>
      </c>
      <c r="N6" s="5">
        <v>2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4</v>
      </c>
      <c r="W6" s="39">
        <f>SUM(I6:I$188,O6:O$188,S6:S$188)/SUM(F6:F$188)</f>
        <v>0.56315789473684208</v>
      </c>
      <c r="X6" s="39">
        <f>SUM(V6:V$188)/SUM(G6:G$188)</f>
        <v>0.70168855534709196</v>
      </c>
      <c r="Y6" s="41">
        <f t="shared" si="3"/>
        <v>1.264846450083934</v>
      </c>
    </row>
    <row r="7" spans="1:25" ht="15.95" customHeight="1" x14ac:dyDescent="0.25">
      <c r="A7" s="184"/>
      <c r="B7" s="4">
        <v>43677</v>
      </c>
      <c r="C7" s="5" t="s">
        <v>110</v>
      </c>
      <c r="D7" s="39">
        <f>SUM(I7:I$188)/SUM(G7:G$188)</f>
        <v>0.51320754716981132</v>
      </c>
      <c r="E7" s="5">
        <v>1</v>
      </c>
      <c r="F7" s="5">
        <v>2</v>
      </c>
      <c r="G7" s="5">
        <v>2</v>
      </c>
      <c r="H7" s="5">
        <v>0</v>
      </c>
      <c r="I7" s="5">
        <v>0</v>
      </c>
      <c r="J7" s="5">
        <f t="shared" si="4"/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39">
        <f>SUM(I7:I$188,O7:O$188,S7:S$188)/SUM(F7:F$188)</f>
        <v>0.56261022927689597</v>
      </c>
      <c r="X7" s="39">
        <f>SUM(V7:V$188)/SUM(G7:G$188)</f>
        <v>0.69811320754716977</v>
      </c>
      <c r="Y7" s="41">
        <f t="shared" si="3"/>
        <v>1.2607234368240658</v>
      </c>
    </row>
    <row r="8" spans="1:25" ht="15.95" customHeight="1" x14ac:dyDescent="0.25">
      <c r="A8" s="184"/>
      <c r="B8" s="4">
        <v>43677</v>
      </c>
      <c r="C8" s="5" t="s">
        <v>110</v>
      </c>
      <c r="D8" s="39">
        <f>SUM(I8:I$188)/SUM(G8:G$188)</f>
        <v>0.51515151515151514</v>
      </c>
      <c r="E8" s="5">
        <v>1</v>
      </c>
      <c r="F8" s="5">
        <v>3</v>
      </c>
      <c r="G8" s="5">
        <v>3</v>
      </c>
      <c r="H8" s="5">
        <v>1</v>
      </c>
      <c r="I8" s="5">
        <v>1</v>
      </c>
      <c r="J8" s="5">
        <f t="shared" si="4"/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1</v>
      </c>
      <c r="W8" s="39">
        <f>SUM(I8:I$188,O8:O$188,S8:S$188)/SUM(F8:F$188)</f>
        <v>0.56460176991150446</v>
      </c>
      <c r="X8" s="39">
        <f>SUM(V8:V$188)/SUM(G8:G$188)</f>
        <v>0.7007575757575758</v>
      </c>
      <c r="Y8" s="41">
        <f t="shared" si="3"/>
        <v>1.2653593456690801</v>
      </c>
    </row>
    <row r="9" spans="1:25" ht="15.95" customHeight="1" x14ac:dyDescent="0.25">
      <c r="A9" s="184"/>
      <c r="B9" s="4">
        <v>43656</v>
      </c>
      <c r="C9" s="5" t="s">
        <v>53</v>
      </c>
      <c r="D9" s="39">
        <f>SUM(I9:I$188)/SUM(G9:G$188)</f>
        <v>0.5161904761904762</v>
      </c>
      <c r="E9" s="5">
        <v>1</v>
      </c>
      <c r="F9" s="5">
        <v>2</v>
      </c>
      <c r="G9" s="5">
        <v>2</v>
      </c>
      <c r="H9" s="5">
        <v>0</v>
      </c>
      <c r="I9" s="5">
        <v>1</v>
      </c>
      <c r="J9" s="5">
        <f t="shared" si="4"/>
        <v>1</v>
      </c>
      <c r="K9" s="5">
        <v>0</v>
      </c>
      <c r="L9" s="5">
        <v>0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</v>
      </c>
      <c r="W9" s="39">
        <f>SUM(I9:I$188,O9:O$188,S9:S$188)/SUM(F9:F$188)</f>
        <v>0.5658362989323843</v>
      </c>
      <c r="X9" s="39">
        <f>SUM(V9:V$188)/SUM(G9:G$188)</f>
        <v>0.70285714285714285</v>
      </c>
      <c r="Y9" s="41">
        <f t="shared" si="3"/>
        <v>1.268693441789527</v>
      </c>
    </row>
    <row r="10" spans="1:25" ht="15.95" customHeight="1" x14ac:dyDescent="0.25">
      <c r="A10" s="184"/>
      <c r="B10" s="4">
        <v>43649</v>
      </c>
      <c r="C10" s="5" t="s">
        <v>23</v>
      </c>
      <c r="D10" s="39">
        <f>SUM(I10:I$188)/SUM(G10:G$188)</f>
        <v>0.51625239005736134</v>
      </c>
      <c r="E10" s="5">
        <v>1</v>
      </c>
      <c r="F10" s="5">
        <v>3</v>
      </c>
      <c r="G10" s="5">
        <v>3</v>
      </c>
      <c r="H10" s="5">
        <v>0</v>
      </c>
      <c r="I10" s="5">
        <v>1</v>
      </c>
      <c r="J10" s="5">
        <f t="shared" si="4"/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</v>
      </c>
      <c r="W10" s="39">
        <f>SUM(I10:I$188,O10:O$188,S10:S$188)/SUM(F10:F$188)</f>
        <v>0.56607142857142856</v>
      </c>
      <c r="X10" s="39">
        <f>SUM(V10:V$188)/SUM(G10:G$188)</f>
        <v>0.70363288718929251</v>
      </c>
      <c r="Y10" s="41">
        <f t="shared" si="3"/>
        <v>1.2697043157607211</v>
      </c>
    </row>
    <row r="11" spans="1:25" ht="15.95" customHeight="1" x14ac:dyDescent="0.25">
      <c r="A11" s="184"/>
      <c r="B11" s="4">
        <v>43649</v>
      </c>
      <c r="C11" s="5" t="s">
        <v>23</v>
      </c>
      <c r="D11" s="39">
        <f>SUM(I11:I$188)/SUM(G11:G$188)</f>
        <v>0.51730769230769236</v>
      </c>
      <c r="E11" s="5">
        <v>1</v>
      </c>
      <c r="F11" s="5">
        <v>3</v>
      </c>
      <c r="G11" s="5">
        <v>3</v>
      </c>
      <c r="H11" s="5">
        <v>0</v>
      </c>
      <c r="I11" s="5">
        <v>0</v>
      </c>
      <c r="J11" s="5">
        <f t="shared" si="4"/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2</v>
      </c>
      <c r="V11" s="5">
        <v>0</v>
      </c>
      <c r="W11" s="39">
        <f>SUM(I11:I$188,O11:O$188,S11:S$188)/SUM(F11:F$188)</f>
        <v>0.56732495511669656</v>
      </c>
      <c r="X11" s="39">
        <f>SUM(V11:V$188)/SUM(G11:G$188)</f>
        <v>0.70576923076923082</v>
      </c>
      <c r="Y11" s="41">
        <f t="shared" si="3"/>
        <v>1.2730941858859275</v>
      </c>
    </row>
    <row r="12" spans="1:25" ht="15.95" customHeight="1" x14ac:dyDescent="0.25">
      <c r="A12" s="184"/>
      <c r="B12" s="4">
        <v>43642</v>
      </c>
      <c r="C12" s="5" t="s">
        <v>108</v>
      </c>
      <c r="D12" s="39">
        <f>SUM(I12:I$188)/SUM(G12:G$188)</f>
        <v>0.52030947775628622</v>
      </c>
      <c r="E12" s="5">
        <v>1</v>
      </c>
      <c r="F12" s="5">
        <v>3</v>
      </c>
      <c r="G12" s="5">
        <v>3</v>
      </c>
      <c r="H12" s="5">
        <v>1</v>
      </c>
      <c r="I12" s="5">
        <v>2</v>
      </c>
      <c r="J12" s="5">
        <f t="shared" si="4"/>
        <v>1</v>
      </c>
      <c r="K12" s="5">
        <v>1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3</v>
      </c>
      <c r="W12" s="39">
        <f>SUM(I12:I$188,O12:O$188,S12:S$188)/SUM(F12:F$188)</f>
        <v>0.5703971119133574</v>
      </c>
      <c r="X12" s="39">
        <f>SUM(V12:V$188)/SUM(G12:G$188)</f>
        <v>0.70986460348162472</v>
      </c>
      <c r="Y12" s="41">
        <f t="shared" si="3"/>
        <v>1.2802617153949822</v>
      </c>
    </row>
    <row r="13" spans="1:25" ht="15.95" customHeight="1" x14ac:dyDescent="0.25">
      <c r="A13" s="184"/>
      <c r="B13" s="4">
        <v>43642</v>
      </c>
      <c r="C13" s="5" t="s">
        <v>108</v>
      </c>
      <c r="D13" s="39">
        <f>SUM(I13:I$188)/SUM(G13:G$188)</f>
        <v>0.51945525291828798</v>
      </c>
      <c r="E13" s="5">
        <v>1</v>
      </c>
      <c r="F13" s="5">
        <v>2</v>
      </c>
      <c r="G13" s="5">
        <v>2</v>
      </c>
      <c r="H13" s="5">
        <v>0</v>
      </c>
      <c r="I13" s="5">
        <v>0</v>
      </c>
      <c r="J13" s="5">
        <f t="shared" si="4"/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39">
        <f>SUM(I13:I$188,O13:O$188,S13:S$188)/SUM(F13:F$188)</f>
        <v>0.56987295825771322</v>
      </c>
      <c r="X13" s="39">
        <f>SUM(V13:V$188)/SUM(G13:G$188)</f>
        <v>0.70817120622568097</v>
      </c>
      <c r="Y13" s="41">
        <f t="shared" si="3"/>
        <v>1.2780441644833942</v>
      </c>
    </row>
    <row r="14" spans="1:25" ht="15.95" customHeight="1" x14ac:dyDescent="0.25">
      <c r="A14" s="184"/>
      <c r="B14" s="4">
        <v>43635</v>
      </c>
      <c r="C14" s="5" t="s">
        <v>109</v>
      </c>
      <c r="D14" s="39">
        <f>SUM(I14:I$188)/SUM(G14:G$188)</f>
        <v>0.521484375</v>
      </c>
      <c r="E14" s="5">
        <v>1</v>
      </c>
      <c r="F14" s="5">
        <v>2</v>
      </c>
      <c r="G14" s="5">
        <v>2</v>
      </c>
      <c r="H14" s="5">
        <v>2</v>
      </c>
      <c r="I14" s="5">
        <v>1</v>
      </c>
      <c r="J14" s="5">
        <f t="shared" si="4"/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3</v>
      </c>
      <c r="W14" s="39">
        <f>SUM(I14:I$188,O14:O$188,S14:S$188)/SUM(F14:F$188)</f>
        <v>0.57194899817850642</v>
      </c>
      <c r="X14" s="39">
        <f>SUM(V14:V$188)/SUM(G14:G$188)</f>
        <v>0.7109375</v>
      </c>
      <c r="Y14" s="41">
        <f t="shared" si="3"/>
        <v>1.2828864981785064</v>
      </c>
    </row>
    <row r="15" spans="1:25" ht="15.95" customHeight="1" x14ac:dyDescent="0.25">
      <c r="A15" s="184"/>
      <c r="B15" s="4">
        <v>43635</v>
      </c>
      <c r="C15" s="5" t="s">
        <v>109</v>
      </c>
      <c r="D15" s="39">
        <f>SUM(I15:I$188)/SUM(G15:G$188)</f>
        <v>0.52156862745098043</v>
      </c>
      <c r="E15" s="5">
        <v>1</v>
      </c>
      <c r="F15" s="5">
        <v>2</v>
      </c>
      <c r="G15" s="5">
        <v>2</v>
      </c>
      <c r="H15" s="5">
        <v>0</v>
      </c>
      <c r="I15" s="5">
        <v>1</v>
      </c>
      <c r="J15" s="5">
        <f t="shared" si="4"/>
        <v>1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1</v>
      </c>
      <c r="W15" s="39">
        <f>SUM(I15:I$188,O15:O$188,S15:S$188)/SUM(F15:F$188)</f>
        <v>0.57221206581352835</v>
      </c>
      <c r="X15" s="39">
        <f>SUM(V15:V$188)/SUM(G15:G$188)</f>
        <v>0.707843137254902</v>
      </c>
      <c r="Y15" s="41">
        <f t="shared" si="3"/>
        <v>1.2800552030684305</v>
      </c>
    </row>
    <row r="16" spans="1:25" ht="15.95" customHeight="1" x14ac:dyDescent="0.25">
      <c r="A16" s="184"/>
      <c r="B16" s="4">
        <v>43628</v>
      </c>
      <c r="C16" s="5" t="s">
        <v>110</v>
      </c>
      <c r="D16" s="39">
        <f>SUM(I16:I$188)/SUM(G16:G$188)</f>
        <v>0.52165354330708658</v>
      </c>
      <c r="E16" s="5">
        <v>1</v>
      </c>
      <c r="F16" s="5">
        <v>3</v>
      </c>
      <c r="G16" s="5">
        <v>3</v>
      </c>
      <c r="H16" s="5">
        <v>1</v>
      </c>
      <c r="I16" s="5">
        <v>2</v>
      </c>
      <c r="J16" s="5">
        <f t="shared" si="4"/>
        <v>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2</v>
      </c>
      <c r="W16" s="39">
        <f>SUM(I16:I$188,O16:O$188,S16:S$188)/SUM(F16:F$188)</f>
        <v>0.57247706422018352</v>
      </c>
      <c r="X16" s="39">
        <f>SUM(V16:V$188)/SUM(G16:G$188)</f>
        <v>0.70866141732283461</v>
      </c>
      <c r="Y16" s="41">
        <f t="shared" si="3"/>
        <v>1.2811384815430182</v>
      </c>
    </row>
    <row r="17" spans="1:25" ht="15.95" customHeight="1" x14ac:dyDescent="0.25">
      <c r="A17" s="184"/>
      <c r="B17" s="4">
        <v>43628</v>
      </c>
      <c r="C17" s="5" t="s">
        <v>110</v>
      </c>
      <c r="D17" s="39">
        <f>SUM(I17:I$188)/SUM(G17:G$188)</f>
        <v>0.52079207920792081</v>
      </c>
      <c r="E17" s="5">
        <v>1</v>
      </c>
      <c r="F17" s="5">
        <v>2</v>
      </c>
      <c r="G17" s="5">
        <v>2</v>
      </c>
      <c r="H17" s="5">
        <v>0</v>
      </c>
      <c r="I17" s="5">
        <v>0</v>
      </c>
      <c r="J17" s="5">
        <f t="shared" si="4"/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39">
        <f>SUM(I17:I$188,O17:O$188,S17:S$188)/SUM(F17:F$188)</f>
        <v>0.5719557195571956</v>
      </c>
      <c r="X17" s="39">
        <f>SUM(V17:V$188)/SUM(G17:G$188)</f>
        <v>0.70891089108910887</v>
      </c>
      <c r="Y17" s="41">
        <f t="shared" si="3"/>
        <v>1.2808666106463045</v>
      </c>
    </row>
    <row r="18" spans="1:25" ht="15.95" customHeight="1" x14ac:dyDescent="0.25">
      <c r="A18" s="184"/>
      <c r="B18" s="4">
        <v>43621</v>
      </c>
      <c r="C18" s="5" t="s">
        <v>24</v>
      </c>
      <c r="D18" s="39">
        <f>SUM(I18:I$188)/SUM(G18:G$188)</f>
        <v>0.52286282306163023</v>
      </c>
      <c r="E18" s="5">
        <v>1</v>
      </c>
      <c r="F18" s="5">
        <v>3</v>
      </c>
      <c r="G18" s="5">
        <v>3</v>
      </c>
      <c r="H18" s="5">
        <v>2</v>
      </c>
      <c r="I18" s="5">
        <v>2</v>
      </c>
      <c r="J18" s="5">
        <f t="shared" si="4"/>
        <v>1</v>
      </c>
      <c r="K18" s="5">
        <v>0</v>
      </c>
      <c r="L18" s="5">
        <v>1</v>
      </c>
      <c r="M18" s="5">
        <v>0</v>
      </c>
      <c r="N18" s="5">
        <v>2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4</v>
      </c>
      <c r="W18" s="39">
        <f>SUM(I18:I$188,O18:O$188,S18:S$188)/SUM(F18:F$188)</f>
        <v>0.57407407407407407</v>
      </c>
      <c r="X18" s="39">
        <f>SUM(V18:V$188)/SUM(G18:G$188)</f>
        <v>0.71172962226640157</v>
      </c>
      <c r="Y18" s="41">
        <f t="shared" si="3"/>
        <v>1.2858036963404755</v>
      </c>
    </row>
    <row r="19" spans="1:25" ht="15.95" customHeight="1" x14ac:dyDescent="0.25">
      <c r="A19" s="184"/>
      <c r="B19" s="4">
        <v>43621</v>
      </c>
      <c r="C19" s="5" t="s">
        <v>24</v>
      </c>
      <c r="D19" s="39">
        <f>SUM(I19:I$188)/SUM(G19:G$188)</f>
        <v>0.52200000000000002</v>
      </c>
      <c r="E19" s="5">
        <v>1</v>
      </c>
      <c r="F19" s="5">
        <v>3</v>
      </c>
      <c r="G19" s="5">
        <v>3</v>
      </c>
      <c r="H19" s="5">
        <v>2</v>
      </c>
      <c r="I19" s="5">
        <v>2</v>
      </c>
      <c r="J19" s="5">
        <f t="shared" si="4"/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2</v>
      </c>
      <c r="W19" s="39">
        <f>SUM(I19:I$188,O19:O$188,S19:S$188)/SUM(F19:F$188)</f>
        <v>0.57355679702048412</v>
      </c>
      <c r="X19" s="39">
        <f>SUM(V19:V$188)/SUM(G19:G$188)</f>
        <v>0.70799999999999996</v>
      </c>
      <c r="Y19" s="41">
        <f t="shared" si="3"/>
        <v>1.281556797020484</v>
      </c>
    </row>
    <row r="20" spans="1:25" ht="15.95" customHeight="1" x14ac:dyDescent="0.25">
      <c r="A20" s="184"/>
      <c r="B20" s="4">
        <v>43614</v>
      </c>
      <c r="C20" s="5" t="s">
        <v>58</v>
      </c>
      <c r="D20" s="39">
        <f>SUM(I20:I$188)/SUM(G20:G$188)</f>
        <v>0.52112676056338025</v>
      </c>
      <c r="E20" s="5">
        <v>1</v>
      </c>
      <c r="F20" s="5">
        <v>3</v>
      </c>
      <c r="G20" s="5">
        <v>2</v>
      </c>
      <c r="H20" s="5">
        <v>2</v>
      </c>
      <c r="I20" s="5">
        <v>2</v>
      </c>
      <c r="J20" s="5">
        <f t="shared" si="4"/>
        <v>0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5</v>
      </c>
      <c r="W20" s="39">
        <f>SUM(I20:I$188,O20:O$188,S20:S$188)/SUM(F20:F$188)</f>
        <v>0.5730337078651685</v>
      </c>
      <c r="X20" s="39">
        <f>SUM(V20:V$188)/SUM(G20:G$188)</f>
        <v>0.70824949698189132</v>
      </c>
      <c r="Y20" s="41">
        <f t="shared" si="3"/>
        <v>1.2812832048470599</v>
      </c>
    </row>
    <row r="21" spans="1:25" ht="15.95" customHeight="1" x14ac:dyDescent="0.25">
      <c r="A21" s="184"/>
      <c r="B21" s="4">
        <v>43614</v>
      </c>
      <c r="C21" s="5" t="s">
        <v>58</v>
      </c>
      <c r="D21" s="39">
        <f>SUM(I21:I$188)/SUM(G21:G$188)</f>
        <v>0.5191919191919192</v>
      </c>
      <c r="E21" s="5">
        <v>1</v>
      </c>
      <c r="F21" s="5">
        <v>2</v>
      </c>
      <c r="G21" s="5">
        <v>2</v>
      </c>
      <c r="H21" s="5">
        <v>0</v>
      </c>
      <c r="I21" s="5">
        <v>0</v>
      </c>
      <c r="J21" s="5">
        <f t="shared" si="4"/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39">
        <f>SUM(I21:I$188,O21:O$188,S21:S$188)/SUM(F21:F$188)</f>
        <v>0.57062146892655363</v>
      </c>
      <c r="X21" s="39">
        <f>SUM(V21:V$188)/SUM(G21:G$188)</f>
        <v>0.70101010101010097</v>
      </c>
      <c r="Y21" s="41">
        <f t="shared" si="3"/>
        <v>1.2716315699366545</v>
      </c>
    </row>
    <row r="22" spans="1:25" ht="15.95" customHeight="1" x14ac:dyDescent="0.25">
      <c r="A22" s="184"/>
      <c r="B22" s="4">
        <v>43607</v>
      </c>
      <c r="C22" s="5" t="s">
        <v>53</v>
      </c>
      <c r="D22" s="39">
        <f>SUM(I22:I$188)/SUM(G22:G$188)</f>
        <v>0.52129817444219062</v>
      </c>
      <c r="E22" s="5">
        <v>1</v>
      </c>
      <c r="F22" s="5">
        <v>3</v>
      </c>
      <c r="G22" s="5">
        <v>3</v>
      </c>
      <c r="H22" s="5">
        <v>0</v>
      </c>
      <c r="I22" s="27">
        <v>1</v>
      </c>
      <c r="J22" s="5">
        <f t="shared" si="4"/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1</v>
      </c>
      <c r="W22" s="39">
        <f>SUM(I22:I$188,O22:O$188,S22:S$188)/SUM(F22:F$188)</f>
        <v>0.57277882797731572</v>
      </c>
      <c r="X22" s="39">
        <f>SUM(V22:V$188)/SUM(G22:G$188)</f>
        <v>0.70385395537525353</v>
      </c>
      <c r="Y22" s="41">
        <f t="shared" si="3"/>
        <v>1.2766327833525692</v>
      </c>
    </row>
    <row r="23" spans="1:25" ht="15.95" customHeight="1" x14ac:dyDescent="0.25">
      <c r="A23" s="184"/>
      <c r="B23" s="4">
        <v>43607</v>
      </c>
      <c r="C23" s="5" t="s">
        <v>53</v>
      </c>
      <c r="D23" s="39">
        <f>SUM(I23:I$188)/SUM(G23:G$188)</f>
        <v>0.52244897959183678</v>
      </c>
      <c r="E23" s="5">
        <v>1</v>
      </c>
      <c r="F23" s="5">
        <v>3</v>
      </c>
      <c r="G23" s="5">
        <v>2</v>
      </c>
      <c r="H23" s="5">
        <v>2</v>
      </c>
      <c r="I23" s="27">
        <v>1</v>
      </c>
      <c r="J23" s="5">
        <f t="shared" si="4"/>
        <v>0</v>
      </c>
      <c r="K23" s="5">
        <v>1</v>
      </c>
      <c r="L23" s="5">
        <v>0</v>
      </c>
      <c r="M23" s="5">
        <v>0</v>
      </c>
      <c r="N23" s="5">
        <v>1</v>
      </c>
      <c r="O23" s="5">
        <v>1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0</v>
      </c>
      <c r="V23" s="5">
        <v>2</v>
      </c>
      <c r="W23" s="39">
        <f>SUM(I23:I$188,O23:O$188,S23:S$188)/SUM(F23:F$188)</f>
        <v>0.57414448669201523</v>
      </c>
      <c r="X23" s="39">
        <f>SUM(V23:V$188)/SUM(G23:G$188)</f>
        <v>0.70612244897959187</v>
      </c>
      <c r="Y23" s="41">
        <f t="shared" si="3"/>
        <v>1.280266935671607</v>
      </c>
    </row>
    <row r="24" spans="1:25" ht="15.95" customHeight="1" thickBot="1" x14ac:dyDescent="0.3">
      <c r="A24" s="188"/>
      <c r="B24" s="11">
        <v>43600</v>
      </c>
      <c r="C24" s="12" t="s">
        <v>23</v>
      </c>
      <c r="D24" s="40">
        <f>SUM(I24:I$188)/SUM(G24:G$188)</f>
        <v>0.52254098360655743</v>
      </c>
      <c r="E24" s="12">
        <v>1</v>
      </c>
      <c r="F24" s="12">
        <v>3</v>
      </c>
      <c r="G24" s="12">
        <v>2</v>
      </c>
      <c r="H24" s="12">
        <v>0</v>
      </c>
      <c r="I24" s="28">
        <v>1</v>
      </c>
      <c r="J24" s="12">
        <f t="shared" si="4"/>
        <v>0</v>
      </c>
      <c r="K24" s="12">
        <v>1</v>
      </c>
      <c r="L24" s="12">
        <v>0</v>
      </c>
      <c r="M24" s="12">
        <v>0</v>
      </c>
      <c r="N24" s="12">
        <v>0</v>
      </c>
      <c r="O24" s="12">
        <v>1</v>
      </c>
      <c r="P24" s="12">
        <v>0</v>
      </c>
      <c r="Q24" s="12">
        <v>0</v>
      </c>
      <c r="R24" s="12">
        <v>0</v>
      </c>
      <c r="S24" s="12">
        <v>0</v>
      </c>
      <c r="T24" s="12">
        <v>1</v>
      </c>
      <c r="U24" s="12">
        <v>1</v>
      </c>
      <c r="V24" s="12">
        <v>2</v>
      </c>
      <c r="W24" s="40">
        <f>SUM(I24:I$188,O24:O$188,S24:S$188)/SUM(F24:F$188)</f>
        <v>0.57170172084130022</v>
      </c>
      <c r="X24" s="40">
        <f>SUM(V24:V$188)/SUM(G24:G$188)</f>
        <v>0.70491803278688525</v>
      </c>
      <c r="Y24" s="42">
        <f t="shared" si="3"/>
        <v>1.2766197536281854</v>
      </c>
    </row>
    <row r="25" spans="1:25" ht="15.95" customHeight="1" x14ac:dyDescent="0.25">
      <c r="A25" s="178" t="s">
        <v>26</v>
      </c>
      <c r="B25" s="18">
        <v>43362</v>
      </c>
      <c r="C25" s="19" t="s">
        <v>23</v>
      </c>
      <c r="D25" s="43">
        <f>SUM(I25:I$188)/SUM(G25:G$188)</f>
        <v>0.52263374485596703</v>
      </c>
      <c r="E25" s="19">
        <v>1</v>
      </c>
      <c r="F25" s="19">
        <v>6</v>
      </c>
      <c r="G25" s="19">
        <v>6</v>
      </c>
      <c r="H25" s="19">
        <v>2</v>
      </c>
      <c r="I25" s="30">
        <v>2</v>
      </c>
      <c r="J25" s="19">
        <f t="shared" si="4"/>
        <v>0</v>
      </c>
      <c r="K25" s="19">
        <v>2</v>
      </c>
      <c r="L25" s="19">
        <v>0</v>
      </c>
      <c r="M25" s="19">
        <v>0</v>
      </c>
      <c r="N25" s="19">
        <v>2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1</v>
      </c>
      <c r="U25" s="19">
        <v>1</v>
      </c>
      <c r="V25" s="19">
        <v>4</v>
      </c>
      <c r="W25" s="43">
        <f>SUM(I25:I$188,O25:O$188,S25:S$188)/SUM(F25:F$188)</f>
        <v>0.57115384615384612</v>
      </c>
      <c r="X25" s="43">
        <f>SUM(V25:V$188)/SUM(G25:G$188)</f>
        <v>0.70370370370370372</v>
      </c>
      <c r="Y25" s="44">
        <f t="shared" si="3"/>
        <v>1.2748575498575498</v>
      </c>
    </row>
    <row r="26" spans="1:25" ht="15.95" customHeight="1" x14ac:dyDescent="0.25">
      <c r="A26" s="179"/>
      <c r="B26" s="14">
        <v>43362</v>
      </c>
      <c r="C26" s="15" t="s">
        <v>23</v>
      </c>
      <c r="D26" s="45">
        <f>SUM(I26:I$188)/SUM(G26:G$188)</f>
        <v>0.52500000000000002</v>
      </c>
      <c r="E26" s="15">
        <v>1</v>
      </c>
      <c r="F26" s="15">
        <v>4</v>
      </c>
      <c r="G26" s="15">
        <v>4</v>
      </c>
      <c r="H26" s="15">
        <v>2</v>
      </c>
      <c r="I26" s="27">
        <v>3</v>
      </c>
      <c r="J26" s="15">
        <f t="shared" si="4"/>
        <v>3</v>
      </c>
      <c r="K26" s="15">
        <v>0</v>
      </c>
      <c r="L26" s="15">
        <v>0</v>
      </c>
      <c r="M26" s="15">
        <v>0</v>
      </c>
      <c r="N26" s="15">
        <v>1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3</v>
      </c>
      <c r="W26" s="45">
        <f>SUM(I26:I$188,O26:O$188,S26:S$188)/SUM(F26:F$188)</f>
        <v>0.57392996108949412</v>
      </c>
      <c r="X26" s="45">
        <f>SUM(V26:V$188)/SUM(G26:G$188)</f>
        <v>0.70416666666666672</v>
      </c>
      <c r="Y26" s="46">
        <f t="shared" si="3"/>
        <v>1.278096627756161</v>
      </c>
    </row>
    <row r="27" spans="1:25" ht="15.95" customHeight="1" x14ac:dyDescent="0.25">
      <c r="A27" s="179"/>
      <c r="B27" s="14">
        <v>43355</v>
      </c>
      <c r="C27" s="15" t="s">
        <v>23</v>
      </c>
      <c r="D27" s="45">
        <f>SUM(I27:I$188)/SUM(G27:G$188)</f>
        <v>0.52310924369747902</v>
      </c>
      <c r="E27" s="15">
        <v>1</v>
      </c>
      <c r="F27" s="15">
        <v>4</v>
      </c>
      <c r="G27" s="15">
        <v>4</v>
      </c>
      <c r="H27" s="15">
        <v>1</v>
      </c>
      <c r="I27" s="27">
        <v>1</v>
      </c>
      <c r="J27" s="15">
        <f t="shared" si="4"/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2</v>
      </c>
      <c r="W27" s="45">
        <f>SUM(I27:I$188,O27:O$188,S27:S$188)/SUM(F27:F$188)</f>
        <v>0.5725490196078431</v>
      </c>
      <c r="X27" s="45">
        <f>SUM(V27:V$188)/SUM(G27:G$188)</f>
        <v>0.70378151260504207</v>
      </c>
      <c r="Y27" s="46">
        <f t="shared" si="3"/>
        <v>1.2763305322128851</v>
      </c>
    </row>
    <row r="28" spans="1:25" ht="15.95" customHeight="1" x14ac:dyDescent="0.25">
      <c r="A28" s="179"/>
      <c r="B28" s="14">
        <v>43355</v>
      </c>
      <c r="C28" s="15" t="s">
        <v>23</v>
      </c>
      <c r="D28" s="45">
        <f>SUM(I28:I$188)/SUM(G28:G$188)</f>
        <v>0.52542372881355937</v>
      </c>
      <c r="E28" s="15">
        <v>1</v>
      </c>
      <c r="F28" s="15">
        <v>4</v>
      </c>
      <c r="G28" s="15">
        <v>3</v>
      </c>
      <c r="H28" s="15">
        <v>1</v>
      </c>
      <c r="I28" s="27">
        <v>1</v>
      </c>
      <c r="J28" s="15">
        <f t="shared" si="4"/>
        <v>0</v>
      </c>
      <c r="K28" s="15">
        <v>1</v>
      </c>
      <c r="L28" s="15">
        <v>0</v>
      </c>
      <c r="M28" s="15">
        <v>0</v>
      </c>
      <c r="N28" s="15">
        <v>1</v>
      </c>
      <c r="O28" s="15">
        <v>1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1</v>
      </c>
      <c r="V28" s="15">
        <v>2</v>
      </c>
      <c r="W28" s="45">
        <f>SUM(I28:I$188,O28:O$188,S28:S$188)/SUM(F28:F$188)</f>
        <v>0.57509881422924902</v>
      </c>
      <c r="X28" s="45">
        <f>SUM(V28:V$188)/SUM(G28:G$188)</f>
        <v>0.70550847457627119</v>
      </c>
      <c r="Y28" s="46">
        <f t="shared" si="3"/>
        <v>1.2806072888055202</v>
      </c>
    </row>
    <row r="29" spans="1:25" ht="15.95" customHeight="1" x14ac:dyDescent="0.25">
      <c r="A29" s="179"/>
      <c r="B29" s="14">
        <v>43348</v>
      </c>
      <c r="C29" s="15" t="s">
        <v>24</v>
      </c>
      <c r="D29" s="45">
        <f>SUM(I29:I$188)/SUM(G29:G$188)</f>
        <v>0.5266524520255863</v>
      </c>
      <c r="E29" s="15">
        <v>1</v>
      </c>
      <c r="F29" s="15">
        <v>4</v>
      </c>
      <c r="G29" s="15">
        <v>4</v>
      </c>
      <c r="H29" s="15">
        <v>2</v>
      </c>
      <c r="I29" s="27">
        <v>2</v>
      </c>
      <c r="J29" s="15">
        <f t="shared" si="4"/>
        <v>2</v>
      </c>
      <c r="K29" s="15">
        <v>0</v>
      </c>
      <c r="L29" s="15">
        <v>0</v>
      </c>
      <c r="M29" s="15">
        <v>0</v>
      </c>
      <c r="N29" s="15">
        <v>1</v>
      </c>
      <c r="O29" s="15">
        <v>0</v>
      </c>
      <c r="P29" s="15">
        <v>1</v>
      </c>
      <c r="Q29" s="15">
        <v>0</v>
      </c>
      <c r="R29" s="15">
        <v>0</v>
      </c>
      <c r="S29" s="15">
        <v>0</v>
      </c>
      <c r="T29" s="15">
        <v>1</v>
      </c>
      <c r="U29" s="15">
        <v>0</v>
      </c>
      <c r="V29" s="15">
        <v>2</v>
      </c>
      <c r="W29" s="45">
        <f>SUM(I29:I$188,O29:O$188,S29:S$188)/SUM(F29:F$188)</f>
        <v>0.57569721115537853</v>
      </c>
      <c r="X29" s="45">
        <f>SUM(V29:V$188)/SUM(G29:G$188)</f>
        <v>0.70575692963752668</v>
      </c>
      <c r="Y29" s="46">
        <f t="shared" si="3"/>
        <v>1.2814541407929052</v>
      </c>
    </row>
    <row r="30" spans="1:25" ht="15.95" customHeight="1" x14ac:dyDescent="0.25">
      <c r="A30" s="179"/>
      <c r="B30" s="14">
        <v>43348</v>
      </c>
      <c r="C30" s="15" t="s">
        <v>24</v>
      </c>
      <c r="D30" s="45">
        <f>SUM(I30:I$188)/SUM(G30:G$188)</f>
        <v>0.5268817204301075</v>
      </c>
      <c r="E30" s="15">
        <v>1</v>
      </c>
      <c r="F30" s="15">
        <v>3</v>
      </c>
      <c r="G30" s="15">
        <v>3</v>
      </c>
      <c r="H30" s="15">
        <v>2</v>
      </c>
      <c r="I30" s="27">
        <v>3</v>
      </c>
      <c r="J30" s="15">
        <f t="shared" si="4"/>
        <v>0</v>
      </c>
      <c r="K30" s="15">
        <v>1</v>
      </c>
      <c r="L30" s="15">
        <v>2</v>
      </c>
      <c r="M30" s="15">
        <v>0</v>
      </c>
      <c r="N30" s="15">
        <v>1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8</v>
      </c>
      <c r="W30" s="45">
        <f>SUM(I30:I$188,O30:O$188,S30:S$188)/SUM(F30:F$188)</f>
        <v>0.57630522088353409</v>
      </c>
      <c r="X30" s="45">
        <f>SUM(V30:V$188)/SUM(G30:G$188)</f>
        <v>0.7075268817204301</v>
      </c>
      <c r="Y30" s="46">
        <f t="shared" si="3"/>
        <v>1.2838321026039643</v>
      </c>
    </row>
    <row r="31" spans="1:25" ht="15.95" customHeight="1" x14ac:dyDescent="0.25">
      <c r="A31" s="179"/>
      <c r="B31" s="14">
        <v>43341</v>
      </c>
      <c r="C31" s="15" t="s">
        <v>24</v>
      </c>
      <c r="D31" s="45">
        <f>SUM(I31:I$188)/SUM(G31:G$188)</f>
        <v>0.52380952380952384</v>
      </c>
      <c r="E31" s="15">
        <v>1</v>
      </c>
      <c r="F31" s="15">
        <v>3</v>
      </c>
      <c r="G31" s="15">
        <v>3</v>
      </c>
      <c r="H31" s="15">
        <v>0</v>
      </c>
      <c r="I31" s="27">
        <v>1</v>
      </c>
      <c r="J31" s="15">
        <f t="shared" si="4"/>
        <v>1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</v>
      </c>
      <c r="W31" s="45">
        <f>SUM(I31:I$188,O31:O$188,S31:S$188)/SUM(F31:F$188)</f>
        <v>0.57373737373737377</v>
      </c>
      <c r="X31" s="45">
        <f>SUM(V31:V$188)/SUM(G31:G$188)</f>
        <v>0.69480519480519476</v>
      </c>
      <c r="Y31" s="46">
        <f t="shared" si="3"/>
        <v>1.2685425685425686</v>
      </c>
    </row>
    <row r="32" spans="1:25" ht="15.95" customHeight="1" x14ac:dyDescent="0.25">
      <c r="A32" s="179"/>
      <c r="B32" s="14">
        <v>43334</v>
      </c>
      <c r="C32" s="15" t="s">
        <v>24</v>
      </c>
      <c r="D32" s="45">
        <f>SUM(I32:I$188)/SUM(G32:G$188)</f>
        <v>0.52505446623093677</v>
      </c>
      <c r="E32" s="15">
        <v>1</v>
      </c>
      <c r="F32" s="15">
        <v>3</v>
      </c>
      <c r="G32" s="15">
        <v>3</v>
      </c>
      <c r="H32" s="15">
        <v>0</v>
      </c>
      <c r="I32" s="27">
        <v>1</v>
      </c>
      <c r="J32" s="15">
        <f t="shared" si="4"/>
        <v>1</v>
      </c>
      <c r="K32" s="15">
        <v>0</v>
      </c>
      <c r="L32" s="15">
        <v>0</v>
      </c>
      <c r="M32" s="15">
        <v>0</v>
      </c>
      <c r="N32" s="15">
        <v>1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1</v>
      </c>
      <c r="V32" s="15">
        <v>1</v>
      </c>
      <c r="W32" s="45">
        <f>SUM(I32:I$188,O32:O$188,S32:S$188)/SUM(F32:F$188)</f>
        <v>0.57520325203252032</v>
      </c>
      <c r="X32" s="45">
        <f>SUM(V32:V$188)/SUM(G32:G$188)</f>
        <v>0.69716775599128544</v>
      </c>
      <c r="Y32" s="46">
        <f t="shared" si="3"/>
        <v>1.2723710080238058</v>
      </c>
    </row>
    <row r="33" spans="1:25" ht="15.95" customHeight="1" thickBot="1" x14ac:dyDescent="0.3">
      <c r="A33" s="180"/>
      <c r="B33" s="86">
        <v>43334</v>
      </c>
      <c r="C33" s="87" t="s">
        <v>24</v>
      </c>
      <c r="D33" s="89">
        <f>SUM(I33:I$188)/SUM(G33:G$188)</f>
        <v>0.52631578947368418</v>
      </c>
      <c r="E33" s="87">
        <v>1</v>
      </c>
      <c r="F33" s="87">
        <v>3</v>
      </c>
      <c r="G33" s="87">
        <v>3</v>
      </c>
      <c r="H33" s="87">
        <v>0</v>
      </c>
      <c r="I33" s="28">
        <v>3</v>
      </c>
      <c r="J33" s="87">
        <f t="shared" si="4"/>
        <v>3</v>
      </c>
      <c r="K33" s="87">
        <v>0</v>
      </c>
      <c r="L33" s="87">
        <v>0</v>
      </c>
      <c r="M33" s="87">
        <v>0</v>
      </c>
      <c r="N33" s="87">
        <v>2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3</v>
      </c>
      <c r="W33" s="89">
        <f>SUM(I33:I$188,O33:O$188,S33:S$188)/SUM(F33:F$188)</f>
        <v>0.57668711656441718</v>
      </c>
      <c r="X33" s="89">
        <f>SUM(V33:V$188)/SUM(G33:G$188)</f>
        <v>0.69956140350877194</v>
      </c>
      <c r="Y33" s="90">
        <f t="shared" si="3"/>
        <v>1.2762485200731892</v>
      </c>
    </row>
    <row r="34" spans="1:25" ht="15.95" customHeight="1" x14ac:dyDescent="0.25">
      <c r="A34" s="183" t="s">
        <v>27</v>
      </c>
      <c r="B34" s="9">
        <v>43320</v>
      </c>
      <c r="C34" s="10" t="s">
        <v>24</v>
      </c>
      <c r="D34" s="1">
        <f>SUM(I34:I$188)/SUM(G34:G$188)</f>
        <v>0.52317880794701987</v>
      </c>
      <c r="E34" s="10">
        <v>1</v>
      </c>
      <c r="F34" s="10">
        <v>4</v>
      </c>
      <c r="G34" s="10">
        <v>4</v>
      </c>
      <c r="H34" s="10">
        <v>2</v>
      </c>
      <c r="I34" s="30">
        <v>2</v>
      </c>
      <c r="J34" s="10">
        <f t="shared" si="4"/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3</v>
      </c>
      <c r="W34" s="1">
        <f>SUM(I34:I$188,O34:O$188,S34:S$188)/SUM(F34:F$188)</f>
        <v>0.57407407407407407</v>
      </c>
      <c r="X34" s="1">
        <f>SUM(V34:V$188)/SUM(G34:G$188)</f>
        <v>0.69757174392935983</v>
      </c>
      <c r="Y34" s="2">
        <f t="shared" si="3"/>
        <v>1.2716458180034338</v>
      </c>
    </row>
    <row r="35" spans="1:25" ht="15.95" customHeight="1" x14ac:dyDescent="0.25">
      <c r="A35" s="184"/>
      <c r="B35" s="4">
        <v>43320</v>
      </c>
      <c r="C35" s="5" t="s">
        <v>24</v>
      </c>
      <c r="D35" s="39">
        <f>SUM(I35:I$188)/SUM(G35:G$188)</f>
        <v>0.52338530066815148</v>
      </c>
      <c r="E35" s="5">
        <v>1</v>
      </c>
      <c r="F35" s="5">
        <v>4</v>
      </c>
      <c r="G35" s="5">
        <v>4</v>
      </c>
      <c r="H35" s="5">
        <v>3</v>
      </c>
      <c r="I35" s="27">
        <v>3</v>
      </c>
      <c r="J35" s="5">
        <f t="shared" si="4"/>
        <v>2</v>
      </c>
      <c r="K35" s="5">
        <v>1</v>
      </c>
      <c r="L35" s="5">
        <v>0</v>
      </c>
      <c r="M35" s="5">
        <v>0</v>
      </c>
      <c r="N35" s="5">
        <v>3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4</v>
      </c>
      <c r="W35" s="39">
        <f>SUM(I35:I$188,O35:O$188,S35:S$188)/SUM(F35:F$188)</f>
        <v>0.57468879668049788</v>
      </c>
      <c r="X35" s="39">
        <f>SUM(V35:V$188)/SUM(G35:G$188)</f>
        <v>0.69710467706013368</v>
      </c>
      <c r="Y35" s="41">
        <f t="shared" si="3"/>
        <v>1.2717934737406316</v>
      </c>
    </row>
    <row r="36" spans="1:25" ht="15.95" customHeight="1" x14ac:dyDescent="0.25">
      <c r="A36" s="184"/>
      <c r="B36" s="4">
        <v>43306</v>
      </c>
      <c r="C36" s="5" t="s">
        <v>23</v>
      </c>
      <c r="D36" s="39">
        <f>SUM(I36:I$188)/SUM(G36:G$188)</f>
        <v>0.52134831460674158</v>
      </c>
      <c r="E36" s="5">
        <v>1</v>
      </c>
      <c r="F36" s="5">
        <v>3</v>
      </c>
      <c r="G36" s="5">
        <v>3</v>
      </c>
      <c r="H36" s="5">
        <v>1</v>
      </c>
      <c r="I36" s="27">
        <v>1</v>
      </c>
      <c r="J36" s="5">
        <f t="shared" si="4"/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5</v>
      </c>
      <c r="V36" s="5">
        <v>1</v>
      </c>
      <c r="W36" s="39">
        <f>SUM(I36:I$188,O36:O$188,S36:S$188)/SUM(F36:F$188)</f>
        <v>0.57322175732217573</v>
      </c>
      <c r="X36" s="39">
        <f>SUM(V36:V$188)/SUM(G36:G$188)</f>
        <v>0.69438202247191017</v>
      </c>
      <c r="Y36" s="41">
        <f t="shared" si="3"/>
        <v>1.267603779794086</v>
      </c>
    </row>
    <row r="37" spans="1:25" ht="15.95" customHeight="1" x14ac:dyDescent="0.25">
      <c r="A37" s="184"/>
      <c r="B37" s="4">
        <v>43306</v>
      </c>
      <c r="C37" s="5" t="s">
        <v>23</v>
      </c>
      <c r="D37" s="39">
        <f>SUM(I37:I$188)/SUM(G37:G$188)</f>
        <v>0.5226244343891403</v>
      </c>
      <c r="E37" s="5">
        <v>1</v>
      </c>
      <c r="F37" s="5">
        <v>3</v>
      </c>
      <c r="G37" s="5">
        <v>2</v>
      </c>
      <c r="H37" s="5">
        <v>0</v>
      </c>
      <c r="I37" s="27">
        <v>1</v>
      </c>
      <c r="J37" s="5">
        <f t="shared" si="4"/>
        <v>1</v>
      </c>
      <c r="K37" s="5">
        <v>0</v>
      </c>
      <c r="L37" s="5">
        <v>0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39">
        <f>SUM(I37:I$188,O37:O$188,S37:S$188)/SUM(F37:F$188)</f>
        <v>0.57473684210526321</v>
      </c>
      <c r="X37" s="39">
        <f>SUM(V37:V$188)/SUM(G37:G$188)</f>
        <v>0.69683257918552033</v>
      </c>
      <c r="Y37" s="41">
        <f t="shared" si="3"/>
        <v>1.2715694212907835</v>
      </c>
    </row>
    <row r="38" spans="1:25" ht="15.95" customHeight="1" x14ac:dyDescent="0.25">
      <c r="A38" s="184"/>
      <c r="B38" s="4">
        <v>43299</v>
      </c>
      <c r="C38" s="5" t="s">
        <v>24</v>
      </c>
      <c r="D38" s="39">
        <f>SUM(I38:I$188)/SUM(G38:G$188)</f>
        <v>0.52272727272727271</v>
      </c>
      <c r="E38" s="5">
        <v>1</v>
      </c>
      <c r="F38" s="5">
        <v>5</v>
      </c>
      <c r="G38" s="5">
        <v>5</v>
      </c>
      <c r="H38" s="5">
        <v>2</v>
      </c>
      <c r="I38" s="27">
        <v>4</v>
      </c>
      <c r="J38" s="5">
        <f t="shared" si="4"/>
        <v>4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4</v>
      </c>
      <c r="W38" s="39">
        <f>SUM(I38:I$188,O38:O$188,S38:S$188)/SUM(F38:F$188)</f>
        <v>0.57415254237288138</v>
      </c>
      <c r="X38" s="39">
        <f>SUM(V38:V$188)/SUM(G38:G$188)</f>
        <v>0.69772727272727275</v>
      </c>
      <c r="Y38" s="41">
        <f t="shared" si="3"/>
        <v>1.2718798151001542</v>
      </c>
    </row>
    <row r="39" spans="1:25" ht="15.95" customHeight="1" x14ac:dyDescent="0.25">
      <c r="A39" s="184"/>
      <c r="B39" s="4">
        <v>43299</v>
      </c>
      <c r="C39" s="5" t="s">
        <v>24</v>
      </c>
      <c r="D39" s="39">
        <f>SUM(I39:I$188)/SUM(G39:G$188)</f>
        <v>0.51954022988505744</v>
      </c>
      <c r="E39" s="5">
        <v>1</v>
      </c>
      <c r="F39" s="5">
        <v>4</v>
      </c>
      <c r="G39" s="5">
        <v>4</v>
      </c>
      <c r="H39" s="5">
        <v>2</v>
      </c>
      <c r="I39" s="27">
        <v>3</v>
      </c>
      <c r="J39" s="5">
        <f t="shared" si="4"/>
        <v>3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3</v>
      </c>
      <c r="W39" s="39">
        <f>SUM(I39:I$188,O39:O$188,S39:S$188)/SUM(F39:F$188)</f>
        <v>0.57173447537473232</v>
      </c>
      <c r="X39" s="39">
        <f>SUM(V39:V$188)/SUM(G39:G$188)</f>
        <v>0.69655172413793098</v>
      </c>
      <c r="Y39" s="41">
        <f t="shared" si="3"/>
        <v>1.2682861995126633</v>
      </c>
    </row>
    <row r="40" spans="1:25" ht="15.95" customHeight="1" x14ac:dyDescent="0.25">
      <c r="A40" s="184"/>
      <c r="B40" s="4">
        <v>43285</v>
      </c>
      <c r="C40" s="5" t="s">
        <v>23</v>
      </c>
      <c r="D40" s="39">
        <f>SUM(I40:I$188)/SUM(G40:G$188)</f>
        <v>0.51740139211136893</v>
      </c>
      <c r="E40" s="5">
        <v>1</v>
      </c>
      <c r="F40" s="5">
        <v>4</v>
      </c>
      <c r="G40" s="5">
        <v>3</v>
      </c>
      <c r="H40" s="5">
        <v>0</v>
      </c>
      <c r="I40" s="27">
        <v>1</v>
      </c>
      <c r="J40" s="5">
        <f t="shared" si="4"/>
        <v>0</v>
      </c>
      <c r="K40" s="5">
        <v>0</v>
      </c>
      <c r="L40" s="5">
        <v>1</v>
      </c>
      <c r="M40" s="5">
        <v>0</v>
      </c>
      <c r="N40" s="5">
        <v>2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2</v>
      </c>
      <c r="V40" s="5">
        <v>3</v>
      </c>
      <c r="W40" s="39">
        <f>SUM(I40:I$188,O40:O$188,S40:S$188)/SUM(F40:F$188)</f>
        <v>0.57019438444924408</v>
      </c>
      <c r="X40" s="39">
        <f>SUM(V40:V$188)/SUM(G40:G$188)</f>
        <v>0.69605568445475641</v>
      </c>
      <c r="Y40" s="41">
        <f t="shared" si="3"/>
        <v>1.2662500689040006</v>
      </c>
    </row>
    <row r="41" spans="1:25" ht="15.95" customHeight="1" x14ac:dyDescent="0.25">
      <c r="A41" s="184"/>
      <c r="B41" s="4">
        <v>43285</v>
      </c>
      <c r="C41" s="5" t="s">
        <v>23</v>
      </c>
      <c r="D41" s="39">
        <f>SUM(I41:I$188)/SUM(G41:G$188)</f>
        <v>0.51869158878504673</v>
      </c>
      <c r="E41" s="5">
        <v>1</v>
      </c>
      <c r="F41" s="5">
        <v>4</v>
      </c>
      <c r="G41" s="5">
        <v>4</v>
      </c>
      <c r="H41" s="5">
        <v>0</v>
      </c>
      <c r="I41" s="27">
        <v>1</v>
      </c>
      <c r="J41" s="5">
        <f t="shared" si="4"/>
        <v>1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1</v>
      </c>
      <c r="W41" s="39">
        <f>SUM(I41:I$188,O41:O$188,S41:S$188)/SUM(F41:F$188)</f>
        <v>0.57080610021786493</v>
      </c>
      <c r="X41" s="39">
        <f>SUM(V41:V$188)/SUM(G41:G$188)</f>
        <v>0.69392523364485981</v>
      </c>
      <c r="Y41" s="41">
        <f t="shared" si="3"/>
        <v>1.2647313338627248</v>
      </c>
    </row>
    <row r="42" spans="1:25" ht="15.95" customHeight="1" x14ac:dyDescent="0.25">
      <c r="A42" s="184"/>
      <c r="B42" s="4">
        <v>43278</v>
      </c>
      <c r="C42" s="5" t="s">
        <v>24</v>
      </c>
      <c r="D42" s="39">
        <f>SUM(I42:I$188)/SUM(G42:G$188)</f>
        <v>0.52122641509433965</v>
      </c>
      <c r="E42" s="5">
        <v>1</v>
      </c>
      <c r="F42" s="5">
        <v>3</v>
      </c>
      <c r="G42" s="5">
        <v>2</v>
      </c>
      <c r="H42" s="5">
        <v>1</v>
      </c>
      <c r="I42" s="27">
        <v>1</v>
      </c>
      <c r="J42" s="5">
        <f t="shared" si="4"/>
        <v>1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1</v>
      </c>
      <c r="W42" s="39">
        <f>SUM(I42:I$188,O42:O$188,S42:S$188)/SUM(F42:F$188)</f>
        <v>0.57362637362637359</v>
      </c>
      <c r="X42" s="39">
        <f>SUM(V42:V$188)/SUM(G42:G$188)</f>
        <v>0.69811320754716977</v>
      </c>
      <c r="Y42" s="41">
        <f t="shared" si="3"/>
        <v>1.2717395811735432</v>
      </c>
    </row>
    <row r="43" spans="1:25" ht="15.95" customHeight="1" x14ac:dyDescent="0.25">
      <c r="A43" s="184"/>
      <c r="B43" s="4">
        <v>43278</v>
      </c>
      <c r="C43" s="5" t="s">
        <v>24</v>
      </c>
      <c r="D43" s="39">
        <f>SUM(I43:I$188)/SUM(G43:G$188)</f>
        <v>0.52132701421800953</v>
      </c>
      <c r="E43" s="5">
        <v>1</v>
      </c>
      <c r="F43" s="5">
        <v>3</v>
      </c>
      <c r="G43" s="5">
        <v>3</v>
      </c>
      <c r="H43" s="5">
        <v>1</v>
      </c>
      <c r="I43" s="27">
        <v>1</v>
      </c>
      <c r="J43" s="5">
        <f t="shared" si="4"/>
        <v>0</v>
      </c>
      <c r="K43" s="5">
        <v>0</v>
      </c>
      <c r="L43" s="5">
        <v>1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3</v>
      </c>
      <c r="W43" s="39">
        <f>SUM(I43:I$188,O43:O$188,S43:S$188)/SUM(F43:F$188)</f>
        <v>0.57300884955752207</v>
      </c>
      <c r="X43" s="39">
        <f>SUM(V43:V$188)/SUM(G43:G$188)</f>
        <v>0.69905213270142175</v>
      </c>
      <c r="Y43" s="41">
        <f t="shared" si="3"/>
        <v>1.2720609822589437</v>
      </c>
    </row>
    <row r="44" spans="1:25" ht="15.95" customHeight="1" x14ac:dyDescent="0.25">
      <c r="A44" s="184"/>
      <c r="B44" s="4">
        <v>43271</v>
      </c>
      <c r="C44" s="5" t="s">
        <v>25</v>
      </c>
      <c r="D44" s="39">
        <f>SUM(I44:I$188)/SUM(G44:G$188)</f>
        <v>0.52267303102625295</v>
      </c>
      <c r="E44" s="5">
        <v>1</v>
      </c>
      <c r="F44" s="5">
        <v>4</v>
      </c>
      <c r="G44" s="5">
        <v>4</v>
      </c>
      <c r="H44" s="5">
        <v>1</v>
      </c>
      <c r="I44" s="27">
        <v>3</v>
      </c>
      <c r="J44" s="5">
        <f t="shared" si="4"/>
        <v>3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3</v>
      </c>
      <c r="W44" s="39">
        <f>SUM(I44:I$188,O44:O$188,S44:S$188)/SUM(F44:F$188)</f>
        <v>0.57461024498886415</v>
      </c>
      <c r="X44" s="39">
        <f>SUM(V44:V$188)/SUM(G44:G$188)</f>
        <v>0.69689737470167068</v>
      </c>
      <c r="Y44" s="41">
        <f t="shared" si="3"/>
        <v>1.2715076196905348</v>
      </c>
    </row>
    <row r="45" spans="1:25" ht="15.95" customHeight="1" x14ac:dyDescent="0.25">
      <c r="A45" s="184"/>
      <c r="B45" s="4">
        <v>43271</v>
      </c>
      <c r="C45" s="5" t="s">
        <v>25</v>
      </c>
      <c r="D45" s="39">
        <f>SUM(I45:I$188)/SUM(G45:G$188)</f>
        <v>0.52048192771084334</v>
      </c>
      <c r="E45" s="5">
        <v>1</v>
      </c>
      <c r="F45" s="5">
        <v>4</v>
      </c>
      <c r="G45" s="5">
        <v>4</v>
      </c>
      <c r="H45" s="5">
        <v>2</v>
      </c>
      <c r="I45" s="27">
        <v>1</v>
      </c>
      <c r="J45" s="5">
        <f t="shared" si="4"/>
        <v>1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1</v>
      </c>
      <c r="V45" s="5">
        <v>1</v>
      </c>
      <c r="W45" s="39">
        <f>SUM(I45:I$188,O45:O$188,S45:S$188)/SUM(F45:F$188)</f>
        <v>0.5730337078651685</v>
      </c>
      <c r="X45" s="39">
        <f>SUM(V45:V$188)/SUM(G45:G$188)</f>
        <v>0.69638554216867465</v>
      </c>
      <c r="Y45" s="41">
        <f t="shared" si="3"/>
        <v>1.269419250033843</v>
      </c>
    </row>
    <row r="46" spans="1:25" ht="15.95" customHeight="1" x14ac:dyDescent="0.25">
      <c r="A46" s="184"/>
      <c r="B46" s="4">
        <v>43257</v>
      </c>
      <c r="C46" s="5" t="s">
        <v>24</v>
      </c>
      <c r="D46" s="39">
        <f>SUM(I46:I$188)/SUM(G46:G$188)</f>
        <v>0.52311435523114358</v>
      </c>
      <c r="E46" s="5">
        <v>1</v>
      </c>
      <c r="F46" s="5">
        <v>3</v>
      </c>
      <c r="G46" s="5">
        <v>2</v>
      </c>
      <c r="H46" s="5">
        <v>1</v>
      </c>
      <c r="I46" s="27">
        <v>1</v>
      </c>
      <c r="J46" s="5">
        <f t="shared" si="4"/>
        <v>0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2</v>
      </c>
      <c r="W46" s="39">
        <f>SUM(I46:I$188,O46:O$188,S46:S$188)/SUM(F46:F$188)</f>
        <v>0.57596371882086173</v>
      </c>
      <c r="X46" s="39">
        <f>SUM(V46:V$188)/SUM(G46:G$188)</f>
        <v>0.7007299270072993</v>
      </c>
      <c r="Y46" s="41">
        <f t="shared" si="3"/>
        <v>1.276693645828161</v>
      </c>
    </row>
    <row r="47" spans="1:25" ht="15.95" customHeight="1" x14ac:dyDescent="0.25">
      <c r="A47" s="184"/>
      <c r="B47" s="4">
        <v>43257</v>
      </c>
      <c r="C47" s="5" t="s">
        <v>24</v>
      </c>
      <c r="D47" s="39">
        <f>SUM(I47:I$188)/SUM(G47:G$188)</f>
        <v>0.52322738386308065</v>
      </c>
      <c r="E47" s="5">
        <v>1</v>
      </c>
      <c r="F47" s="5">
        <v>3</v>
      </c>
      <c r="G47" s="5">
        <v>3</v>
      </c>
      <c r="H47" s="5">
        <v>0</v>
      </c>
      <c r="I47" s="27">
        <v>1</v>
      </c>
      <c r="J47" s="5">
        <f t="shared" si="4"/>
        <v>0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2</v>
      </c>
      <c r="W47" s="39">
        <f>SUM(I47:I$188,O47:O$188,S47:S$188)/SUM(F47:F$188)</f>
        <v>0.57534246575342463</v>
      </c>
      <c r="X47" s="39">
        <f>SUM(V47:V$188)/SUM(G47:G$188)</f>
        <v>0.69926650366748166</v>
      </c>
      <c r="Y47" s="41">
        <f t="shared" si="3"/>
        <v>1.2746089694209064</v>
      </c>
    </row>
    <row r="48" spans="1:25" ht="15.95" customHeight="1" x14ac:dyDescent="0.25">
      <c r="A48" s="184"/>
      <c r="B48" s="4">
        <v>43250</v>
      </c>
      <c r="C48" s="5" t="s">
        <v>25</v>
      </c>
      <c r="D48" s="39">
        <f>SUM(I48:I$188)/SUM(G48:G$188)</f>
        <v>0.52463054187192115</v>
      </c>
      <c r="E48" s="5">
        <v>1</v>
      </c>
      <c r="F48" s="5">
        <v>4</v>
      </c>
      <c r="G48" s="5">
        <v>4</v>
      </c>
      <c r="H48" s="5">
        <v>1</v>
      </c>
      <c r="I48" s="27">
        <v>3</v>
      </c>
      <c r="J48" s="5">
        <f t="shared" si="4"/>
        <v>3</v>
      </c>
      <c r="K48" s="5">
        <v>0</v>
      </c>
      <c r="L48" s="5">
        <v>0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3</v>
      </c>
      <c r="W48" s="39">
        <f>SUM(I48:I$188,O48:O$188,S48:S$188)/SUM(F48:F$188)</f>
        <v>0.57701149425287357</v>
      </c>
      <c r="X48" s="39">
        <f>SUM(V48:V$188)/SUM(G48:G$188)</f>
        <v>0.69950738916256161</v>
      </c>
      <c r="Y48" s="41">
        <f t="shared" si="3"/>
        <v>1.2765188834154353</v>
      </c>
    </row>
    <row r="49" spans="1:25" ht="15.95" customHeight="1" x14ac:dyDescent="0.25">
      <c r="A49" s="184"/>
      <c r="B49" s="4">
        <v>43250</v>
      </c>
      <c r="C49" s="5" t="s">
        <v>25</v>
      </c>
      <c r="D49" s="39">
        <f>SUM(I49:I$188)/SUM(G49:G$188)</f>
        <v>0.52238805970149249</v>
      </c>
      <c r="E49" s="5">
        <v>1</v>
      </c>
      <c r="F49" s="5">
        <v>4</v>
      </c>
      <c r="G49" s="5">
        <v>4</v>
      </c>
      <c r="H49" s="5">
        <v>1</v>
      </c>
      <c r="I49" s="27">
        <v>2</v>
      </c>
      <c r="J49" s="5">
        <f t="shared" si="4"/>
        <v>2</v>
      </c>
      <c r="K49" s="5">
        <v>0</v>
      </c>
      <c r="L49" s="5">
        <v>0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2</v>
      </c>
      <c r="W49" s="39">
        <f>SUM(I49:I$188,O49:O$188,S49:S$188)/SUM(F49:F$188)</f>
        <v>0.57540603248259858</v>
      </c>
      <c r="X49" s="39">
        <f>SUM(V49:V$188)/SUM(G49:G$188)</f>
        <v>0.69900497512437809</v>
      </c>
      <c r="Y49" s="41">
        <f t="shared" si="3"/>
        <v>1.2744110076069766</v>
      </c>
    </row>
    <row r="50" spans="1:25" ht="15.95" customHeight="1" x14ac:dyDescent="0.25">
      <c r="A50" s="184"/>
      <c r="B50" s="4">
        <v>43236</v>
      </c>
      <c r="C50" s="5" t="s">
        <v>24</v>
      </c>
      <c r="D50" s="39">
        <f>SUM(I50:I$188)/SUM(G50:G$188)</f>
        <v>0.52261306532663321</v>
      </c>
      <c r="E50" s="5">
        <v>1</v>
      </c>
      <c r="F50" s="5">
        <v>3</v>
      </c>
      <c r="G50" s="5">
        <v>2</v>
      </c>
      <c r="H50" s="5">
        <v>2</v>
      </c>
      <c r="I50" s="27">
        <v>2</v>
      </c>
      <c r="J50" s="5">
        <f t="shared" si="4"/>
        <v>2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0</v>
      </c>
      <c r="V50" s="5">
        <v>2</v>
      </c>
      <c r="W50" s="39">
        <f>SUM(I50:I$188,O50:O$188,S50:S$188)/SUM(F50:F$188)</f>
        <v>0.57611241217798592</v>
      </c>
      <c r="X50" s="39">
        <f>SUM(V50:V$188)/SUM(G50:G$188)</f>
        <v>0.70100502512562812</v>
      </c>
      <c r="Y50" s="41">
        <f t="shared" si="3"/>
        <v>1.277117437303614</v>
      </c>
    </row>
    <row r="51" spans="1:25" ht="15.95" customHeight="1" thickBot="1" x14ac:dyDescent="0.3">
      <c r="A51" s="188"/>
      <c r="B51" s="11">
        <v>43236</v>
      </c>
      <c r="C51" s="12" t="s">
        <v>24</v>
      </c>
      <c r="D51" s="40">
        <f>SUM(I51:I$188)/SUM(G51:G$188)</f>
        <v>0.52020202020202022</v>
      </c>
      <c r="E51" s="12">
        <v>1</v>
      </c>
      <c r="F51" s="12">
        <v>4</v>
      </c>
      <c r="G51" s="12">
        <v>4</v>
      </c>
      <c r="H51" s="12">
        <v>3</v>
      </c>
      <c r="I51" s="28">
        <v>2</v>
      </c>
      <c r="J51" s="12">
        <f t="shared" si="4"/>
        <v>2</v>
      </c>
      <c r="K51" s="12">
        <v>0</v>
      </c>
      <c r="L51" s="12">
        <v>0</v>
      </c>
      <c r="M51" s="12">
        <v>0</v>
      </c>
      <c r="N51" s="12">
        <v>1</v>
      </c>
      <c r="O51" s="12">
        <v>0</v>
      </c>
      <c r="P51" s="12">
        <v>0</v>
      </c>
      <c r="Q51" s="12">
        <v>0</v>
      </c>
      <c r="R51" s="12">
        <v>0</v>
      </c>
      <c r="S51" s="12">
        <v>1</v>
      </c>
      <c r="T51" s="12">
        <v>0</v>
      </c>
      <c r="U51" s="12">
        <v>0</v>
      </c>
      <c r="V51" s="12">
        <v>2</v>
      </c>
      <c r="W51" s="40">
        <f>SUM(I51:I$188,O51:O$188,S51:S$188)/SUM(F51:F$188)</f>
        <v>0.57547169811320753</v>
      </c>
      <c r="X51" s="40">
        <f>SUM(V51:V$188)/SUM(G51:G$188)</f>
        <v>0.6994949494949495</v>
      </c>
      <c r="Y51" s="42">
        <f t="shared" si="3"/>
        <v>1.2749666476081569</v>
      </c>
    </row>
    <row r="52" spans="1:25" ht="15.95" customHeight="1" x14ac:dyDescent="0.25">
      <c r="A52" s="178" t="s">
        <v>28</v>
      </c>
      <c r="B52" s="18">
        <v>42970</v>
      </c>
      <c r="C52" s="19" t="s">
        <v>23</v>
      </c>
      <c r="D52" s="43">
        <f>SUM(I52:I$188)/SUM(G52:G$188)</f>
        <v>0.52040816326530615</v>
      </c>
      <c r="E52" s="19">
        <v>1</v>
      </c>
      <c r="F52" s="19">
        <v>3</v>
      </c>
      <c r="G52" s="19">
        <v>3</v>
      </c>
      <c r="H52" s="19">
        <v>0</v>
      </c>
      <c r="I52" s="19">
        <v>0</v>
      </c>
      <c r="J52" s="19">
        <f t="shared" si="4"/>
        <v>0</v>
      </c>
      <c r="K52" s="19">
        <v>0</v>
      </c>
      <c r="L52" s="19">
        <v>0</v>
      </c>
      <c r="M52" s="19">
        <v>0</v>
      </c>
      <c r="N52" s="19">
        <v>1</v>
      </c>
      <c r="O52" s="19">
        <v>0</v>
      </c>
      <c r="P52" s="19">
        <v>0</v>
      </c>
      <c r="Q52" s="19">
        <v>0</v>
      </c>
      <c r="R52" s="19">
        <v>1</v>
      </c>
      <c r="S52" s="19">
        <v>0</v>
      </c>
      <c r="T52" s="19">
        <v>2</v>
      </c>
      <c r="U52" s="19">
        <v>0</v>
      </c>
      <c r="V52" s="19">
        <v>0</v>
      </c>
      <c r="W52" s="43">
        <f>SUM(I52:I$188,O52:O$188,S52:S$188)/SUM(F52:F$188)</f>
        <v>0.57380952380952377</v>
      </c>
      <c r="X52" s="43">
        <f>SUM(V52:V$188)/SUM(G52:G$188)</f>
        <v>0.70153061224489799</v>
      </c>
      <c r="Y52" s="44">
        <f t="shared" si="3"/>
        <v>1.2753401360544219</v>
      </c>
    </row>
    <row r="53" spans="1:25" ht="15.95" customHeight="1" x14ac:dyDescent="0.25">
      <c r="A53" s="179"/>
      <c r="B53" s="14">
        <v>42970</v>
      </c>
      <c r="C53" s="15" t="s">
        <v>23</v>
      </c>
      <c r="D53" s="45">
        <f>SUM(I53:I$188)/SUM(G53:G$188)</f>
        <v>0.52442159383033415</v>
      </c>
      <c r="E53" s="15">
        <v>1</v>
      </c>
      <c r="F53" s="15">
        <v>3</v>
      </c>
      <c r="G53" s="15">
        <v>2</v>
      </c>
      <c r="H53" s="15">
        <v>0</v>
      </c>
      <c r="I53" s="15">
        <v>0</v>
      </c>
      <c r="J53" s="15">
        <f t="shared" si="4"/>
        <v>0</v>
      </c>
      <c r="K53" s="15">
        <v>0</v>
      </c>
      <c r="L53" s="15">
        <v>0</v>
      </c>
      <c r="M53" s="15">
        <v>0</v>
      </c>
      <c r="N53" s="15">
        <v>1</v>
      </c>
      <c r="O53" s="15">
        <v>1</v>
      </c>
      <c r="P53" s="15">
        <v>0</v>
      </c>
      <c r="Q53" s="15">
        <v>0</v>
      </c>
      <c r="R53" s="15">
        <v>0</v>
      </c>
      <c r="S53" s="15">
        <v>1</v>
      </c>
      <c r="T53" s="15">
        <v>0</v>
      </c>
      <c r="U53" s="15">
        <v>0</v>
      </c>
      <c r="V53" s="15">
        <v>0</v>
      </c>
      <c r="W53" s="45">
        <f>SUM(I53:I$188,O53:O$188,S53:S$188)/SUM(F53:F$188)</f>
        <v>0.57793764988009588</v>
      </c>
      <c r="X53" s="45">
        <f>SUM(V53:V$188)/SUM(G53:G$188)</f>
        <v>0.70694087403598971</v>
      </c>
      <c r="Y53" s="46">
        <f t="shared" si="3"/>
        <v>1.2848785239160856</v>
      </c>
    </row>
    <row r="54" spans="1:25" ht="15.95" customHeight="1" x14ac:dyDescent="0.25">
      <c r="A54" s="179"/>
      <c r="B54" s="14">
        <v>42963</v>
      </c>
      <c r="C54" s="15" t="s">
        <v>23</v>
      </c>
      <c r="D54" s="45">
        <f>SUM(I54:I$188)/SUM(G54:G$188)</f>
        <v>0.52713178294573648</v>
      </c>
      <c r="E54" s="15">
        <v>1</v>
      </c>
      <c r="F54" s="15">
        <v>3</v>
      </c>
      <c r="G54" s="15">
        <v>3</v>
      </c>
      <c r="H54" s="15">
        <v>1</v>
      </c>
      <c r="I54" s="15">
        <v>2</v>
      </c>
      <c r="J54" s="15">
        <f t="shared" si="4"/>
        <v>1</v>
      </c>
      <c r="K54" s="15">
        <v>1</v>
      </c>
      <c r="L54" s="15">
        <v>0</v>
      </c>
      <c r="M54" s="15">
        <v>0</v>
      </c>
      <c r="N54" s="15">
        <v>0</v>
      </c>
      <c r="O54" s="15">
        <v>0</v>
      </c>
      <c r="P54" s="15">
        <v>1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3</v>
      </c>
      <c r="W54" s="45">
        <f>SUM(I54:I$188,O54:O$188,S54:S$188)/SUM(F54:F$188)</f>
        <v>0.57729468599033817</v>
      </c>
      <c r="X54" s="45">
        <f>SUM(V54:V$188)/SUM(G54:G$188)</f>
        <v>0.710594315245478</v>
      </c>
      <c r="Y54" s="46">
        <f t="shared" si="3"/>
        <v>1.2878890012358162</v>
      </c>
    </row>
    <row r="55" spans="1:25" ht="15.95" customHeight="1" thickBot="1" x14ac:dyDescent="0.3">
      <c r="A55" s="180"/>
      <c r="B55" s="86">
        <v>42963</v>
      </c>
      <c r="C55" s="87" t="s">
        <v>23</v>
      </c>
      <c r="D55" s="89">
        <f>SUM(I55:I$188)/SUM(G55:G$188)</f>
        <v>0.52604166666666663</v>
      </c>
      <c r="E55" s="87">
        <v>1</v>
      </c>
      <c r="F55" s="87">
        <v>3</v>
      </c>
      <c r="G55" s="87">
        <v>3</v>
      </c>
      <c r="H55" s="87">
        <v>0</v>
      </c>
      <c r="I55" s="87">
        <v>2</v>
      </c>
      <c r="J55" s="87">
        <f t="shared" si="4"/>
        <v>1</v>
      </c>
      <c r="K55" s="87">
        <v>1</v>
      </c>
      <c r="L55" s="87">
        <v>0</v>
      </c>
      <c r="M55" s="87">
        <v>0</v>
      </c>
      <c r="N55" s="87">
        <v>2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1</v>
      </c>
      <c r="U55" s="87">
        <v>0</v>
      </c>
      <c r="V55" s="87">
        <v>3</v>
      </c>
      <c r="W55" s="89">
        <f>SUM(I55:I$188,O55:O$188,S55:S$188)/SUM(F55:F$188)</f>
        <v>0.57664233576642332</v>
      </c>
      <c r="X55" s="89">
        <f>SUM(V55:V$188)/SUM(G55:G$188)</f>
        <v>0.70833333333333337</v>
      </c>
      <c r="Y55" s="90">
        <f t="shared" si="3"/>
        <v>1.2849756690997567</v>
      </c>
    </row>
    <row r="56" spans="1:25" ht="15.95" customHeight="1" x14ac:dyDescent="0.25">
      <c r="A56" s="183" t="s">
        <v>33</v>
      </c>
      <c r="B56" s="9">
        <v>42949</v>
      </c>
      <c r="C56" s="10" t="s">
        <v>24</v>
      </c>
      <c r="D56" s="1">
        <f>SUM(I56:I$188)/SUM(G56:G$188)</f>
        <v>0.52493438320209973</v>
      </c>
      <c r="E56" s="10">
        <v>1</v>
      </c>
      <c r="F56" s="10">
        <v>3</v>
      </c>
      <c r="G56" s="10">
        <v>3</v>
      </c>
      <c r="H56" s="10">
        <v>0</v>
      </c>
      <c r="I56" s="10">
        <v>0</v>
      </c>
      <c r="J56" s="10">
        <f t="shared" si="4"/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6</v>
      </c>
      <c r="V56" s="10">
        <v>0</v>
      </c>
      <c r="W56" s="1">
        <f>SUM(I56:I$188,O56:O$188,S56:S$188)/SUM(F56:F$188)</f>
        <v>0.5759803921568627</v>
      </c>
      <c r="X56" s="1">
        <f>SUM(V56:V$188)/SUM(G56:G$188)</f>
        <v>0.70603674540682415</v>
      </c>
      <c r="Y56" s="2">
        <f t="shared" si="3"/>
        <v>1.2820171375636868</v>
      </c>
    </row>
    <row r="57" spans="1:25" ht="15.95" customHeight="1" x14ac:dyDescent="0.25">
      <c r="A57" s="184"/>
      <c r="B57" s="4">
        <v>42949</v>
      </c>
      <c r="C57" s="5" t="s">
        <v>24</v>
      </c>
      <c r="D57" s="39">
        <f>SUM(I57:I$188)/SUM(G57:G$188)</f>
        <v>0.52910052910052907</v>
      </c>
      <c r="E57" s="5">
        <v>1</v>
      </c>
      <c r="F57" s="5">
        <v>2</v>
      </c>
      <c r="G57" s="5">
        <v>1</v>
      </c>
      <c r="H57" s="5">
        <v>0</v>
      </c>
      <c r="I57" s="5">
        <v>0</v>
      </c>
      <c r="J57" s="5">
        <f t="shared" si="4"/>
        <v>0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39">
        <f>SUM(I57:I$188,O57:O$188,S57:S$188)/SUM(F57:F$188)</f>
        <v>0.58024691358024694</v>
      </c>
      <c r="X57" s="39">
        <f>SUM(V57:V$188)/SUM(G57:G$188)</f>
        <v>0.71164021164021163</v>
      </c>
      <c r="Y57" s="41">
        <f t="shared" si="3"/>
        <v>1.2918871252204585</v>
      </c>
    </row>
    <row r="58" spans="1:25" ht="15.95" customHeight="1" x14ac:dyDescent="0.25">
      <c r="A58" s="184"/>
      <c r="B58" s="4">
        <v>42942</v>
      </c>
      <c r="C58" s="5" t="s">
        <v>29</v>
      </c>
      <c r="D58" s="39">
        <f>SUM(I58:I$188)/SUM(G58:G$188)</f>
        <v>0.5305039787798409</v>
      </c>
      <c r="E58" s="5">
        <v>1</v>
      </c>
      <c r="F58" s="5">
        <v>2</v>
      </c>
      <c r="G58" s="5">
        <v>1</v>
      </c>
      <c r="H58" s="5">
        <v>1</v>
      </c>
      <c r="I58" s="5">
        <v>1</v>
      </c>
      <c r="J58" s="5">
        <f t="shared" si="4"/>
        <v>0</v>
      </c>
      <c r="K58" s="5">
        <v>0</v>
      </c>
      <c r="L58" s="5">
        <v>0</v>
      </c>
      <c r="M58" s="5">
        <v>1</v>
      </c>
      <c r="N58" s="5">
        <v>2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4</v>
      </c>
      <c r="W58" s="39">
        <f>SUM(I58:I$188,O58:O$188,S58:S$188)/SUM(F58:F$188)</f>
        <v>0.58064516129032262</v>
      </c>
      <c r="X58" s="39">
        <f>SUM(V58:V$188)/SUM(G58:G$188)</f>
        <v>0.71352785145888598</v>
      </c>
      <c r="Y58" s="41">
        <f t="shared" si="3"/>
        <v>1.2941730127492086</v>
      </c>
    </row>
    <row r="59" spans="1:25" ht="15.95" customHeight="1" x14ac:dyDescent="0.25">
      <c r="A59" s="184"/>
      <c r="B59" s="4">
        <v>42942</v>
      </c>
      <c r="C59" s="5" t="s">
        <v>29</v>
      </c>
      <c r="D59" s="39">
        <f>SUM(I59:I$188)/SUM(G59:G$188)</f>
        <v>0.5292553191489362</v>
      </c>
      <c r="E59" s="5">
        <v>1</v>
      </c>
      <c r="F59" s="5">
        <v>3</v>
      </c>
      <c r="G59" s="5">
        <v>2</v>
      </c>
      <c r="H59" s="5">
        <v>1</v>
      </c>
      <c r="I59" s="5">
        <v>1</v>
      </c>
      <c r="J59" s="5">
        <f t="shared" si="4"/>
        <v>1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0</v>
      </c>
      <c r="V59" s="5">
        <v>1</v>
      </c>
      <c r="W59" s="39">
        <f>SUM(I59:I$188,O59:O$188,S59:S$188)/SUM(F59:F$188)</f>
        <v>0.5785536159600998</v>
      </c>
      <c r="X59" s="39">
        <f>SUM(V59:V$188)/SUM(G59:G$188)</f>
        <v>0.70478723404255317</v>
      </c>
      <c r="Y59" s="41">
        <f t="shared" si="3"/>
        <v>1.2833408500026531</v>
      </c>
    </row>
    <row r="60" spans="1:25" ht="15.95" customHeight="1" x14ac:dyDescent="0.25">
      <c r="A60" s="184"/>
      <c r="B60" s="4">
        <v>42935</v>
      </c>
      <c r="C60" s="5" t="s">
        <v>25</v>
      </c>
      <c r="D60" s="39">
        <f>SUM(I60:I$188)/SUM(G60:G$188)</f>
        <v>0.52941176470588236</v>
      </c>
      <c r="E60" s="5">
        <v>1</v>
      </c>
      <c r="F60" s="5">
        <v>3</v>
      </c>
      <c r="G60" s="5">
        <v>3</v>
      </c>
      <c r="H60" s="5">
        <v>0</v>
      </c>
      <c r="I60" s="5">
        <v>0</v>
      </c>
      <c r="J60" s="5">
        <f t="shared" si="4"/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39">
        <f>SUM(I60:I$188,O60:O$188,S60:S$188)/SUM(F60:F$188)</f>
        <v>0.57537688442211055</v>
      </c>
      <c r="X60" s="39">
        <f>SUM(V60:V$188)/SUM(G60:G$188)</f>
        <v>0.70588235294117652</v>
      </c>
      <c r="Y60" s="41">
        <f t="shared" si="3"/>
        <v>1.2812592373632872</v>
      </c>
    </row>
    <row r="61" spans="1:25" ht="15.95" customHeight="1" x14ac:dyDescent="0.25">
      <c r="A61" s="184"/>
      <c r="B61" s="4">
        <v>42935</v>
      </c>
      <c r="C61" s="5" t="s">
        <v>25</v>
      </c>
      <c r="D61" s="39">
        <f>SUM(I61:I$188)/SUM(G61:G$188)</f>
        <v>0.53369272237196763</v>
      </c>
      <c r="E61" s="5">
        <v>1</v>
      </c>
      <c r="F61" s="5">
        <v>3</v>
      </c>
      <c r="G61" s="5">
        <v>3</v>
      </c>
      <c r="H61" s="5">
        <v>1</v>
      </c>
      <c r="I61" s="5">
        <v>1</v>
      </c>
      <c r="J61" s="5">
        <f t="shared" si="4"/>
        <v>0</v>
      </c>
      <c r="K61" s="5">
        <v>1</v>
      </c>
      <c r="L61" s="5">
        <v>0</v>
      </c>
      <c r="M61" s="5">
        <v>0</v>
      </c>
      <c r="N61" s="5">
        <v>2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2</v>
      </c>
      <c r="W61" s="39">
        <f>SUM(I61:I$188,O61:O$188,S61:S$188)/SUM(F61:F$188)</f>
        <v>0.57974683544303796</v>
      </c>
      <c r="X61" s="39">
        <f>SUM(V61:V$188)/SUM(G61:G$188)</f>
        <v>0.71159029649595684</v>
      </c>
      <c r="Y61" s="41">
        <f t="shared" si="3"/>
        <v>1.2913371319389948</v>
      </c>
    </row>
    <row r="62" spans="1:25" ht="15.95" customHeight="1" x14ac:dyDescent="0.25">
      <c r="A62" s="184"/>
      <c r="B62" s="4">
        <v>42928</v>
      </c>
      <c r="C62" s="5" t="s">
        <v>30</v>
      </c>
      <c r="D62" s="39">
        <f>SUM(I62:I$188)/SUM(G62:G$188)</f>
        <v>0.53532608695652173</v>
      </c>
      <c r="E62" s="5">
        <v>1</v>
      </c>
      <c r="F62" s="5">
        <v>3</v>
      </c>
      <c r="G62" s="5">
        <v>3</v>
      </c>
      <c r="H62" s="5">
        <v>0</v>
      </c>
      <c r="I62" s="5">
        <v>1</v>
      </c>
      <c r="J62" s="5">
        <f t="shared" si="4"/>
        <v>1</v>
      </c>
      <c r="K62" s="5">
        <v>0</v>
      </c>
      <c r="L62" s="5">
        <v>0</v>
      </c>
      <c r="M62" s="5">
        <v>0</v>
      </c>
      <c r="N62" s="5">
        <v>1</v>
      </c>
      <c r="O62" s="5">
        <v>0</v>
      </c>
      <c r="P62" s="5">
        <v>1</v>
      </c>
      <c r="Q62" s="5">
        <v>0</v>
      </c>
      <c r="R62" s="5">
        <v>0</v>
      </c>
      <c r="S62" s="5">
        <v>1</v>
      </c>
      <c r="T62" s="5">
        <v>0</v>
      </c>
      <c r="U62" s="5">
        <v>0</v>
      </c>
      <c r="V62" s="5">
        <v>1</v>
      </c>
      <c r="W62" s="39">
        <f>SUM(I62:I$188,O62:O$188,S62:S$188)/SUM(F62:F$188)</f>
        <v>0.58163265306122447</v>
      </c>
      <c r="X62" s="39">
        <f>SUM(V62:V$188)/SUM(G62:G$188)</f>
        <v>0.71195652173913049</v>
      </c>
      <c r="Y62" s="41">
        <f t="shared" si="3"/>
        <v>1.293589174800355</v>
      </c>
    </row>
    <row r="63" spans="1:25" ht="15.95" customHeight="1" x14ac:dyDescent="0.25">
      <c r="A63" s="184"/>
      <c r="B63" s="4">
        <v>42928</v>
      </c>
      <c r="C63" s="5" t="s">
        <v>30</v>
      </c>
      <c r="D63" s="39">
        <f>SUM(I63:I$188)/SUM(G63:G$188)</f>
        <v>0.53698630136986303</v>
      </c>
      <c r="E63" s="5">
        <v>1</v>
      </c>
      <c r="F63" s="5">
        <v>3</v>
      </c>
      <c r="G63" s="5">
        <v>2</v>
      </c>
      <c r="H63" s="5">
        <v>2</v>
      </c>
      <c r="I63" s="5">
        <v>2</v>
      </c>
      <c r="J63" s="5">
        <f t="shared" si="4"/>
        <v>0</v>
      </c>
      <c r="K63" s="5">
        <v>1</v>
      </c>
      <c r="L63" s="5">
        <v>1</v>
      </c>
      <c r="M63" s="5">
        <v>0</v>
      </c>
      <c r="N63" s="5">
        <v>2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5</v>
      </c>
      <c r="W63" s="39">
        <f>SUM(I63:I$188,O63:O$188,S63:S$188)/SUM(F63:F$188)</f>
        <v>0.58097686375321334</v>
      </c>
      <c r="X63" s="39">
        <f>SUM(V63:V$188)/SUM(G63:G$188)</f>
        <v>0.71506849315068488</v>
      </c>
      <c r="Y63" s="41">
        <f t="shared" si="3"/>
        <v>1.2960453569038983</v>
      </c>
    </row>
    <row r="64" spans="1:25" ht="15.95" customHeight="1" x14ac:dyDescent="0.25">
      <c r="A64" s="184"/>
      <c r="B64" s="4">
        <v>42921</v>
      </c>
      <c r="C64" s="5" t="s">
        <v>31</v>
      </c>
      <c r="D64" s="39">
        <f>SUM(I64:I$188)/SUM(G64:G$188)</f>
        <v>0.53443526170798894</v>
      </c>
      <c r="E64" s="5">
        <v>1</v>
      </c>
      <c r="F64" s="5">
        <v>3</v>
      </c>
      <c r="G64" s="5">
        <v>3</v>
      </c>
      <c r="H64" s="5">
        <v>1</v>
      </c>
      <c r="I64" s="5">
        <v>3</v>
      </c>
      <c r="J64" s="5">
        <f t="shared" si="4"/>
        <v>3</v>
      </c>
      <c r="K64" s="5">
        <v>0</v>
      </c>
      <c r="L64" s="5">
        <v>0</v>
      </c>
      <c r="M64" s="5">
        <v>0</v>
      </c>
      <c r="N64" s="5">
        <v>2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3</v>
      </c>
      <c r="W64" s="39">
        <f>SUM(I64:I$188,O64:O$188,S64:S$188)/SUM(F64:F$188)</f>
        <v>0.57772020725388606</v>
      </c>
      <c r="X64" s="39">
        <f>SUM(V64:V$188)/SUM(G64:G$188)</f>
        <v>0.70523415977961434</v>
      </c>
      <c r="Y64" s="41">
        <f t="shared" si="3"/>
        <v>1.2829543670335004</v>
      </c>
    </row>
    <row r="65" spans="1:25" ht="15.95" customHeight="1" x14ac:dyDescent="0.25">
      <c r="A65" s="184"/>
      <c r="B65" s="4">
        <v>42921</v>
      </c>
      <c r="C65" s="5" t="s">
        <v>31</v>
      </c>
      <c r="D65" s="39">
        <f>SUM(I65:I$188)/SUM(G65:G$188)</f>
        <v>0.53055555555555556</v>
      </c>
      <c r="E65" s="5">
        <v>1</v>
      </c>
      <c r="F65" s="5">
        <v>3</v>
      </c>
      <c r="G65" s="5">
        <v>3</v>
      </c>
      <c r="H65" s="5">
        <v>2</v>
      </c>
      <c r="I65" s="5">
        <v>2</v>
      </c>
      <c r="J65" s="5">
        <f t="shared" si="4"/>
        <v>1</v>
      </c>
      <c r="K65" s="5">
        <v>1</v>
      </c>
      <c r="L65" s="5">
        <v>0</v>
      </c>
      <c r="M65" s="5">
        <v>0</v>
      </c>
      <c r="N65" s="5">
        <v>3</v>
      </c>
      <c r="O65" s="5">
        <v>0</v>
      </c>
      <c r="P65" s="5">
        <v>0</v>
      </c>
      <c r="Q65" s="5">
        <v>0</v>
      </c>
      <c r="R65" s="5">
        <v>0</v>
      </c>
      <c r="S65" s="5">
        <v>1</v>
      </c>
      <c r="T65" s="5">
        <v>0</v>
      </c>
      <c r="U65" s="5">
        <v>0</v>
      </c>
      <c r="V65" s="5">
        <v>3</v>
      </c>
      <c r="W65" s="39">
        <f>SUM(I65:I$188,O65:O$188,S65:S$188)/SUM(F65:F$188)</f>
        <v>0.5744125326370757</v>
      </c>
      <c r="X65" s="39">
        <f>SUM(V65:V$188)/SUM(G65:G$188)</f>
        <v>0.70277777777777772</v>
      </c>
      <c r="Y65" s="41">
        <f t="shared" si="3"/>
        <v>1.2771903104148534</v>
      </c>
    </row>
    <row r="66" spans="1:25" ht="15.95" customHeight="1" x14ac:dyDescent="0.25">
      <c r="A66" s="184"/>
      <c r="B66" s="4">
        <v>42914</v>
      </c>
      <c r="C66" s="5" t="s">
        <v>23</v>
      </c>
      <c r="D66" s="39">
        <f>SUM(I66:I$188)/SUM(G66:G$188)</f>
        <v>0.52941176470588236</v>
      </c>
      <c r="E66" s="5">
        <v>1</v>
      </c>
      <c r="F66" s="5">
        <v>3</v>
      </c>
      <c r="G66" s="5">
        <v>3</v>
      </c>
      <c r="H66" s="5">
        <v>1</v>
      </c>
      <c r="I66" s="5">
        <v>2</v>
      </c>
      <c r="J66" s="5">
        <f t="shared" si="4"/>
        <v>1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4</v>
      </c>
      <c r="W66" s="39">
        <f>SUM(I66:I$188,O66:O$188,S66:S$188)/SUM(F66:F$188)</f>
        <v>0.57105263157894737</v>
      </c>
      <c r="X66" s="39">
        <f>SUM(V66:V$188)/SUM(G66:G$188)</f>
        <v>0.70028011204481788</v>
      </c>
      <c r="Y66" s="41">
        <f t="shared" si="3"/>
        <v>1.2713327436237654</v>
      </c>
    </row>
    <row r="67" spans="1:25" ht="15.95" customHeight="1" x14ac:dyDescent="0.25">
      <c r="A67" s="184"/>
      <c r="B67" s="4">
        <v>42914</v>
      </c>
      <c r="C67" s="5" t="s">
        <v>23</v>
      </c>
      <c r="D67" s="39">
        <f>SUM(I67:I$188)/SUM(G67:G$188)</f>
        <v>0.52824858757062143</v>
      </c>
      <c r="E67" s="5">
        <v>1</v>
      </c>
      <c r="F67" s="5">
        <v>3</v>
      </c>
      <c r="G67" s="5">
        <v>2</v>
      </c>
      <c r="H67" s="5">
        <v>1</v>
      </c>
      <c r="I67" s="5">
        <v>0</v>
      </c>
      <c r="J67" s="5">
        <f t="shared" si="4"/>
        <v>0</v>
      </c>
      <c r="K67" s="5">
        <v>0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39">
        <f>SUM(I67:I$188,O67:O$188,S67:S$188)/SUM(F67:F$188)</f>
        <v>0.57029177718832891</v>
      </c>
      <c r="X67" s="39">
        <f>SUM(V67:V$188)/SUM(G67:G$188)</f>
        <v>0.69491525423728817</v>
      </c>
      <c r="Y67" s="41">
        <f t="shared" si="3"/>
        <v>1.265207031425617</v>
      </c>
    </row>
    <row r="68" spans="1:25" ht="15.95" customHeight="1" x14ac:dyDescent="0.25">
      <c r="A68" s="184"/>
      <c r="B68" s="4">
        <v>42907</v>
      </c>
      <c r="C68" s="5" t="s">
        <v>29</v>
      </c>
      <c r="D68" s="39">
        <f>SUM(I68:I$188)/SUM(G68:G$188)</f>
        <v>0.53125</v>
      </c>
      <c r="E68" s="5">
        <v>1</v>
      </c>
      <c r="F68" s="5">
        <v>4</v>
      </c>
      <c r="G68" s="5">
        <v>3</v>
      </c>
      <c r="H68" s="5">
        <v>2</v>
      </c>
      <c r="I68" s="5">
        <v>2</v>
      </c>
      <c r="J68" s="5">
        <f t="shared" si="4"/>
        <v>1</v>
      </c>
      <c r="K68" s="5">
        <v>1</v>
      </c>
      <c r="L68" s="5">
        <v>0</v>
      </c>
      <c r="M68" s="5">
        <v>0</v>
      </c>
      <c r="N68" s="5">
        <v>1</v>
      </c>
      <c r="O68" s="5">
        <v>1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3</v>
      </c>
      <c r="W68" s="39">
        <f>SUM(I68:I$188,O68:O$188,S68:S$188)/SUM(F68:F$188)</f>
        <v>0.57219251336898391</v>
      </c>
      <c r="X68" s="39">
        <f>SUM(V68:V$188)/SUM(G68:G$188)</f>
        <v>0.69886363636363635</v>
      </c>
      <c r="Y68" s="41">
        <f t="shared" si="3"/>
        <v>1.2710561497326203</v>
      </c>
    </row>
    <row r="69" spans="1:25" ht="15.95" customHeight="1" x14ac:dyDescent="0.25">
      <c r="A69" s="184"/>
      <c r="B69" s="4">
        <v>42907</v>
      </c>
      <c r="C69" s="5" t="s">
        <v>29</v>
      </c>
      <c r="D69" s="39">
        <f>SUM(I69:I$188)/SUM(G69:G$188)</f>
        <v>0.53008595988538687</v>
      </c>
      <c r="E69" s="5">
        <v>1</v>
      </c>
      <c r="F69" s="5">
        <v>3</v>
      </c>
      <c r="G69" s="5">
        <v>3</v>
      </c>
      <c r="H69" s="5">
        <v>0</v>
      </c>
      <c r="I69" s="5">
        <v>0</v>
      </c>
      <c r="J69" s="5">
        <f t="shared" si="4"/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39">
        <f>SUM(I69:I$188,O69:O$188,S69:S$188)/SUM(F69:F$188)</f>
        <v>0.57027027027027022</v>
      </c>
      <c r="X69" s="39">
        <f>SUM(V69:V$188)/SUM(G69:G$188)</f>
        <v>0.69627507163323787</v>
      </c>
      <c r="Y69" s="41">
        <f t="shared" ref="Y69:Y132" si="5">SUM(X69+W69)</f>
        <v>1.266545341903508</v>
      </c>
    </row>
    <row r="70" spans="1:25" ht="15.95" customHeight="1" x14ac:dyDescent="0.25">
      <c r="A70" s="184"/>
      <c r="B70" s="4">
        <v>42900</v>
      </c>
      <c r="C70" s="5" t="s">
        <v>25</v>
      </c>
      <c r="D70" s="39">
        <f>SUM(I70:I$188)/SUM(G70:G$188)</f>
        <v>0.53468208092485547</v>
      </c>
      <c r="E70" s="5">
        <v>1</v>
      </c>
      <c r="F70" s="5">
        <v>4</v>
      </c>
      <c r="G70" s="5">
        <v>3</v>
      </c>
      <c r="H70" s="5">
        <v>1</v>
      </c>
      <c r="I70" s="5">
        <v>2</v>
      </c>
      <c r="J70" s="5">
        <f t="shared" ref="J70:J133" si="6">SUM(I70)-SUM(K70:M70)</f>
        <v>1</v>
      </c>
      <c r="K70" s="5">
        <v>1</v>
      </c>
      <c r="L70" s="5">
        <v>0</v>
      </c>
      <c r="M70" s="5">
        <v>0</v>
      </c>
      <c r="N70" s="5">
        <v>3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1</v>
      </c>
      <c r="V70" s="5">
        <v>3</v>
      </c>
      <c r="W70" s="39">
        <f>SUM(I70:I$188,O70:O$188,S70:S$188)/SUM(F70:F$188)</f>
        <v>0.57493188010899188</v>
      </c>
      <c r="X70" s="39">
        <f>SUM(V70:V$188)/SUM(G70:G$188)</f>
        <v>0.70231213872832365</v>
      </c>
      <c r="Y70" s="41">
        <f t="shared" si="5"/>
        <v>1.2772440188373155</v>
      </c>
    </row>
    <row r="71" spans="1:25" ht="15.95" customHeight="1" x14ac:dyDescent="0.25">
      <c r="A71" s="184"/>
      <c r="B71" s="4">
        <v>42900</v>
      </c>
      <c r="C71" s="5" t="s">
        <v>25</v>
      </c>
      <c r="D71" s="39">
        <f>SUM(I71:I$188)/SUM(G71:G$188)</f>
        <v>0.53352769679300294</v>
      </c>
      <c r="E71" s="5">
        <v>1</v>
      </c>
      <c r="F71" s="5">
        <v>3</v>
      </c>
      <c r="G71" s="5">
        <v>3</v>
      </c>
      <c r="H71" s="5">
        <v>0</v>
      </c>
      <c r="I71" s="5">
        <v>1</v>
      </c>
      <c r="J71" s="5">
        <f t="shared" si="6"/>
        <v>0</v>
      </c>
      <c r="K71" s="5">
        <v>1</v>
      </c>
      <c r="L71" s="5">
        <v>0</v>
      </c>
      <c r="M71" s="5">
        <v>0</v>
      </c>
      <c r="N71" s="5">
        <v>2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2</v>
      </c>
      <c r="W71" s="39">
        <f>SUM(I71:I$188,O71:O$188,S71:S$188)/SUM(F71:F$188)</f>
        <v>0.5757575757575758</v>
      </c>
      <c r="X71" s="39">
        <f>SUM(V71:V$188)/SUM(G71:G$188)</f>
        <v>0.69970845481049559</v>
      </c>
      <c r="Y71" s="41">
        <f t="shared" si="5"/>
        <v>1.2754660305680714</v>
      </c>
    </row>
    <row r="72" spans="1:25" ht="15.95" customHeight="1" x14ac:dyDescent="0.25">
      <c r="A72" s="184"/>
      <c r="B72" s="4">
        <v>42893</v>
      </c>
      <c r="C72" s="5" t="s">
        <v>32</v>
      </c>
      <c r="D72" s="39">
        <f>SUM(I72:I$188)/SUM(G72:G$188)</f>
        <v>0.53529411764705881</v>
      </c>
      <c r="E72" s="5">
        <v>1</v>
      </c>
      <c r="F72" s="5">
        <v>2</v>
      </c>
      <c r="G72" s="5">
        <v>2</v>
      </c>
      <c r="H72" s="5">
        <v>0</v>
      </c>
      <c r="I72" s="5">
        <v>1</v>
      </c>
      <c r="J72" s="5">
        <f t="shared" si="6"/>
        <v>1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1</v>
      </c>
      <c r="W72" s="39">
        <f>SUM(I72:I$188,O72:O$188,S72:S$188)/SUM(F72:F$188)</f>
        <v>0.57777777777777772</v>
      </c>
      <c r="X72" s="39">
        <f>SUM(V72:V$188)/SUM(G72:G$188)</f>
        <v>0.7</v>
      </c>
      <c r="Y72" s="41">
        <f t="shared" si="5"/>
        <v>1.2777777777777777</v>
      </c>
    </row>
    <row r="73" spans="1:25" ht="15.95" customHeight="1" x14ac:dyDescent="0.25">
      <c r="A73" s="184"/>
      <c r="B73" s="4">
        <v>42893</v>
      </c>
      <c r="C73" s="5" t="s">
        <v>32</v>
      </c>
      <c r="D73" s="39">
        <f>SUM(I73:I$188)/SUM(G73:G$188)</f>
        <v>0.53550295857988162</v>
      </c>
      <c r="E73" s="5">
        <v>1</v>
      </c>
      <c r="F73" s="5">
        <v>2</v>
      </c>
      <c r="G73" s="5">
        <v>1</v>
      </c>
      <c r="H73" s="5">
        <v>0</v>
      </c>
      <c r="I73" s="5">
        <v>0</v>
      </c>
      <c r="J73" s="5">
        <f t="shared" si="6"/>
        <v>0</v>
      </c>
      <c r="K73" s="5">
        <v>0</v>
      </c>
      <c r="L73" s="5">
        <v>0</v>
      </c>
      <c r="M73" s="5">
        <v>0</v>
      </c>
      <c r="N73" s="5">
        <v>0</v>
      </c>
      <c r="O73" s="5">
        <v>1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39">
        <f>SUM(I73:I$188,O73:O$188,S73:S$188)/SUM(F73:F$188)</f>
        <v>0.57821229050279332</v>
      </c>
      <c r="X73" s="39">
        <f>SUM(V73:V$188)/SUM(G73:G$188)</f>
        <v>0.70118343195266275</v>
      </c>
      <c r="Y73" s="41">
        <f t="shared" si="5"/>
        <v>1.279395722455456</v>
      </c>
    </row>
    <row r="74" spans="1:25" ht="15.95" customHeight="1" x14ac:dyDescent="0.25">
      <c r="A74" s="184"/>
      <c r="B74" s="4">
        <v>42886</v>
      </c>
      <c r="C74" s="5" t="s">
        <v>24</v>
      </c>
      <c r="D74" s="39">
        <f>SUM(I74:I$188)/SUM(G74:G$188)</f>
        <v>0.5370919881305638</v>
      </c>
      <c r="E74" s="5">
        <v>1</v>
      </c>
      <c r="F74" s="5">
        <v>3</v>
      </c>
      <c r="G74" s="5">
        <v>3</v>
      </c>
      <c r="H74" s="5">
        <v>1</v>
      </c>
      <c r="I74" s="5">
        <v>1</v>
      </c>
      <c r="J74" s="5">
        <f t="shared" si="6"/>
        <v>1</v>
      </c>
      <c r="K74" s="5">
        <v>0</v>
      </c>
      <c r="L74" s="5">
        <v>0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1</v>
      </c>
      <c r="W74" s="39">
        <f>SUM(I74:I$188,O74:O$188,S74:S$188)/SUM(F74:F$188)</f>
        <v>0.5786516853932584</v>
      </c>
      <c r="X74" s="39">
        <f>SUM(V74:V$188)/SUM(G74:G$188)</f>
        <v>0.70326409495548958</v>
      </c>
      <c r="Y74" s="41">
        <f t="shared" si="5"/>
        <v>1.281915780348748</v>
      </c>
    </row>
    <row r="75" spans="1:25" ht="15.95" customHeight="1" x14ac:dyDescent="0.25">
      <c r="A75" s="184"/>
      <c r="B75" s="4">
        <v>42886</v>
      </c>
      <c r="C75" s="5" t="s">
        <v>24</v>
      </c>
      <c r="D75" s="39">
        <f>SUM(I75:I$188)/SUM(G75:G$188)</f>
        <v>0.53892215568862278</v>
      </c>
      <c r="E75" s="5">
        <v>1</v>
      </c>
      <c r="F75" s="5">
        <v>3</v>
      </c>
      <c r="G75" s="5">
        <v>3</v>
      </c>
      <c r="H75" s="5">
        <v>1</v>
      </c>
      <c r="I75" s="5">
        <v>2</v>
      </c>
      <c r="J75" s="5">
        <f t="shared" si="6"/>
        <v>1</v>
      </c>
      <c r="K75" s="5">
        <v>0</v>
      </c>
      <c r="L75" s="5">
        <v>1</v>
      </c>
      <c r="M75" s="5">
        <v>0</v>
      </c>
      <c r="N75" s="5">
        <v>2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4</v>
      </c>
      <c r="W75" s="39">
        <f>SUM(I75:I$188,O75:O$188,S75:S$188)/SUM(F75:F$188)</f>
        <v>0.58073654390934848</v>
      </c>
      <c r="X75" s="39">
        <f>SUM(V75:V$188)/SUM(G75:G$188)</f>
        <v>0.70658682634730541</v>
      </c>
      <c r="Y75" s="41">
        <f t="shared" si="5"/>
        <v>1.287323370256654</v>
      </c>
    </row>
    <row r="76" spans="1:25" ht="15.95" customHeight="1" x14ac:dyDescent="0.25">
      <c r="A76" s="184"/>
      <c r="B76" s="4">
        <v>42879</v>
      </c>
      <c r="C76" s="5" t="s">
        <v>30</v>
      </c>
      <c r="D76" s="39">
        <f>SUM(I76:I$188)/SUM(G76:G$188)</f>
        <v>0.53776435045317217</v>
      </c>
      <c r="E76" s="5">
        <v>1</v>
      </c>
      <c r="F76" s="5">
        <v>3</v>
      </c>
      <c r="G76" s="5">
        <v>2</v>
      </c>
      <c r="H76" s="5">
        <v>0</v>
      </c>
      <c r="I76" s="5">
        <v>0</v>
      </c>
      <c r="J76" s="5">
        <f t="shared" si="6"/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39">
        <f>SUM(I76:I$188,O76:O$188,S76:S$188)/SUM(F76:F$188)</f>
        <v>0.57999999999999996</v>
      </c>
      <c r="X76" s="39">
        <f>SUM(V76:V$188)/SUM(G76:G$188)</f>
        <v>0.70090634441087618</v>
      </c>
      <c r="Y76" s="41">
        <f t="shared" si="5"/>
        <v>1.2809063444108761</v>
      </c>
    </row>
    <row r="77" spans="1:25" ht="15.95" customHeight="1" x14ac:dyDescent="0.25">
      <c r="A77" s="184"/>
      <c r="B77" s="4">
        <v>42879</v>
      </c>
      <c r="C77" s="5" t="s">
        <v>30</v>
      </c>
      <c r="D77" s="39">
        <f>SUM(I77:I$188)/SUM(G77:G$188)</f>
        <v>0.54103343465045595</v>
      </c>
      <c r="E77" s="5">
        <v>1</v>
      </c>
      <c r="F77" s="5">
        <v>2</v>
      </c>
      <c r="G77" s="5">
        <v>2</v>
      </c>
      <c r="H77" s="5">
        <v>1</v>
      </c>
      <c r="I77" s="5">
        <v>1</v>
      </c>
      <c r="J77" s="5">
        <f t="shared" si="6"/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0</v>
      </c>
      <c r="V77" s="5">
        <v>1</v>
      </c>
      <c r="W77" s="39">
        <f>SUM(I77:I$188,O77:O$188,S77:S$188)/SUM(F77:F$188)</f>
        <v>0.58213256484149856</v>
      </c>
      <c r="X77" s="39">
        <f>SUM(V77:V$188)/SUM(G77:G$188)</f>
        <v>0.70516717325227962</v>
      </c>
      <c r="Y77" s="41">
        <f t="shared" si="5"/>
        <v>1.2872997380937781</v>
      </c>
    </row>
    <row r="78" spans="1:25" ht="15.95" customHeight="1" x14ac:dyDescent="0.25">
      <c r="A78" s="184"/>
      <c r="B78" s="4">
        <v>42872</v>
      </c>
      <c r="C78" s="5" t="s">
        <v>31</v>
      </c>
      <c r="D78" s="39">
        <f>SUM(I78:I$188)/SUM(G78:G$188)</f>
        <v>0.54128440366972475</v>
      </c>
      <c r="E78" s="5">
        <v>1</v>
      </c>
      <c r="F78" s="5">
        <v>3</v>
      </c>
      <c r="G78" s="5">
        <v>2</v>
      </c>
      <c r="H78" s="5">
        <v>2</v>
      </c>
      <c r="I78" s="5">
        <v>1</v>
      </c>
      <c r="J78" s="5">
        <f t="shared" si="6"/>
        <v>1</v>
      </c>
      <c r="K78" s="5">
        <v>0</v>
      </c>
      <c r="L78" s="5">
        <v>0</v>
      </c>
      <c r="M78" s="5">
        <v>0</v>
      </c>
      <c r="N78" s="5">
        <v>3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1</v>
      </c>
      <c r="U78" s="5">
        <v>0</v>
      </c>
      <c r="V78" s="5">
        <v>1</v>
      </c>
      <c r="W78" s="39">
        <f>SUM(I78:I$188,O78:O$188,S78:S$188)/SUM(F78:F$188)</f>
        <v>0.58260869565217388</v>
      </c>
      <c r="X78" s="39">
        <f>SUM(V78:V$188)/SUM(G78:G$188)</f>
        <v>0.70642201834862384</v>
      </c>
      <c r="Y78" s="41">
        <f t="shared" si="5"/>
        <v>1.2890307140007977</v>
      </c>
    </row>
    <row r="79" spans="1:25" ht="15.95" customHeight="1" x14ac:dyDescent="0.25">
      <c r="A79" s="184"/>
      <c r="B79" s="4">
        <v>42872</v>
      </c>
      <c r="C79" s="5" t="s">
        <v>31</v>
      </c>
      <c r="D79" s="39">
        <f>SUM(I79:I$188)/SUM(G79:G$188)</f>
        <v>0.54153846153846152</v>
      </c>
      <c r="E79" s="5">
        <v>1</v>
      </c>
      <c r="F79" s="5">
        <v>2</v>
      </c>
      <c r="G79" s="5">
        <v>2</v>
      </c>
      <c r="H79" s="5">
        <v>0</v>
      </c>
      <c r="I79" s="5">
        <v>1</v>
      </c>
      <c r="J79" s="5">
        <f t="shared" si="6"/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0</v>
      </c>
      <c r="V79" s="5">
        <v>1</v>
      </c>
      <c r="W79" s="39">
        <f>SUM(I79:I$188,O79:O$188,S79:S$188)/SUM(F79:F$188)</f>
        <v>0.58479532163742687</v>
      </c>
      <c r="X79" s="39">
        <f>SUM(V79:V$188)/SUM(G79:G$188)</f>
        <v>0.70769230769230773</v>
      </c>
      <c r="Y79" s="41">
        <f t="shared" si="5"/>
        <v>1.2924876293297345</v>
      </c>
    </row>
    <row r="80" spans="1:25" ht="15.95" customHeight="1" x14ac:dyDescent="0.25">
      <c r="A80" s="184"/>
      <c r="B80" s="4">
        <v>42865</v>
      </c>
      <c r="C80" s="5" t="s">
        <v>23</v>
      </c>
      <c r="D80" s="39">
        <f>SUM(I80:I$188)/SUM(G80:G$188)</f>
        <v>0.54179566563467496</v>
      </c>
      <c r="E80" s="5">
        <v>1</v>
      </c>
      <c r="F80" s="5">
        <v>2</v>
      </c>
      <c r="G80" s="5">
        <v>2</v>
      </c>
      <c r="H80" s="5">
        <v>1</v>
      </c>
      <c r="I80" s="5">
        <v>1</v>
      </c>
      <c r="J80" s="5">
        <f t="shared" si="6"/>
        <v>1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1</v>
      </c>
      <c r="W80" s="39">
        <f>SUM(I80:I$188,O80:O$188,S80:S$188)/SUM(F80:F$188)</f>
        <v>0.58529411764705885</v>
      </c>
      <c r="X80" s="39">
        <f>SUM(V80:V$188)/SUM(G80:G$188)</f>
        <v>0.70897832817337458</v>
      </c>
      <c r="Y80" s="41">
        <f t="shared" si="5"/>
        <v>1.2942724458204333</v>
      </c>
    </row>
    <row r="81" spans="1:25" ht="15.95" customHeight="1" thickBot="1" x14ac:dyDescent="0.3">
      <c r="A81" s="188"/>
      <c r="B81" s="11">
        <v>42865</v>
      </c>
      <c r="C81" s="12" t="s">
        <v>23</v>
      </c>
      <c r="D81" s="40">
        <f>SUM(I81:I$188)/SUM(G81:G$188)</f>
        <v>0.54205607476635509</v>
      </c>
      <c r="E81" s="12">
        <v>1</v>
      </c>
      <c r="F81" s="12">
        <v>3</v>
      </c>
      <c r="G81" s="12">
        <v>3</v>
      </c>
      <c r="H81" s="12">
        <v>0</v>
      </c>
      <c r="I81" s="12">
        <v>1</v>
      </c>
      <c r="J81" s="12">
        <f t="shared" si="6"/>
        <v>1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1</v>
      </c>
      <c r="W81" s="40">
        <f>SUM(I81:I$188,O81:O$188,S81:S$188)/SUM(F81:F$188)</f>
        <v>0.58579881656804733</v>
      </c>
      <c r="X81" s="40">
        <f>SUM(V81:V$188)/SUM(G81:G$188)</f>
        <v>0.71028037383177567</v>
      </c>
      <c r="Y81" s="42">
        <f t="shared" si="5"/>
        <v>1.296079190399823</v>
      </c>
    </row>
    <row r="82" spans="1:25" ht="15.95" customHeight="1" x14ac:dyDescent="0.25">
      <c r="A82" s="178" t="s">
        <v>42</v>
      </c>
      <c r="B82" s="18">
        <v>42248</v>
      </c>
      <c r="C82" s="19" t="s">
        <v>41</v>
      </c>
      <c r="D82" s="43">
        <f>SUM(I82:I$188)/SUM(G82:G$188)</f>
        <v>0.54402515723270439</v>
      </c>
      <c r="E82" s="19">
        <v>1</v>
      </c>
      <c r="F82" s="19">
        <v>4</v>
      </c>
      <c r="G82" s="19">
        <v>4</v>
      </c>
      <c r="H82" s="19">
        <v>1</v>
      </c>
      <c r="I82" s="19">
        <v>1</v>
      </c>
      <c r="J82" s="19">
        <f t="shared" si="6"/>
        <v>0</v>
      </c>
      <c r="K82" s="19">
        <v>0</v>
      </c>
      <c r="L82" s="19">
        <v>1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3</v>
      </c>
      <c r="W82" s="43">
        <f>SUM(I82:I$188,O82:O$188,S82:S$188)/SUM(F82:F$188)</f>
        <v>0.58805970149253728</v>
      </c>
      <c r="X82" s="43">
        <f>SUM(V82:V$188)/SUM(G82:G$188)</f>
        <v>0.71383647798742134</v>
      </c>
      <c r="Y82" s="44">
        <f t="shared" si="5"/>
        <v>1.3018961794799586</v>
      </c>
    </row>
    <row r="83" spans="1:25" ht="15.95" customHeight="1" x14ac:dyDescent="0.25">
      <c r="A83" s="179"/>
      <c r="B83" s="14">
        <v>42241</v>
      </c>
      <c r="C83" s="15" t="s">
        <v>41</v>
      </c>
      <c r="D83" s="45">
        <f>SUM(I83:I$188)/SUM(G83:G$188)</f>
        <v>0.54777070063694266</v>
      </c>
      <c r="E83" s="15">
        <v>1</v>
      </c>
      <c r="F83" s="15">
        <v>4</v>
      </c>
      <c r="G83" s="15">
        <v>4</v>
      </c>
      <c r="H83" s="15">
        <v>2</v>
      </c>
      <c r="I83" s="15">
        <v>3</v>
      </c>
      <c r="J83" s="15">
        <f t="shared" si="6"/>
        <v>3</v>
      </c>
      <c r="K83" s="15">
        <v>0</v>
      </c>
      <c r="L83" s="15">
        <v>0</v>
      </c>
      <c r="M83" s="15">
        <v>0</v>
      </c>
      <c r="N83" s="15">
        <v>1</v>
      </c>
      <c r="O83" s="15">
        <v>0</v>
      </c>
      <c r="P83" s="15">
        <v>1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3</v>
      </c>
      <c r="W83" s="45">
        <f>SUM(I83:I$188,O83:O$188,S83:S$188)/SUM(F83:F$188)</f>
        <v>0.59214501510574014</v>
      </c>
      <c r="X83" s="45">
        <f>SUM(V83:V$188)/SUM(G83:G$188)</f>
        <v>0.7133757961783439</v>
      </c>
      <c r="Y83" s="46">
        <f t="shared" si="5"/>
        <v>1.3055208112840839</v>
      </c>
    </row>
    <row r="84" spans="1:25" ht="15.95" customHeight="1" x14ac:dyDescent="0.25">
      <c r="A84" s="179"/>
      <c r="B84" s="14">
        <v>42241</v>
      </c>
      <c r="C84" s="15" t="s">
        <v>41</v>
      </c>
      <c r="D84" s="45">
        <f>SUM(I84:I$188)/SUM(G84:G$188)</f>
        <v>0.54516129032258065</v>
      </c>
      <c r="E84" s="15">
        <v>1</v>
      </c>
      <c r="F84" s="15">
        <v>2</v>
      </c>
      <c r="G84" s="15">
        <v>2</v>
      </c>
      <c r="H84" s="15">
        <v>0</v>
      </c>
      <c r="I84" s="15">
        <v>0</v>
      </c>
      <c r="J84" s="15">
        <f t="shared" si="6"/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45">
        <f>SUM(I84:I$188,O84:O$188,S84:S$188)/SUM(F84:F$188)</f>
        <v>0.59021406727828751</v>
      </c>
      <c r="X84" s="45">
        <f>SUM(V84:V$188)/SUM(G84:G$188)</f>
        <v>0.7129032258064516</v>
      </c>
      <c r="Y84" s="46">
        <f t="shared" si="5"/>
        <v>1.303117293084739</v>
      </c>
    </row>
    <row r="85" spans="1:25" ht="15.95" customHeight="1" x14ac:dyDescent="0.25">
      <c r="A85" s="179"/>
      <c r="B85" s="14">
        <v>42234</v>
      </c>
      <c r="C85" s="15" t="s">
        <v>41</v>
      </c>
      <c r="D85" s="45">
        <f>SUM(I85:I$188)/SUM(G85:G$188)</f>
        <v>0.54870129870129869</v>
      </c>
      <c r="E85" s="15">
        <v>1</v>
      </c>
      <c r="F85" s="15">
        <v>2</v>
      </c>
      <c r="G85" s="15">
        <v>2</v>
      </c>
      <c r="H85" s="15">
        <v>1</v>
      </c>
      <c r="I85" s="27">
        <v>2</v>
      </c>
      <c r="J85" s="15">
        <f t="shared" si="6"/>
        <v>2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2</v>
      </c>
      <c r="W85" s="45">
        <f>SUM(I85:I$188,O85:O$188,S85:S$188)/SUM(F85:F$188)</f>
        <v>0.5938461538461538</v>
      </c>
      <c r="X85" s="45">
        <f>SUM(V85:V$188)/SUM(G85:G$188)</f>
        <v>0.71753246753246758</v>
      </c>
      <c r="Y85" s="46">
        <f t="shared" si="5"/>
        <v>1.3113786213786214</v>
      </c>
    </row>
    <row r="86" spans="1:25" ht="15.95" customHeight="1" thickBot="1" x14ac:dyDescent="0.3">
      <c r="A86" s="180"/>
      <c r="B86" s="86">
        <v>42234</v>
      </c>
      <c r="C86" s="87" t="s">
        <v>41</v>
      </c>
      <c r="D86" s="89">
        <f>SUM(I86:I$188)/SUM(G86:G$188)</f>
        <v>0.54575163398692805</v>
      </c>
      <c r="E86" s="87">
        <v>1</v>
      </c>
      <c r="F86" s="87">
        <v>4</v>
      </c>
      <c r="G86" s="87">
        <v>4</v>
      </c>
      <c r="H86" s="87">
        <v>1</v>
      </c>
      <c r="I86" s="28">
        <v>1</v>
      </c>
      <c r="J86" s="87">
        <f t="shared" si="6"/>
        <v>1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v>0</v>
      </c>
      <c r="U86" s="87">
        <v>0</v>
      </c>
      <c r="V86" s="87">
        <v>1</v>
      </c>
      <c r="W86" s="89">
        <f>SUM(I86:I$188,O86:O$188,S86:S$188)/SUM(F86:F$188)</f>
        <v>0.59133126934984526</v>
      </c>
      <c r="X86" s="89">
        <f>SUM(V86:V$188)/SUM(G86:G$188)</f>
        <v>0.71568627450980393</v>
      </c>
      <c r="Y86" s="90">
        <f t="shared" si="5"/>
        <v>1.3070175438596492</v>
      </c>
    </row>
    <row r="87" spans="1:25" ht="15.95" customHeight="1" x14ac:dyDescent="0.25">
      <c r="A87" s="183" t="s">
        <v>49</v>
      </c>
      <c r="B87" s="9">
        <v>42227</v>
      </c>
      <c r="C87" s="10" t="s">
        <v>43</v>
      </c>
      <c r="D87" s="1">
        <f>SUM(I87:I$188)/SUM(G87:G$188)</f>
        <v>0.54966887417218546</v>
      </c>
      <c r="E87" s="10">
        <v>1</v>
      </c>
      <c r="F87" s="10">
        <v>4</v>
      </c>
      <c r="G87" s="10">
        <v>4</v>
      </c>
      <c r="H87" s="10">
        <v>1</v>
      </c>
      <c r="I87" s="30">
        <v>4</v>
      </c>
      <c r="J87" s="10">
        <f t="shared" si="6"/>
        <v>4</v>
      </c>
      <c r="K87" s="10">
        <v>0</v>
      </c>
      <c r="L87" s="10">
        <v>0</v>
      </c>
      <c r="M87" s="10">
        <v>0</v>
      </c>
      <c r="N87" s="10">
        <v>2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4</v>
      </c>
      <c r="W87" s="1">
        <f>SUM(I87:I$188,O87:O$188,S87:S$188)/SUM(F87:F$188)</f>
        <v>0.59561128526645768</v>
      </c>
      <c r="X87" s="1">
        <f>SUM(V87:V$188)/SUM(G87:G$188)</f>
        <v>0.72185430463576161</v>
      </c>
      <c r="Y87" s="2">
        <f t="shared" si="5"/>
        <v>1.3174655899022194</v>
      </c>
    </row>
    <row r="88" spans="1:25" ht="15.95" customHeight="1" x14ac:dyDescent="0.25">
      <c r="A88" s="184"/>
      <c r="B88" s="4">
        <v>42227</v>
      </c>
      <c r="C88" s="5" t="s">
        <v>43</v>
      </c>
      <c r="D88" s="39">
        <f>SUM(I88:I$188)/SUM(G88:G$188)</f>
        <v>0.5436241610738255</v>
      </c>
      <c r="E88" s="5">
        <v>1</v>
      </c>
      <c r="F88" s="5">
        <v>2</v>
      </c>
      <c r="G88" s="5">
        <v>2</v>
      </c>
      <c r="H88" s="5">
        <v>1</v>
      </c>
      <c r="I88" s="27">
        <v>1</v>
      </c>
      <c r="J88" s="5">
        <f t="shared" si="6"/>
        <v>1</v>
      </c>
      <c r="K88" s="5">
        <v>0</v>
      </c>
      <c r="L88" s="5">
        <v>0</v>
      </c>
      <c r="M88" s="5">
        <v>0</v>
      </c>
      <c r="N88" s="5">
        <v>1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0</v>
      </c>
      <c r="V88" s="5">
        <v>1</v>
      </c>
      <c r="W88" s="39">
        <f>SUM(I88:I$188,O88:O$188,S88:S$188)/SUM(F88:F$188)</f>
        <v>0.59047619047619049</v>
      </c>
      <c r="X88" s="39">
        <f>SUM(V88:V$188)/SUM(G88:G$188)</f>
        <v>0.71812080536912748</v>
      </c>
      <c r="Y88" s="41">
        <f t="shared" si="5"/>
        <v>1.3085969958453179</v>
      </c>
    </row>
    <row r="89" spans="1:25" ht="15.95" customHeight="1" x14ac:dyDescent="0.25">
      <c r="A89" s="184"/>
      <c r="B89" s="4">
        <v>42220</v>
      </c>
      <c r="C89" s="5" t="s">
        <v>44</v>
      </c>
      <c r="D89" s="39">
        <f>SUM(I89:I$188)/SUM(G89:G$188)</f>
        <v>0.54391891891891897</v>
      </c>
      <c r="E89" s="5">
        <v>1</v>
      </c>
      <c r="F89" s="5">
        <v>3</v>
      </c>
      <c r="G89" s="5">
        <v>3</v>
      </c>
      <c r="H89" s="5">
        <v>1</v>
      </c>
      <c r="I89" s="27">
        <v>1</v>
      </c>
      <c r="J89" s="5">
        <f t="shared" si="6"/>
        <v>0</v>
      </c>
      <c r="K89" s="5">
        <v>1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2</v>
      </c>
      <c r="W89" s="39">
        <f>SUM(I89:I$188,O89:O$188,S89:S$188)/SUM(F89:F$188)</f>
        <v>0.59105431309904155</v>
      </c>
      <c r="X89" s="39">
        <f>SUM(V89:V$188)/SUM(G89:G$188)</f>
        <v>0.71959459459459463</v>
      </c>
      <c r="Y89" s="41">
        <f t="shared" si="5"/>
        <v>1.3106489076936363</v>
      </c>
    </row>
    <row r="90" spans="1:25" ht="15.95" customHeight="1" x14ac:dyDescent="0.25">
      <c r="A90" s="184"/>
      <c r="B90" s="4">
        <v>42220</v>
      </c>
      <c r="C90" s="5" t="s">
        <v>44</v>
      </c>
      <c r="D90" s="39">
        <f>SUM(I90:I$188)/SUM(G90:G$188)</f>
        <v>0.5460750853242321</v>
      </c>
      <c r="E90" s="5">
        <v>1</v>
      </c>
      <c r="F90" s="5">
        <v>2</v>
      </c>
      <c r="G90" s="5">
        <v>2</v>
      </c>
      <c r="H90" s="5">
        <v>1</v>
      </c>
      <c r="I90" s="27">
        <v>1</v>
      </c>
      <c r="J90" s="5">
        <f t="shared" si="6"/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</v>
      </c>
      <c r="W90" s="39">
        <f>SUM(I90:I$188,O90:O$188,S90:S$188)/SUM(F90:F$188)</f>
        <v>0.59354838709677415</v>
      </c>
      <c r="X90" s="39">
        <f>SUM(V90:V$188)/SUM(G90:G$188)</f>
        <v>0.72013651877133111</v>
      </c>
      <c r="Y90" s="41">
        <f t="shared" si="5"/>
        <v>1.3136849058681053</v>
      </c>
    </row>
    <row r="91" spans="1:25" ht="15.95" customHeight="1" x14ac:dyDescent="0.25">
      <c r="A91" s="184"/>
      <c r="B91" s="4">
        <v>42213</v>
      </c>
      <c r="C91" s="5" t="s">
        <v>41</v>
      </c>
      <c r="D91" s="39">
        <f>SUM(I91:I$188)/SUM(G91:G$188)</f>
        <v>0.54639175257731953</v>
      </c>
      <c r="E91" s="5">
        <v>1</v>
      </c>
      <c r="F91" s="5">
        <v>3</v>
      </c>
      <c r="G91" s="5">
        <v>3</v>
      </c>
      <c r="H91" s="5">
        <v>0</v>
      </c>
      <c r="I91" s="27">
        <v>1</v>
      </c>
      <c r="J91" s="5">
        <f t="shared" si="6"/>
        <v>1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</v>
      </c>
      <c r="T91" s="5">
        <v>0</v>
      </c>
      <c r="U91" s="5">
        <v>0</v>
      </c>
      <c r="V91" s="5">
        <v>1</v>
      </c>
      <c r="W91" s="39">
        <f>SUM(I91:I$188,O91:O$188,S91:S$188)/SUM(F91:F$188)</f>
        <v>0.5941558441558441</v>
      </c>
      <c r="X91" s="39">
        <f>SUM(V91:V$188)/SUM(G91:G$188)</f>
        <v>0.72164948453608246</v>
      </c>
      <c r="Y91" s="41">
        <f t="shared" si="5"/>
        <v>1.3158053286919267</v>
      </c>
    </row>
    <row r="92" spans="1:25" ht="15.95" customHeight="1" x14ac:dyDescent="0.25">
      <c r="A92" s="184"/>
      <c r="B92" s="4">
        <v>42213</v>
      </c>
      <c r="C92" s="5" t="s">
        <v>41</v>
      </c>
      <c r="D92" s="39">
        <f>SUM(I92:I$188)/SUM(G92:G$188)</f>
        <v>0.54861111111111116</v>
      </c>
      <c r="E92" s="5">
        <v>1</v>
      </c>
      <c r="F92" s="5">
        <v>2</v>
      </c>
      <c r="G92" s="5">
        <v>2</v>
      </c>
      <c r="H92" s="5">
        <v>1</v>
      </c>
      <c r="I92" s="27">
        <v>1</v>
      </c>
      <c r="J92" s="5">
        <f t="shared" si="6"/>
        <v>0</v>
      </c>
      <c r="K92" s="5">
        <v>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0</v>
      </c>
      <c r="V92" s="5">
        <v>2</v>
      </c>
      <c r="W92" s="39">
        <f>SUM(I92:I$188,O92:O$188,S92:S$188)/SUM(F92:F$188)</f>
        <v>0.59344262295081962</v>
      </c>
      <c r="X92" s="39">
        <f>SUM(V92:V$188)/SUM(G92:G$188)</f>
        <v>0.72569444444444442</v>
      </c>
      <c r="Y92" s="41">
        <f t="shared" si="5"/>
        <v>1.319137067395264</v>
      </c>
    </row>
    <row r="93" spans="1:25" ht="15.95" customHeight="1" x14ac:dyDescent="0.25">
      <c r="A93" s="184"/>
      <c r="B93" s="4">
        <v>42206</v>
      </c>
      <c r="C93" s="5" t="s">
        <v>45</v>
      </c>
      <c r="D93" s="39">
        <f>SUM(I93:I$188)/SUM(G93:G$188)</f>
        <v>0.54895104895104896</v>
      </c>
      <c r="E93" s="5">
        <v>1</v>
      </c>
      <c r="F93" s="5">
        <v>3</v>
      </c>
      <c r="G93" s="5">
        <v>3</v>
      </c>
      <c r="H93" s="5">
        <v>2</v>
      </c>
      <c r="I93" s="27">
        <v>1</v>
      </c>
      <c r="J93" s="5">
        <f t="shared" si="6"/>
        <v>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0</v>
      </c>
      <c r="V93" s="5">
        <v>1</v>
      </c>
      <c r="W93" s="39">
        <f>SUM(I93:I$188,O93:O$188,S93:S$188)/SUM(F93:F$188)</f>
        <v>0.59405940594059403</v>
      </c>
      <c r="X93" s="39">
        <f>SUM(V93:V$188)/SUM(G93:G$188)</f>
        <v>0.72377622377622375</v>
      </c>
      <c r="Y93" s="41">
        <f t="shared" si="5"/>
        <v>1.3178356297168179</v>
      </c>
    </row>
    <row r="94" spans="1:25" ht="15.95" customHeight="1" x14ac:dyDescent="0.25">
      <c r="A94" s="184"/>
      <c r="B94" s="4">
        <v>42206</v>
      </c>
      <c r="C94" s="5" t="s">
        <v>45</v>
      </c>
      <c r="D94" s="39">
        <f>SUM(I94:I$188)/SUM(G94:G$188)</f>
        <v>0.5512367491166078</v>
      </c>
      <c r="E94" s="5">
        <v>1</v>
      </c>
      <c r="F94" s="5">
        <v>3</v>
      </c>
      <c r="G94" s="5">
        <v>3</v>
      </c>
      <c r="H94" s="5">
        <v>1</v>
      </c>
      <c r="I94" s="27">
        <v>2</v>
      </c>
      <c r="J94" s="5">
        <f t="shared" si="6"/>
        <v>2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0</v>
      </c>
      <c r="V94" s="5">
        <v>2</v>
      </c>
      <c r="W94" s="39">
        <f>SUM(I94:I$188,O94:O$188,S94:S$188)/SUM(F94:F$188)</f>
        <v>0.59666666666666668</v>
      </c>
      <c r="X94" s="39">
        <f>SUM(V94:V$188)/SUM(G94:G$188)</f>
        <v>0.72791519434628971</v>
      </c>
      <c r="Y94" s="41">
        <f t="shared" si="5"/>
        <v>1.3245818610129563</v>
      </c>
    </row>
    <row r="95" spans="1:25" ht="15.95" customHeight="1" x14ac:dyDescent="0.25">
      <c r="A95" s="184"/>
      <c r="B95" s="4">
        <v>42199</v>
      </c>
      <c r="C95" s="5" t="s">
        <v>46</v>
      </c>
      <c r="D95" s="39">
        <f>SUM(I95:I$188)/SUM(G95:G$188)</f>
        <v>0.55000000000000004</v>
      </c>
      <c r="E95" s="5">
        <v>1</v>
      </c>
      <c r="F95" s="5">
        <v>3</v>
      </c>
      <c r="G95" s="5">
        <v>3</v>
      </c>
      <c r="H95" s="5">
        <v>3</v>
      </c>
      <c r="I95" s="27">
        <v>3</v>
      </c>
      <c r="J95" s="5">
        <f t="shared" si="6"/>
        <v>1</v>
      </c>
      <c r="K95" s="5">
        <v>2</v>
      </c>
      <c r="L95" s="5">
        <v>0</v>
      </c>
      <c r="M95" s="5">
        <v>0</v>
      </c>
      <c r="N95" s="5">
        <v>1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5</v>
      </c>
      <c r="W95" s="39">
        <f>SUM(I95:I$188,O95:O$188,S95:S$188)/SUM(F95:F$188)</f>
        <v>0.59595959595959591</v>
      </c>
      <c r="X95" s="39">
        <f>SUM(V95:V$188)/SUM(G95:G$188)</f>
        <v>0.72857142857142854</v>
      </c>
      <c r="Y95" s="41">
        <f t="shared" si="5"/>
        <v>1.3245310245310244</v>
      </c>
    </row>
    <row r="96" spans="1:25" ht="15.95" customHeight="1" x14ac:dyDescent="0.25">
      <c r="A96" s="184"/>
      <c r="B96" s="4">
        <v>42199</v>
      </c>
      <c r="C96" s="5" t="s">
        <v>46</v>
      </c>
      <c r="D96" s="39">
        <f>SUM(I96:I$188)/SUM(G96:G$188)</f>
        <v>0.54512635379061369</v>
      </c>
      <c r="E96" s="5">
        <v>1</v>
      </c>
      <c r="F96" s="5">
        <v>3</v>
      </c>
      <c r="G96" s="5">
        <v>3</v>
      </c>
      <c r="H96" s="5">
        <v>1</v>
      </c>
      <c r="I96" s="27">
        <v>1</v>
      </c>
      <c r="J96" s="5">
        <f t="shared" si="6"/>
        <v>0</v>
      </c>
      <c r="K96" s="5">
        <v>1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2</v>
      </c>
      <c r="V96" s="5">
        <v>2</v>
      </c>
      <c r="W96" s="39">
        <f>SUM(I96:I$188,O96:O$188,S96:S$188)/SUM(F96:F$188)</f>
        <v>0.59183673469387754</v>
      </c>
      <c r="X96" s="39">
        <f>SUM(V96:V$188)/SUM(G96:G$188)</f>
        <v>0.71841155234657039</v>
      </c>
      <c r="Y96" s="41">
        <f t="shared" si="5"/>
        <v>1.3102482870404479</v>
      </c>
    </row>
    <row r="97" spans="1:25" ht="15.95" customHeight="1" x14ac:dyDescent="0.25">
      <c r="A97" s="184"/>
      <c r="B97" s="4">
        <v>42192</v>
      </c>
      <c r="C97" s="5" t="s">
        <v>47</v>
      </c>
      <c r="D97" s="39">
        <f>SUM(I97:I$188)/SUM(G97:G$188)</f>
        <v>0.54744525547445255</v>
      </c>
      <c r="E97" s="5">
        <v>1</v>
      </c>
      <c r="F97" s="5">
        <v>2</v>
      </c>
      <c r="G97" s="5">
        <v>1</v>
      </c>
      <c r="H97" s="5">
        <v>0</v>
      </c>
      <c r="I97" s="5">
        <v>0</v>
      </c>
      <c r="J97" s="5">
        <f t="shared" si="6"/>
        <v>0</v>
      </c>
      <c r="K97" s="5">
        <v>0</v>
      </c>
      <c r="L97" s="5">
        <v>0</v>
      </c>
      <c r="M97" s="5">
        <v>0</v>
      </c>
      <c r="N97" s="5">
        <v>1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39">
        <f>SUM(I97:I$188,O97:O$188,S97:S$188)/SUM(F97:F$188)</f>
        <v>0.59450171821305842</v>
      </c>
      <c r="X97" s="39">
        <f>SUM(V97:V$188)/SUM(G97:G$188)</f>
        <v>0.71897810218978098</v>
      </c>
      <c r="Y97" s="41">
        <f t="shared" si="5"/>
        <v>1.3134798204028395</v>
      </c>
    </row>
    <row r="98" spans="1:25" ht="15.95" customHeight="1" x14ac:dyDescent="0.25">
      <c r="A98" s="184"/>
      <c r="B98" s="4">
        <v>42192</v>
      </c>
      <c r="C98" s="5" t="s">
        <v>47</v>
      </c>
      <c r="D98" s="39">
        <f>SUM(I98:I$188)/SUM(G98:G$188)</f>
        <v>0.5494505494505495</v>
      </c>
      <c r="E98" s="5">
        <v>1</v>
      </c>
      <c r="F98" s="5">
        <v>2</v>
      </c>
      <c r="G98" s="5">
        <v>2</v>
      </c>
      <c r="H98" s="27">
        <v>1</v>
      </c>
      <c r="I98" s="27">
        <v>2</v>
      </c>
      <c r="J98" s="5">
        <f t="shared" si="6"/>
        <v>1</v>
      </c>
      <c r="K98" s="5">
        <v>1</v>
      </c>
      <c r="L98" s="5">
        <v>0</v>
      </c>
      <c r="M98" s="5">
        <v>0</v>
      </c>
      <c r="N98" s="5">
        <v>1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3</v>
      </c>
      <c r="W98" s="39">
        <f>SUM(I98:I$188,O98:O$188,S98:S$188)/SUM(F98:F$188)</f>
        <v>0.59861591695501726</v>
      </c>
      <c r="X98" s="39">
        <f>SUM(V98:V$188)/SUM(G98:G$188)</f>
        <v>0.7216117216117216</v>
      </c>
      <c r="Y98" s="41">
        <f t="shared" si="5"/>
        <v>1.3202276385667389</v>
      </c>
    </row>
    <row r="99" spans="1:25" ht="15.95" customHeight="1" x14ac:dyDescent="0.25">
      <c r="A99" s="184"/>
      <c r="B99" s="4">
        <v>42178</v>
      </c>
      <c r="C99" s="5" t="s">
        <v>41</v>
      </c>
      <c r="D99" s="39">
        <f>SUM(I99:I$188)/SUM(G99:G$188)</f>
        <v>0.54612546125461259</v>
      </c>
      <c r="E99" s="5">
        <v>1</v>
      </c>
      <c r="F99" s="5">
        <v>3</v>
      </c>
      <c r="G99" s="5">
        <v>3</v>
      </c>
      <c r="H99" s="27">
        <v>1</v>
      </c>
      <c r="I99" s="27">
        <v>1</v>
      </c>
      <c r="J99" s="5">
        <f t="shared" si="6"/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1</v>
      </c>
      <c r="W99" s="39">
        <f>SUM(I99:I$188,O99:O$188,S99:S$188)/SUM(F99:F$188)</f>
        <v>0.59581881533101044</v>
      </c>
      <c r="X99" s="39">
        <f>SUM(V99:V$188)/SUM(G99:G$188)</f>
        <v>0.71586715867158668</v>
      </c>
      <c r="Y99" s="41">
        <f t="shared" si="5"/>
        <v>1.311685974002597</v>
      </c>
    </row>
    <row r="100" spans="1:25" ht="15.95" customHeight="1" x14ac:dyDescent="0.25">
      <c r="A100" s="184"/>
      <c r="B100" s="4">
        <v>42178</v>
      </c>
      <c r="C100" s="5" t="s">
        <v>41</v>
      </c>
      <c r="D100" s="39">
        <f>SUM(I100:I$188)/SUM(G100:G$188)</f>
        <v>0.54850746268656714</v>
      </c>
      <c r="E100" s="5">
        <v>1</v>
      </c>
      <c r="F100" s="5">
        <v>3</v>
      </c>
      <c r="G100" s="5">
        <v>3</v>
      </c>
      <c r="H100" s="27">
        <v>1</v>
      </c>
      <c r="I100" s="27">
        <v>1</v>
      </c>
      <c r="J100" s="5">
        <f t="shared" si="6"/>
        <v>1</v>
      </c>
      <c r="K100" s="5">
        <v>0</v>
      </c>
      <c r="L100" s="5">
        <v>0</v>
      </c>
      <c r="M100" s="5">
        <v>0</v>
      </c>
      <c r="N100" s="5">
        <v>1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1</v>
      </c>
      <c r="W100" s="39">
        <f>SUM(I100:I$188,O100:O$188,S100:S$188)/SUM(F100:F$188)</f>
        <v>0.59859154929577463</v>
      </c>
      <c r="X100" s="39">
        <f>SUM(V100:V$188)/SUM(G100:G$188)</f>
        <v>0.72014925373134331</v>
      </c>
      <c r="Y100" s="41">
        <f t="shared" si="5"/>
        <v>1.3187408030271179</v>
      </c>
    </row>
    <row r="101" spans="1:25" ht="15.95" customHeight="1" x14ac:dyDescent="0.25">
      <c r="A101" s="184"/>
      <c r="B101" s="4">
        <v>42171</v>
      </c>
      <c r="C101" s="5" t="s">
        <v>45</v>
      </c>
      <c r="D101" s="39">
        <f>SUM(I101:I$188)/SUM(G101:G$188)</f>
        <v>0.55094339622641508</v>
      </c>
      <c r="E101" s="5">
        <v>1</v>
      </c>
      <c r="F101" s="5">
        <v>3</v>
      </c>
      <c r="G101" s="5">
        <v>2</v>
      </c>
      <c r="H101" s="27">
        <v>1</v>
      </c>
      <c r="I101" s="27">
        <v>1</v>
      </c>
      <c r="J101" s="5">
        <f t="shared" si="6"/>
        <v>1</v>
      </c>
      <c r="K101" s="5">
        <v>0</v>
      </c>
      <c r="L101" s="5">
        <v>0</v>
      </c>
      <c r="M101" s="5">
        <v>0</v>
      </c>
      <c r="N101" s="5">
        <v>1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0</v>
      </c>
      <c r="V101" s="5">
        <v>1</v>
      </c>
      <c r="W101" s="39">
        <f>SUM(I101:I$188,O101:O$188,S101:S$188)/SUM(F101:F$188)</f>
        <v>0.60142348754448394</v>
      </c>
      <c r="X101" s="39">
        <f>SUM(V101:V$188)/SUM(G101:G$188)</f>
        <v>0.7245283018867924</v>
      </c>
      <c r="Y101" s="41">
        <f t="shared" si="5"/>
        <v>1.3259517894312762</v>
      </c>
    </row>
    <row r="102" spans="1:25" ht="15.95" customHeight="1" x14ac:dyDescent="0.25">
      <c r="A102" s="184"/>
      <c r="B102" s="4">
        <v>42171</v>
      </c>
      <c r="C102" s="5" t="s">
        <v>45</v>
      </c>
      <c r="D102" s="39">
        <f>SUM(I102:I$188)/SUM(G102:G$188)</f>
        <v>0.5513307984790875</v>
      </c>
      <c r="E102" s="5">
        <v>1</v>
      </c>
      <c r="F102" s="5">
        <v>3</v>
      </c>
      <c r="G102" s="5">
        <v>3</v>
      </c>
      <c r="H102" s="27">
        <v>1</v>
      </c>
      <c r="I102" s="27">
        <v>2</v>
      </c>
      <c r="J102" s="5">
        <f t="shared" si="6"/>
        <v>2</v>
      </c>
      <c r="K102" s="5">
        <v>0</v>
      </c>
      <c r="L102" s="5">
        <v>0</v>
      </c>
      <c r="M102" s="5">
        <v>0</v>
      </c>
      <c r="N102" s="5">
        <v>2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2</v>
      </c>
      <c r="W102" s="39">
        <f>SUM(I102:I$188,O102:O$188,S102:S$188)/SUM(F102:F$188)</f>
        <v>0.60431654676258995</v>
      </c>
      <c r="X102" s="39">
        <f>SUM(V102:V$188)/SUM(G102:G$188)</f>
        <v>0.72623574144486691</v>
      </c>
      <c r="Y102" s="41">
        <f t="shared" si="5"/>
        <v>1.330552288207457</v>
      </c>
    </row>
    <row r="103" spans="1:25" ht="15.95" customHeight="1" x14ac:dyDescent="0.25">
      <c r="A103" s="184"/>
      <c r="B103" s="4">
        <v>42164</v>
      </c>
      <c r="C103" s="5" t="s">
        <v>43</v>
      </c>
      <c r="D103" s="39">
        <f>SUM(I103:I$188)/SUM(G103:G$188)</f>
        <v>0.55000000000000004</v>
      </c>
      <c r="E103" s="5">
        <v>1</v>
      </c>
      <c r="F103" s="5">
        <v>4</v>
      </c>
      <c r="G103" s="5">
        <v>3</v>
      </c>
      <c r="H103" s="27">
        <v>2</v>
      </c>
      <c r="I103" s="27">
        <v>2</v>
      </c>
      <c r="J103" s="5">
        <f t="shared" si="6"/>
        <v>1</v>
      </c>
      <c r="K103" s="5">
        <v>0</v>
      </c>
      <c r="L103" s="5">
        <v>0</v>
      </c>
      <c r="M103" s="5">
        <v>1</v>
      </c>
      <c r="N103" s="5">
        <v>2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0</v>
      </c>
      <c r="V103" s="5">
        <v>5</v>
      </c>
      <c r="W103" s="39">
        <f>SUM(I103:I$188,O103:O$188,S103:S$188)/SUM(F103:F$188)</f>
        <v>0.60363636363636364</v>
      </c>
      <c r="X103" s="39">
        <f>SUM(V103:V$188)/SUM(G103:G$188)</f>
        <v>0.72692307692307689</v>
      </c>
      <c r="Y103" s="41">
        <f t="shared" si="5"/>
        <v>1.3305594405594405</v>
      </c>
    </row>
    <row r="104" spans="1:25" ht="15.95" customHeight="1" x14ac:dyDescent="0.25">
      <c r="A104" s="184"/>
      <c r="B104" s="4">
        <v>42164</v>
      </c>
      <c r="C104" s="5" t="s">
        <v>43</v>
      </c>
      <c r="D104" s="39">
        <f>SUM(I104:I$188)/SUM(G104:G$188)</f>
        <v>0.54863813229571989</v>
      </c>
      <c r="E104" s="5">
        <v>1</v>
      </c>
      <c r="F104" s="5">
        <v>3</v>
      </c>
      <c r="G104" s="5">
        <v>3</v>
      </c>
      <c r="H104" s="27">
        <v>2</v>
      </c>
      <c r="I104" s="27">
        <v>2</v>
      </c>
      <c r="J104" s="5">
        <f t="shared" si="6"/>
        <v>2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2</v>
      </c>
      <c r="W104" s="39">
        <f>SUM(I104:I$188,O104:O$188,S104:S$188)/SUM(F104:F$188)</f>
        <v>0.60516605166051662</v>
      </c>
      <c r="X104" s="39">
        <f>SUM(V104:V$188)/SUM(G104:G$188)</f>
        <v>0.71595330739299612</v>
      </c>
      <c r="Y104" s="41">
        <f t="shared" si="5"/>
        <v>1.3211193590535126</v>
      </c>
    </row>
    <row r="105" spans="1:25" ht="15.95" customHeight="1" x14ac:dyDescent="0.25">
      <c r="A105" s="184"/>
      <c r="B105" s="4">
        <v>42157</v>
      </c>
      <c r="C105" s="5" t="s">
        <v>44</v>
      </c>
      <c r="D105" s="39">
        <f>SUM(I105:I$188)/SUM(G105:G$188)</f>
        <v>0.547244094488189</v>
      </c>
      <c r="E105" s="5">
        <v>1</v>
      </c>
      <c r="F105" s="5">
        <v>3</v>
      </c>
      <c r="G105" s="5">
        <v>3</v>
      </c>
      <c r="H105" s="27">
        <v>1</v>
      </c>
      <c r="I105" s="27">
        <v>1</v>
      </c>
      <c r="J105" s="5">
        <f t="shared" si="6"/>
        <v>0</v>
      </c>
      <c r="K105" s="5">
        <v>1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2</v>
      </c>
      <c r="W105" s="39">
        <f>SUM(I105:I$188,O105:O$188,S105:S$188)/SUM(F105:F$188)</f>
        <v>0.60447761194029848</v>
      </c>
      <c r="X105" s="39">
        <f>SUM(V105:V$188)/SUM(G105:G$188)</f>
        <v>0.71653543307086609</v>
      </c>
      <c r="Y105" s="41">
        <f t="shared" si="5"/>
        <v>1.3210130450111646</v>
      </c>
    </row>
    <row r="106" spans="1:25" ht="15.95" customHeight="1" x14ac:dyDescent="0.25">
      <c r="A106" s="184"/>
      <c r="B106" s="4">
        <v>42157</v>
      </c>
      <c r="C106" s="5" t="s">
        <v>44</v>
      </c>
      <c r="D106" s="39">
        <f>SUM(I106:I$188)/SUM(G106:G$188)</f>
        <v>0.54980079681274896</v>
      </c>
      <c r="E106" s="5">
        <v>1</v>
      </c>
      <c r="F106" s="5">
        <v>3</v>
      </c>
      <c r="G106" s="5">
        <v>2</v>
      </c>
      <c r="H106" s="27">
        <v>1</v>
      </c>
      <c r="I106" s="27">
        <v>1</v>
      </c>
      <c r="J106" s="5">
        <f t="shared" si="6"/>
        <v>0</v>
      </c>
      <c r="K106" s="5">
        <v>0</v>
      </c>
      <c r="L106" s="5">
        <v>1</v>
      </c>
      <c r="M106" s="5">
        <v>0</v>
      </c>
      <c r="N106" s="5">
        <v>0</v>
      </c>
      <c r="O106" s="5">
        <v>1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3</v>
      </c>
      <c r="W106" s="39">
        <f>SUM(I106:I$188,O106:O$188,S106:S$188)/SUM(F106:F$188)</f>
        <v>0.60754716981132073</v>
      </c>
      <c r="X106" s="39">
        <f>SUM(V106:V$188)/SUM(G106:G$188)</f>
        <v>0.71713147410358569</v>
      </c>
      <c r="Y106" s="41">
        <f t="shared" si="5"/>
        <v>1.3246786439149063</v>
      </c>
    </row>
    <row r="107" spans="1:25" ht="15.95" customHeight="1" x14ac:dyDescent="0.25">
      <c r="A107" s="184"/>
      <c r="B107" s="4">
        <v>42150</v>
      </c>
      <c r="C107" s="5" t="s">
        <v>46</v>
      </c>
      <c r="D107" s="39">
        <f>SUM(I107:I$188)/SUM(G107:G$188)</f>
        <v>0.55020080321285136</v>
      </c>
      <c r="E107" s="5">
        <v>1</v>
      </c>
      <c r="F107" s="5">
        <v>4</v>
      </c>
      <c r="G107" s="5">
        <v>4</v>
      </c>
      <c r="H107" s="27">
        <v>3</v>
      </c>
      <c r="I107" s="27">
        <v>3</v>
      </c>
      <c r="J107" s="5">
        <f t="shared" si="6"/>
        <v>2</v>
      </c>
      <c r="K107" s="5">
        <v>0</v>
      </c>
      <c r="L107" s="5">
        <v>0</v>
      </c>
      <c r="M107" s="5">
        <v>1</v>
      </c>
      <c r="N107" s="5">
        <v>1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6</v>
      </c>
      <c r="W107" s="39">
        <f>SUM(I107:I$188,O107:O$188,S107:S$188)/SUM(F107:F$188)</f>
        <v>0.60687022900763354</v>
      </c>
      <c r="X107" s="39">
        <f>SUM(V107:V$188)/SUM(G107:G$188)</f>
        <v>0.71084337349397586</v>
      </c>
      <c r="Y107" s="41">
        <f t="shared" si="5"/>
        <v>1.3177136025016094</v>
      </c>
    </row>
    <row r="108" spans="1:25" ht="15.95" customHeight="1" x14ac:dyDescent="0.25">
      <c r="A108" s="184"/>
      <c r="B108" s="4">
        <v>42150</v>
      </c>
      <c r="C108" s="5" t="s">
        <v>46</v>
      </c>
      <c r="D108" s="39">
        <f>SUM(I108:I$188)/SUM(G108:G$188)</f>
        <v>0.54693877551020409</v>
      </c>
      <c r="E108" s="5">
        <v>1</v>
      </c>
      <c r="F108" s="5">
        <v>3</v>
      </c>
      <c r="G108" s="5">
        <v>3</v>
      </c>
      <c r="H108" s="27">
        <v>1</v>
      </c>
      <c r="I108" s="27">
        <v>2</v>
      </c>
      <c r="J108" s="5">
        <f t="shared" si="6"/>
        <v>2</v>
      </c>
      <c r="K108" s="5">
        <v>0</v>
      </c>
      <c r="L108" s="5">
        <v>0</v>
      </c>
      <c r="M108" s="5">
        <v>0</v>
      </c>
      <c r="N108" s="5">
        <v>1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0</v>
      </c>
      <c r="V108" s="5">
        <v>2</v>
      </c>
      <c r="W108" s="39">
        <f>SUM(I108:I$188,O108:O$188,S108:S$188)/SUM(F108:F$188)</f>
        <v>0.60465116279069764</v>
      </c>
      <c r="X108" s="39">
        <f>SUM(V108:V$188)/SUM(G108:G$188)</f>
        <v>0.69795918367346943</v>
      </c>
      <c r="Y108" s="41">
        <f t="shared" si="5"/>
        <v>1.3026103464641672</v>
      </c>
    </row>
    <row r="109" spans="1:25" ht="15.95" customHeight="1" x14ac:dyDescent="0.25">
      <c r="A109" s="184"/>
      <c r="B109" s="4">
        <v>42143</v>
      </c>
      <c r="C109" s="5" t="s">
        <v>47</v>
      </c>
      <c r="D109" s="39">
        <f>SUM(I109:I$188)/SUM(G109:G$188)</f>
        <v>0.54545454545454541</v>
      </c>
      <c r="E109" s="5">
        <v>1</v>
      </c>
      <c r="F109" s="5">
        <v>2</v>
      </c>
      <c r="G109" s="5">
        <v>2</v>
      </c>
      <c r="H109" s="27">
        <v>1</v>
      </c>
      <c r="I109" s="27">
        <v>1</v>
      </c>
      <c r="J109" s="5">
        <f t="shared" si="6"/>
        <v>1</v>
      </c>
      <c r="K109" s="5">
        <v>0</v>
      </c>
      <c r="L109" s="5">
        <v>0</v>
      </c>
      <c r="M109" s="5">
        <v>0</v>
      </c>
      <c r="N109" s="5">
        <v>1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</v>
      </c>
      <c r="U109" s="5">
        <v>3</v>
      </c>
      <c r="V109" s="5">
        <v>1</v>
      </c>
      <c r="W109" s="39">
        <f>SUM(I109:I$188,O109:O$188,S109:S$188)/SUM(F109:F$188)</f>
        <v>0.60392156862745094</v>
      </c>
      <c r="X109" s="39">
        <f>SUM(V109:V$188)/SUM(G109:G$188)</f>
        <v>0.69834710743801653</v>
      </c>
      <c r="Y109" s="41">
        <f t="shared" si="5"/>
        <v>1.3022686760654674</v>
      </c>
    </row>
    <row r="110" spans="1:25" ht="15.95" customHeight="1" thickBot="1" x14ac:dyDescent="0.3">
      <c r="A110" s="188"/>
      <c r="B110" s="11">
        <v>42143</v>
      </c>
      <c r="C110" s="12" t="s">
        <v>47</v>
      </c>
      <c r="D110" s="40">
        <f>SUM(I110:I$188)/SUM(G110:G$188)</f>
        <v>0.54583333333333328</v>
      </c>
      <c r="E110" s="12">
        <v>1</v>
      </c>
      <c r="F110" s="12">
        <v>3</v>
      </c>
      <c r="G110" s="12">
        <v>3</v>
      </c>
      <c r="H110" s="28">
        <v>2</v>
      </c>
      <c r="I110" s="28">
        <v>3</v>
      </c>
      <c r="J110" s="12">
        <f t="shared" si="6"/>
        <v>3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3</v>
      </c>
      <c r="W110" s="40">
        <f>SUM(I110:I$188,O110:O$188,S110:S$188)/SUM(F110:F$188)</f>
        <v>0.60474308300395252</v>
      </c>
      <c r="X110" s="40">
        <f>SUM(V110:V$188)/SUM(G110:G$188)</f>
        <v>0.7</v>
      </c>
      <c r="Y110" s="42">
        <f t="shared" si="5"/>
        <v>1.3047430830039524</v>
      </c>
    </row>
    <row r="111" spans="1:25" ht="15.95" customHeight="1" x14ac:dyDescent="0.25">
      <c r="A111" s="183" t="s">
        <v>48</v>
      </c>
      <c r="B111" s="9">
        <v>41863</v>
      </c>
      <c r="C111" s="10" t="s">
        <v>43</v>
      </c>
      <c r="D111" s="1">
        <f>SUM(I111:I$188)/SUM(G111:G$188)</f>
        <v>0.54008438818565396</v>
      </c>
      <c r="E111" s="10">
        <v>1</v>
      </c>
      <c r="F111" s="10">
        <v>2</v>
      </c>
      <c r="G111" s="10">
        <v>2</v>
      </c>
      <c r="H111" s="10">
        <v>0</v>
      </c>
      <c r="I111" s="10">
        <v>0</v>
      </c>
      <c r="J111" s="10">
        <f t="shared" si="6"/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1</v>
      </c>
      <c r="U111" s="10">
        <v>2</v>
      </c>
      <c r="V111" s="10">
        <v>0</v>
      </c>
      <c r="W111" s="1">
        <f>SUM(I111:I$188,O111:O$188,S111:S$188)/SUM(F111:F$188)</f>
        <v>0.6</v>
      </c>
      <c r="X111" s="1">
        <f>SUM(V111:V$188)/SUM(G111:G$188)</f>
        <v>0.69620253164556967</v>
      </c>
      <c r="Y111" s="2">
        <f t="shared" si="5"/>
        <v>1.2962025316455696</v>
      </c>
    </row>
    <row r="112" spans="1:25" ht="15.95" customHeight="1" x14ac:dyDescent="0.25">
      <c r="A112" s="184"/>
      <c r="B112" s="4">
        <v>41863</v>
      </c>
      <c r="C112" s="5" t="s">
        <v>43</v>
      </c>
      <c r="D112" s="39">
        <f>SUM(I112:I$188)/SUM(G112:G$188)</f>
        <v>0.5446808510638298</v>
      </c>
      <c r="E112" s="5">
        <v>1</v>
      </c>
      <c r="F112" s="5">
        <v>3</v>
      </c>
      <c r="G112" s="5">
        <v>3</v>
      </c>
      <c r="H112" s="5">
        <v>2</v>
      </c>
      <c r="I112" s="27">
        <v>2</v>
      </c>
      <c r="J112" s="5">
        <f t="shared" si="6"/>
        <v>1</v>
      </c>
      <c r="K112" s="5">
        <v>1</v>
      </c>
      <c r="L112" s="5">
        <v>0</v>
      </c>
      <c r="M112" s="5">
        <v>0</v>
      </c>
      <c r="N112" s="5">
        <v>0</v>
      </c>
      <c r="O112" s="5">
        <v>0</v>
      </c>
      <c r="P112" s="5">
        <v>1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3</v>
      </c>
      <c r="W112" s="39">
        <f>SUM(I112:I$188,O112:O$188,S112:S$188)/SUM(F112:F$188)</f>
        <v>0.60483870967741937</v>
      </c>
      <c r="X112" s="39">
        <f>SUM(V112:V$188)/SUM(G112:G$188)</f>
        <v>0.7021276595744681</v>
      </c>
      <c r="Y112" s="41">
        <f t="shared" si="5"/>
        <v>1.3069663692518874</v>
      </c>
    </row>
    <row r="113" spans="1:25" ht="15.95" customHeight="1" x14ac:dyDescent="0.25">
      <c r="A113" s="184"/>
      <c r="B113" s="4">
        <v>41856</v>
      </c>
      <c r="C113" s="5" t="s">
        <v>44</v>
      </c>
      <c r="D113" s="39">
        <f>SUM(I113:I$188)/SUM(G113:G$188)</f>
        <v>0.5431034482758621</v>
      </c>
      <c r="E113" s="5">
        <v>1</v>
      </c>
      <c r="F113" s="5">
        <v>3</v>
      </c>
      <c r="G113" s="5">
        <v>3</v>
      </c>
      <c r="H113" s="5">
        <v>1</v>
      </c>
      <c r="I113" s="27">
        <v>2</v>
      </c>
      <c r="J113" s="5">
        <f t="shared" si="6"/>
        <v>2</v>
      </c>
      <c r="K113" s="5">
        <v>0</v>
      </c>
      <c r="L113" s="5">
        <v>0</v>
      </c>
      <c r="M113" s="5">
        <v>0</v>
      </c>
      <c r="N113" s="5">
        <v>1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2</v>
      </c>
      <c r="W113" s="39">
        <f>SUM(I113:I$188,O113:O$188,S113:S$188)/SUM(F113:F$188)</f>
        <v>0.60408163265306125</v>
      </c>
      <c r="X113" s="39">
        <f>SUM(V113:V$188)/SUM(G113:G$188)</f>
        <v>0.69827586206896552</v>
      </c>
      <c r="Y113" s="41">
        <f t="shared" si="5"/>
        <v>1.3023574947220267</v>
      </c>
    </row>
    <row r="114" spans="1:25" ht="15.95" customHeight="1" x14ac:dyDescent="0.25">
      <c r="A114" s="184"/>
      <c r="B114" s="4">
        <v>41856</v>
      </c>
      <c r="C114" s="5" t="s">
        <v>44</v>
      </c>
      <c r="D114" s="39">
        <f>SUM(I114:I$188)/SUM(G114:G$188)</f>
        <v>0.54148471615720528</v>
      </c>
      <c r="E114" s="5">
        <v>1</v>
      </c>
      <c r="F114" s="5">
        <v>2</v>
      </c>
      <c r="G114" s="5">
        <v>1</v>
      </c>
      <c r="H114" s="5">
        <v>2</v>
      </c>
      <c r="I114" s="27">
        <v>1</v>
      </c>
      <c r="J114" s="5">
        <f t="shared" si="6"/>
        <v>1</v>
      </c>
      <c r="K114" s="5">
        <v>0</v>
      </c>
      <c r="L114" s="5">
        <v>0</v>
      </c>
      <c r="M114" s="5">
        <v>0</v>
      </c>
      <c r="N114" s="5">
        <v>1</v>
      </c>
      <c r="O114" s="5">
        <v>1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1</v>
      </c>
      <c r="W114" s="39">
        <f>SUM(I114:I$188,O114:O$188,S114:S$188)/SUM(F114:F$188)</f>
        <v>0.60330578512396693</v>
      </c>
      <c r="X114" s="39">
        <f>SUM(V114:V$188)/SUM(G114:G$188)</f>
        <v>0.69868995633187769</v>
      </c>
      <c r="Y114" s="41">
        <f t="shared" si="5"/>
        <v>1.3019957414558445</v>
      </c>
    </row>
    <row r="115" spans="1:25" ht="15.95" customHeight="1" x14ac:dyDescent="0.25">
      <c r="A115" s="184"/>
      <c r="B115" s="4">
        <v>41849</v>
      </c>
      <c r="C115" s="5" t="s">
        <v>50</v>
      </c>
      <c r="D115" s="39">
        <f>SUM(I115:I$188)/SUM(G115:G$188)</f>
        <v>0.53947368421052633</v>
      </c>
      <c r="E115" s="5">
        <v>1</v>
      </c>
      <c r="F115" s="5">
        <v>2</v>
      </c>
      <c r="G115" s="5">
        <v>2</v>
      </c>
      <c r="H115" s="5">
        <v>0</v>
      </c>
      <c r="I115" s="27">
        <v>1</v>
      </c>
      <c r="J115" s="5">
        <f t="shared" si="6"/>
        <v>1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1</v>
      </c>
      <c r="W115" s="39">
        <f>SUM(I115:I$188,O115:O$188,S115:S$188)/SUM(F115:F$188)</f>
        <v>0.6</v>
      </c>
      <c r="X115" s="39">
        <f>SUM(V115:V$188)/SUM(G115:G$188)</f>
        <v>0.69736842105263153</v>
      </c>
      <c r="Y115" s="41">
        <f t="shared" si="5"/>
        <v>1.2973684210526315</v>
      </c>
    </row>
    <row r="116" spans="1:25" ht="15.95" customHeight="1" x14ac:dyDescent="0.25">
      <c r="A116" s="184"/>
      <c r="B116" s="4">
        <v>41849</v>
      </c>
      <c r="C116" s="5" t="s">
        <v>50</v>
      </c>
      <c r="D116" s="39">
        <f>SUM(I116:I$188)/SUM(G116:G$188)</f>
        <v>0.53982300884955747</v>
      </c>
      <c r="E116" s="5">
        <v>1</v>
      </c>
      <c r="F116" s="5">
        <v>4</v>
      </c>
      <c r="G116" s="5">
        <v>4</v>
      </c>
      <c r="H116" s="5">
        <v>2</v>
      </c>
      <c r="I116" s="27">
        <v>3</v>
      </c>
      <c r="J116" s="5">
        <f t="shared" si="6"/>
        <v>3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3</v>
      </c>
      <c r="W116" s="39">
        <f>SUM(I116:I$188,O116:O$188,S116:S$188)/SUM(F116:F$188)</f>
        <v>0.60084033613445376</v>
      </c>
      <c r="X116" s="39">
        <f>SUM(V116:V$188)/SUM(G116:G$188)</f>
        <v>0.69911504424778759</v>
      </c>
      <c r="Y116" s="41">
        <f t="shared" si="5"/>
        <v>1.2999553803822415</v>
      </c>
    </row>
    <row r="117" spans="1:25" ht="15.95" customHeight="1" x14ac:dyDescent="0.25">
      <c r="A117" s="184"/>
      <c r="B117" s="4">
        <v>41842</v>
      </c>
      <c r="C117" s="5" t="s">
        <v>51</v>
      </c>
      <c r="D117" s="39">
        <f>SUM(I117:I$188)/SUM(G117:G$188)</f>
        <v>0.536036036036036</v>
      </c>
      <c r="E117" s="5">
        <v>1</v>
      </c>
      <c r="F117" s="5">
        <v>4</v>
      </c>
      <c r="G117" s="5">
        <v>4</v>
      </c>
      <c r="H117" s="5">
        <v>2</v>
      </c>
      <c r="I117" s="27">
        <v>1</v>
      </c>
      <c r="J117" s="5">
        <f t="shared" si="6"/>
        <v>1</v>
      </c>
      <c r="K117" s="5">
        <v>0</v>
      </c>
      <c r="L117" s="5">
        <v>0</v>
      </c>
      <c r="M117" s="5">
        <v>0</v>
      </c>
      <c r="N117" s="5">
        <v>2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</v>
      </c>
      <c r="U117" s="5">
        <v>0</v>
      </c>
      <c r="V117" s="5">
        <v>1</v>
      </c>
      <c r="W117" s="39">
        <f>SUM(I117:I$188,O117:O$188,S117:S$188)/SUM(F117:F$188)</f>
        <v>0.59829059829059827</v>
      </c>
      <c r="X117" s="39">
        <f>SUM(V117:V$188)/SUM(G117:G$188)</f>
        <v>0.69819819819819817</v>
      </c>
      <c r="Y117" s="41">
        <f t="shared" si="5"/>
        <v>1.2964887964887963</v>
      </c>
    </row>
    <row r="118" spans="1:25" ht="15.95" customHeight="1" x14ac:dyDescent="0.25">
      <c r="A118" s="184"/>
      <c r="B118" s="4">
        <v>41842</v>
      </c>
      <c r="C118" s="5" t="s">
        <v>51</v>
      </c>
      <c r="D118" s="39">
        <f>SUM(I118:I$188)/SUM(G118:G$188)</f>
        <v>0.54128440366972475</v>
      </c>
      <c r="E118" s="5">
        <v>1</v>
      </c>
      <c r="F118" s="5">
        <v>3</v>
      </c>
      <c r="G118" s="5">
        <v>3</v>
      </c>
      <c r="H118" s="5">
        <v>2</v>
      </c>
      <c r="I118" s="27">
        <v>2</v>
      </c>
      <c r="J118" s="5">
        <f t="shared" si="6"/>
        <v>1</v>
      </c>
      <c r="K118" s="5">
        <v>1</v>
      </c>
      <c r="L118" s="5">
        <v>0</v>
      </c>
      <c r="M118" s="5">
        <v>0</v>
      </c>
      <c r="N118" s="5">
        <v>1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3</v>
      </c>
      <c r="W118" s="39">
        <f>SUM(I118:I$188,O118:O$188,S118:S$188)/SUM(F118:F$188)</f>
        <v>0.60434782608695647</v>
      </c>
      <c r="X118" s="39">
        <f>SUM(V118:V$188)/SUM(G118:G$188)</f>
        <v>0.70642201834862384</v>
      </c>
      <c r="Y118" s="41">
        <f t="shared" si="5"/>
        <v>1.3107698444355802</v>
      </c>
    </row>
    <row r="119" spans="1:25" ht="15.95" customHeight="1" x14ac:dyDescent="0.25">
      <c r="A119" s="184"/>
      <c r="B119" s="4">
        <v>41835</v>
      </c>
      <c r="C119" s="5" t="s">
        <v>41</v>
      </c>
      <c r="D119" s="39">
        <f>SUM(I119:I$188)/SUM(G119:G$188)</f>
        <v>0.53953488372093028</v>
      </c>
      <c r="E119" s="5">
        <v>1</v>
      </c>
      <c r="F119" s="5">
        <v>4</v>
      </c>
      <c r="G119" s="5">
        <v>4</v>
      </c>
      <c r="H119" s="5">
        <v>1</v>
      </c>
      <c r="I119" s="27">
        <v>1</v>
      </c>
      <c r="J119" s="5">
        <f t="shared" si="6"/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</v>
      </c>
      <c r="U119" s="5">
        <v>2</v>
      </c>
      <c r="V119" s="5">
        <v>1</v>
      </c>
      <c r="W119" s="39">
        <f>SUM(I119:I$188,O119:O$188,S119:S$188)/SUM(F119:F$188)</f>
        <v>0.6035242290748899</v>
      </c>
      <c r="X119" s="39">
        <f>SUM(V119:V$188)/SUM(G119:G$188)</f>
        <v>0.70232558139534884</v>
      </c>
      <c r="Y119" s="41">
        <f t="shared" si="5"/>
        <v>1.3058498104702387</v>
      </c>
    </row>
    <row r="120" spans="1:25" ht="15.95" customHeight="1" x14ac:dyDescent="0.25">
      <c r="A120" s="184"/>
      <c r="B120" s="4">
        <v>41835</v>
      </c>
      <c r="C120" s="5" t="s">
        <v>41</v>
      </c>
      <c r="D120" s="39">
        <f>SUM(I120:I$188)/SUM(G120:G$188)</f>
        <v>0.54502369668246442</v>
      </c>
      <c r="E120" s="5">
        <v>1</v>
      </c>
      <c r="F120" s="5">
        <v>4</v>
      </c>
      <c r="G120" s="5">
        <v>4</v>
      </c>
      <c r="H120" s="5">
        <v>1</v>
      </c>
      <c r="I120" s="27">
        <v>2</v>
      </c>
      <c r="J120" s="5">
        <f t="shared" si="6"/>
        <v>2</v>
      </c>
      <c r="K120" s="5">
        <v>0</v>
      </c>
      <c r="L120" s="5">
        <v>0</v>
      </c>
      <c r="M120" s="5">
        <v>0</v>
      </c>
      <c r="N120" s="5">
        <v>2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</v>
      </c>
      <c r="U120" s="5">
        <v>0</v>
      </c>
      <c r="V120" s="5">
        <v>2</v>
      </c>
      <c r="W120" s="39">
        <f>SUM(I120:I$188,O120:O$188,S120:S$188)/SUM(F120:F$188)</f>
        <v>0.60986547085201792</v>
      </c>
      <c r="X120" s="39">
        <f>SUM(V120:V$188)/SUM(G120:G$188)</f>
        <v>0.7109004739336493</v>
      </c>
      <c r="Y120" s="41">
        <f t="shared" si="5"/>
        <v>1.3207659447856672</v>
      </c>
    </row>
    <row r="121" spans="1:25" ht="15.95" customHeight="1" x14ac:dyDescent="0.25">
      <c r="A121" s="184"/>
      <c r="B121" s="4">
        <v>41828</v>
      </c>
      <c r="C121" s="5" t="s">
        <v>45</v>
      </c>
      <c r="D121" s="39">
        <f>SUM(I121:I$188)/SUM(G121:G$188)</f>
        <v>0.54589371980676327</v>
      </c>
      <c r="E121" s="5">
        <v>1</v>
      </c>
      <c r="F121" s="5">
        <v>3</v>
      </c>
      <c r="G121" s="5">
        <v>2</v>
      </c>
      <c r="H121" s="5">
        <v>0</v>
      </c>
      <c r="I121" s="27">
        <v>1</v>
      </c>
      <c r="J121" s="5">
        <f t="shared" si="6"/>
        <v>0</v>
      </c>
      <c r="K121" s="5">
        <v>1</v>
      </c>
      <c r="L121" s="5">
        <v>0</v>
      </c>
      <c r="M121" s="5">
        <v>0</v>
      </c>
      <c r="N121" s="5">
        <v>1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0</v>
      </c>
      <c r="V121" s="5">
        <v>2</v>
      </c>
      <c r="W121" s="39">
        <f>SUM(I121:I$188,O121:O$188,S121:S$188)/SUM(F121:F$188)</f>
        <v>0.61187214611872143</v>
      </c>
      <c r="X121" s="39">
        <f>SUM(V121:V$188)/SUM(G121:G$188)</f>
        <v>0.71497584541062797</v>
      </c>
      <c r="Y121" s="41">
        <f t="shared" si="5"/>
        <v>1.3268479915293494</v>
      </c>
    </row>
    <row r="122" spans="1:25" ht="15.95" customHeight="1" x14ac:dyDescent="0.25">
      <c r="A122" s="184"/>
      <c r="B122" s="4">
        <v>41828</v>
      </c>
      <c r="C122" s="5" t="s">
        <v>45</v>
      </c>
      <c r="D122" s="39">
        <f>SUM(I122:I$188)/SUM(G122:G$188)</f>
        <v>0.54634146341463419</v>
      </c>
      <c r="E122" s="5">
        <v>1</v>
      </c>
      <c r="F122" s="5">
        <v>3</v>
      </c>
      <c r="G122" s="5">
        <v>3</v>
      </c>
      <c r="H122" s="5">
        <v>3</v>
      </c>
      <c r="I122" s="27">
        <v>1</v>
      </c>
      <c r="J122" s="27">
        <f t="shared" si="6"/>
        <v>1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1</v>
      </c>
      <c r="T122" s="5">
        <v>1</v>
      </c>
      <c r="U122" s="5">
        <v>0</v>
      </c>
      <c r="V122" s="5">
        <v>1</v>
      </c>
      <c r="W122" s="39">
        <f>SUM(I122:I$188,O122:O$188,S122:S$188)/SUM(F122:F$188)</f>
        <v>0.6157407407407407</v>
      </c>
      <c r="X122" s="39">
        <f>SUM(V122:V$188)/SUM(G122:G$188)</f>
        <v>0.71219512195121948</v>
      </c>
      <c r="Y122" s="41">
        <f t="shared" si="5"/>
        <v>1.3279358626919602</v>
      </c>
    </row>
    <row r="123" spans="1:25" ht="15.95" customHeight="1" x14ac:dyDescent="0.25">
      <c r="A123" s="184"/>
      <c r="B123" s="4">
        <v>41821</v>
      </c>
      <c r="C123" s="5" t="s">
        <v>46</v>
      </c>
      <c r="D123" s="39">
        <f>SUM(I123:I$188)/SUM(G123:G$188)</f>
        <v>0.54950495049504955</v>
      </c>
      <c r="E123" s="5">
        <v>1</v>
      </c>
      <c r="F123" s="5">
        <v>3</v>
      </c>
      <c r="G123" s="5">
        <v>2</v>
      </c>
      <c r="H123" s="5">
        <v>1</v>
      </c>
      <c r="I123" s="27">
        <v>2</v>
      </c>
      <c r="J123" s="27">
        <f t="shared" si="6"/>
        <v>1</v>
      </c>
      <c r="K123" s="5">
        <v>1</v>
      </c>
      <c r="L123" s="5">
        <v>0</v>
      </c>
      <c r="M123" s="5">
        <v>0</v>
      </c>
      <c r="N123" s="5">
        <v>1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3</v>
      </c>
      <c r="W123" s="39">
        <f>SUM(I123:I$188,O123:O$188,S123:S$188)/SUM(F123:F$188)</f>
        <v>0.61502347417840375</v>
      </c>
      <c r="X123" s="39">
        <f>SUM(V123:V$188)/SUM(G123:G$188)</f>
        <v>0.71782178217821779</v>
      </c>
      <c r="Y123" s="41">
        <f t="shared" si="5"/>
        <v>1.3328452563566215</v>
      </c>
    </row>
    <row r="124" spans="1:25" ht="15.95" customHeight="1" x14ac:dyDescent="0.25">
      <c r="A124" s="184"/>
      <c r="B124" s="4">
        <v>41814</v>
      </c>
      <c r="C124" s="5" t="s">
        <v>50</v>
      </c>
      <c r="D124" s="39">
        <f>SUM(I124:I$188)/SUM(G124:G$188)</f>
        <v>0.54500000000000004</v>
      </c>
      <c r="E124" s="5">
        <v>1</v>
      </c>
      <c r="F124" s="5">
        <v>2</v>
      </c>
      <c r="G124" s="5">
        <v>2</v>
      </c>
      <c r="H124" s="5">
        <v>0</v>
      </c>
      <c r="I124" s="27">
        <v>1</v>
      </c>
      <c r="J124" s="27">
        <f t="shared" si="6"/>
        <v>1</v>
      </c>
      <c r="K124" s="5">
        <v>0</v>
      </c>
      <c r="L124" s="5">
        <v>0</v>
      </c>
      <c r="M124" s="5">
        <v>0</v>
      </c>
      <c r="N124" s="5">
        <v>1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1</v>
      </c>
      <c r="W124" s="39">
        <f>SUM(I124:I$188,O124:O$188,S124:S$188)/SUM(F124:F$188)</f>
        <v>0.60952380952380958</v>
      </c>
      <c r="X124" s="39">
        <f>SUM(V124:V$188)/SUM(G124:G$188)</f>
        <v>0.71</v>
      </c>
      <c r="Y124" s="41">
        <f t="shared" si="5"/>
        <v>1.3195238095238095</v>
      </c>
    </row>
    <row r="125" spans="1:25" ht="15.95" customHeight="1" x14ac:dyDescent="0.25">
      <c r="A125" s="184"/>
      <c r="B125" s="4">
        <v>41814</v>
      </c>
      <c r="C125" s="5" t="s">
        <v>50</v>
      </c>
      <c r="D125" s="39">
        <f>SUM(I125:I$188)/SUM(G125:G$188)</f>
        <v>0.54545454545454541</v>
      </c>
      <c r="E125" s="5">
        <v>1</v>
      </c>
      <c r="F125" s="5">
        <v>4</v>
      </c>
      <c r="G125" s="5">
        <v>4</v>
      </c>
      <c r="H125" s="5">
        <v>2</v>
      </c>
      <c r="I125" s="27">
        <v>3</v>
      </c>
      <c r="J125" s="27">
        <f t="shared" si="6"/>
        <v>3</v>
      </c>
      <c r="K125" s="5">
        <v>0</v>
      </c>
      <c r="L125" s="5">
        <v>0</v>
      </c>
      <c r="M125" s="5">
        <v>0</v>
      </c>
      <c r="N125" s="5">
        <v>2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</v>
      </c>
      <c r="V125" s="5">
        <v>3</v>
      </c>
      <c r="W125" s="39">
        <f>SUM(I125:I$188,O125:O$188,S125:S$188)/SUM(F125:F$188)</f>
        <v>0.61057692307692313</v>
      </c>
      <c r="X125" s="39">
        <f>SUM(V125:V$188)/SUM(G125:G$188)</f>
        <v>0.71212121212121215</v>
      </c>
      <c r="Y125" s="41">
        <f t="shared" si="5"/>
        <v>1.3226981351981353</v>
      </c>
    </row>
    <row r="126" spans="1:25" ht="15.95" customHeight="1" x14ac:dyDescent="0.25">
      <c r="A126" s="184"/>
      <c r="B126" s="4">
        <v>41807</v>
      </c>
      <c r="C126" s="5" t="s">
        <v>51</v>
      </c>
      <c r="D126" s="39">
        <f>SUM(I126:I$188)/SUM(G126:G$188)</f>
        <v>0.54123711340206182</v>
      </c>
      <c r="E126" s="5">
        <v>1</v>
      </c>
      <c r="F126" s="5">
        <v>4</v>
      </c>
      <c r="G126" s="5">
        <v>4</v>
      </c>
      <c r="H126" s="5">
        <v>2</v>
      </c>
      <c r="I126" s="27">
        <v>1</v>
      </c>
      <c r="J126" s="27">
        <f t="shared" si="6"/>
        <v>1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1</v>
      </c>
      <c r="T126" s="5">
        <v>0</v>
      </c>
      <c r="U126" s="5">
        <v>0</v>
      </c>
      <c r="V126" s="5">
        <v>1</v>
      </c>
      <c r="W126" s="39">
        <f>SUM(I126:I$188,O126:O$188,S126:S$188)/SUM(F126:F$188)</f>
        <v>0.60784313725490191</v>
      </c>
      <c r="X126" s="39">
        <f>SUM(V126:V$188)/SUM(G126:G$188)</f>
        <v>0.71134020618556704</v>
      </c>
      <c r="Y126" s="41">
        <f t="shared" si="5"/>
        <v>1.3191833434404689</v>
      </c>
    </row>
    <row r="127" spans="1:25" ht="15.95" customHeight="1" x14ac:dyDescent="0.25">
      <c r="A127" s="184"/>
      <c r="B127" s="4">
        <v>41807</v>
      </c>
      <c r="C127" s="5" t="s">
        <v>51</v>
      </c>
      <c r="D127" s="39">
        <f>SUM(I127:I$188)/SUM(G127:G$188)</f>
        <v>0.54736842105263162</v>
      </c>
      <c r="E127" s="5">
        <v>1</v>
      </c>
      <c r="F127" s="5">
        <v>4</v>
      </c>
      <c r="G127" s="5">
        <v>3</v>
      </c>
      <c r="H127" s="5">
        <v>1</v>
      </c>
      <c r="I127" s="27">
        <v>2</v>
      </c>
      <c r="J127" s="27">
        <f t="shared" si="6"/>
        <v>2</v>
      </c>
      <c r="K127" s="5">
        <v>0</v>
      </c>
      <c r="L127" s="5">
        <v>0</v>
      </c>
      <c r="M127" s="5">
        <v>0</v>
      </c>
      <c r="N127" s="5">
        <v>2</v>
      </c>
      <c r="O127" s="5">
        <v>1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2</v>
      </c>
      <c r="W127" s="39">
        <f>SUM(I127:I$188,O127:O$188,S127:S$188)/SUM(F127:F$188)</f>
        <v>0.61</v>
      </c>
      <c r="X127" s="39">
        <f>SUM(V127:V$188)/SUM(G127:G$188)</f>
        <v>0.72105263157894739</v>
      </c>
      <c r="Y127" s="41">
        <f t="shared" si="5"/>
        <v>1.3310526315789475</v>
      </c>
    </row>
    <row r="128" spans="1:25" ht="15.95" customHeight="1" x14ac:dyDescent="0.25">
      <c r="A128" s="184"/>
      <c r="B128" s="4">
        <v>41800</v>
      </c>
      <c r="C128" s="5" t="s">
        <v>43</v>
      </c>
      <c r="D128" s="39">
        <f>SUM(I128:I$188)/SUM(G128:G$188)</f>
        <v>0.54545454545454541</v>
      </c>
      <c r="E128" s="5">
        <v>1</v>
      </c>
      <c r="F128" s="5">
        <v>4</v>
      </c>
      <c r="G128" s="5">
        <v>4</v>
      </c>
      <c r="H128" s="5">
        <v>3</v>
      </c>
      <c r="I128" s="27">
        <v>3</v>
      </c>
      <c r="J128" s="27">
        <f t="shared" si="6"/>
        <v>2</v>
      </c>
      <c r="K128" s="5">
        <v>1</v>
      </c>
      <c r="L128" s="5">
        <v>0</v>
      </c>
      <c r="M128" s="5">
        <v>0</v>
      </c>
      <c r="N128" s="5">
        <v>1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4</v>
      </c>
      <c r="W128" s="39">
        <f>SUM(I128:I$188,O128:O$188,S128:S$188)/SUM(F128:F$188)</f>
        <v>0.6071428571428571</v>
      </c>
      <c r="X128" s="39">
        <f>SUM(V128:V$188)/SUM(G128:G$188)</f>
        <v>0.72192513368983957</v>
      </c>
      <c r="Y128" s="41">
        <f t="shared" si="5"/>
        <v>1.3290679908326966</v>
      </c>
    </row>
    <row r="129" spans="1:25" ht="15.95" customHeight="1" x14ac:dyDescent="0.25">
      <c r="A129" s="184"/>
      <c r="B129" s="4">
        <v>41800</v>
      </c>
      <c r="C129" s="5" t="s">
        <v>43</v>
      </c>
      <c r="D129" s="39">
        <f>SUM(I129:I$188)/SUM(G129:G$188)</f>
        <v>0.54098360655737709</v>
      </c>
      <c r="E129" s="5">
        <v>1</v>
      </c>
      <c r="F129" s="5">
        <v>4</v>
      </c>
      <c r="G129" s="5">
        <v>4</v>
      </c>
      <c r="H129" s="5">
        <v>1</v>
      </c>
      <c r="I129" s="27">
        <v>2</v>
      </c>
      <c r="J129" s="27">
        <f t="shared" si="6"/>
        <v>1</v>
      </c>
      <c r="K129" s="5">
        <v>1</v>
      </c>
      <c r="L129" s="5">
        <v>0</v>
      </c>
      <c r="M129" s="5">
        <v>0</v>
      </c>
      <c r="N129" s="5">
        <v>2</v>
      </c>
      <c r="O129" s="5">
        <v>0</v>
      </c>
      <c r="P129" s="5">
        <v>0</v>
      </c>
      <c r="Q129" s="5">
        <v>0</v>
      </c>
      <c r="R129" s="5">
        <v>0</v>
      </c>
      <c r="S129" s="5">
        <v>1</v>
      </c>
      <c r="T129" s="5">
        <v>0</v>
      </c>
      <c r="U129" s="5">
        <v>1</v>
      </c>
      <c r="V129" s="5">
        <v>3</v>
      </c>
      <c r="W129" s="39">
        <f>SUM(I129:I$188,O129:O$188,S129:S$188)/SUM(F129:F$188)</f>
        <v>0.60416666666666663</v>
      </c>
      <c r="X129" s="39">
        <f>SUM(V129:V$188)/SUM(G129:G$188)</f>
        <v>0.71584699453551914</v>
      </c>
      <c r="Y129" s="41">
        <f t="shared" si="5"/>
        <v>1.3200136612021858</v>
      </c>
    </row>
    <row r="130" spans="1:25" ht="15.95" customHeight="1" x14ac:dyDescent="0.25">
      <c r="A130" s="184"/>
      <c r="B130" s="4">
        <v>41793</v>
      </c>
      <c r="C130" s="5" t="s">
        <v>44</v>
      </c>
      <c r="D130" s="39">
        <f>SUM(I130:I$188)/SUM(G130:G$188)</f>
        <v>0.54189944134078216</v>
      </c>
      <c r="E130" s="5">
        <v>1</v>
      </c>
      <c r="F130" s="5">
        <v>3</v>
      </c>
      <c r="G130" s="5">
        <v>3</v>
      </c>
      <c r="H130" s="5">
        <v>1</v>
      </c>
      <c r="I130" s="27">
        <v>2</v>
      </c>
      <c r="J130" s="27">
        <f t="shared" si="6"/>
        <v>1</v>
      </c>
      <c r="K130" s="5">
        <v>1</v>
      </c>
      <c r="L130" s="5">
        <v>0</v>
      </c>
      <c r="M130" s="5">
        <v>0</v>
      </c>
      <c r="N130" s="5">
        <v>2</v>
      </c>
      <c r="O130" s="5">
        <v>0</v>
      </c>
      <c r="P130" s="5">
        <v>0</v>
      </c>
      <c r="Q130" s="5">
        <v>0</v>
      </c>
      <c r="R130" s="5">
        <v>0</v>
      </c>
      <c r="S130" s="5">
        <v>1</v>
      </c>
      <c r="T130" s="5">
        <v>0</v>
      </c>
      <c r="U130" s="5">
        <v>0</v>
      </c>
      <c r="V130" s="5">
        <v>3</v>
      </c>
      <c r="W130" s="39">
        <f>SUM(I130:I$188,O130:O$188,S130:S$188)/SUM(F130:F$188)</f>
        <v>0.60106382978723405</v>
      </c>
      <c r="X130" s="39">
        <f>SUM(V130:V$188)/SUM(G130:G$188)</f>
        <v>0.71508379888268159</v>
      </c>
      <c r="Y130" s="41">
        <f t="shared" si="5"/>
        <v>1.3161476286699156</v>
      </c>
    </row>
    <row r="131" spans="1:25" ht="15.95" customHeight="1" x14ac:dyDescent="0.25">
      <c r="A131" s="184"/>
      <c r="B131" s="4">
        <v>41793</v>
      </c>
      <c r="C131" s="5" t="s">
        <v>44</v>
      </c>
      <c r="D131" s="39">
        <f>SUM(I131:I$188)/SUM(G131:G$188)</f>
        <v>0.53977272727272729</v>
      </c>
      <c r="E131" s="5">
        <v>1</v>
      </c>
      <c r="F131" s="5">
        <v>4</v>
      </c>
      <c r="G131" s="5">
        <v>3</v>
      </c>
      <c r="H131" s="5">
        <v>1</v>
      </c>
      <c r="I131" s="27">
        <v>2</v>
      </c>
      <c r="J131" s="27">
        <f t="shared" si="6"/>
        <v>2</v>
      </c>
      <c r="K131" s="5">
        <v>0</v>
      </c>
      <c r="L131" s="5">
        <v>0</v>
      </c>
      <c r="M131" s="5">
        <v>0</v>
      </c>
      <c r="N131" s="5">
        <v>1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2</v>
      </c>
      <c r="W131" s="39">
        <f>SUM(I131:I$188,O131:O$188,S131:S$188)/SUM(F131:F$188)</f>
        <v>0.59459459459459463</v>
      </c>
      <c r="X131" s="39">
        <f>SUM(V131:V$188)/SUM(G131:G$188)</f>
        <v>0.71022727272727271</v>
      </c>
      <c r="Y131" s="41">
        <f t="shared" si="5"/>
        <v>1.3048218673218672</v>
      </c>
    </row>
    <row r="132" spans="1:25" ht="15.95" customHeight="1" x14ac:dyDescent="0.25">
      <c r="A132" s="184"/>
      <c r="B132" s="4">
        <v>41786</v>
      </c>
      <c r="C132" s="5" t="s">
        <v>41</v>
      </c>
      <c r="D132" s="39">
        <f>SUM(I132:I$188)/SUM(G132:G$188)</f>
        <v>0.53757225433526012</v>
      </c>
      <c r="E132" s="5">
        <v>1</v>
      </c>
      <c r="F132" s="5">
        <v>5</v>
      </c>
      <c r="G132" s="5">
        <v>5</v>
      </c>
      <c r="H132" s="5">
        <v>0</v>
      </c>
      <c r="I132" s="27">
        <v>2</v>
      </c>
      <c r="J132" s="27">
        <f t="shared" si="6"/>
        <v>2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3</v>
      </c>
      <c r="V132" s="5">
        <v>2</v>
      </c>
      <c r="W132" s="39">
        <f>SUM(I132:I$188,O132:O$188,S132:S$188)/SUM(F132:F$188)</f>
        <v>0.59116022099447518</v>
      </c>
      <c r="X132" s="39">
        <f>SUM(V132:V$188)/SUM(G132:G$188)</f>
        <v>0.71098265895953761</v>
      </c>
      <c r="Y132" s="41">
        <f t="shared" si="5"/>
        <v>1.3021428799540127</v>
      </c>
    </row>
    <row r="133" spans="1:25" ht="15.95" customHeight="1" x14ac:dyDescent="0.25">
      <c r="A133" s="184"/>
      <c r="B133" s="4">
        <v>41786</v>
      </c>
      <c r="C133" s="5" t="s">
        <v>41</v>
      </c>
      <c r="D133" s="39">
        <f>SUM(I133:I$188)/SUM(G133:G$188)</f>
        <v>0.54166666666666663</v>
      </c>
      <c r="E133" s="5">
        <v>1</v>
      </c>
      <c r="F133" s="5">
        <v>4</v>
      </c>
      <c r="G133" s="5">
        <v>4</v>
      </c>
      <c r="H133" s="5">
        <v>0</v>
      </c>
      <c r="I133" s="27">
        <v>1</v>
      </c>
      <c r="J133" s="5">
        <f t="shared" si="6"/>
        <v>0</v>
      </c>
      <c r="K133" s="5">
        <v>1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2</v>
      </c>
      <c r="W133" s="39">
        <f>SUM(I133:I$188,O133:O$188,S133:S$188)/SUM(F133:F$188)</f>
        <v>0.59659090909090906</v>
      </c>
      <c r="X133" s="39">
        <f>SUM(V133:V$188)/SUM(G133:G$188)</f>
        <v>0.72023809523809523</v>
      </c>
      <c r="Y133" s="41">
        <f t="shared" ref="Y133:Y187" si="7">SUM(X133+W133)</f>
        <v>1.3168290043290043</v>
      </c>
    </row>
    <row r="134" spans="1:25" ht="15.95" customHeight="1" x14ac:dyDescent="0.25">
      <c r="A134" s="184"/>
      <c r="B134" s="4">
        <v>41772</v>
      </c>
      <c r="C134" s="5" t="s">
        <v>46</v>
      </c>
      <c r="D134" s="39">
        <f>SUM(I134:I$188)/SUM(G134:G$188)</f>
        <v>0.54878048780487809</v>
      </c>
      <c r="E134" s="5">
        <v>1</v>
      </c>
      <c r="F134" s="5">
        <v>1</v>
      </c>
      <c r="G134" s="5">
        <v>1</v>
      </c>
      <c r="H134" s="5">
        <v>1</v>
      </c>
      <c r="I134" s="27">
        <v>1</v>
      </c>
      <c r="J134" s="5">
        <f t="shared" ref="J134:J188" si="8">SUM(I134)-SUM(K134:M134)</f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1</v>
      </c>
      <c r="W134" s="39">
        <f>SUM(I134:I$188,O134:O$188,S134:S$188)/SUM(F134:F$188)</f>
        <v>0.60465116279069764</v>
      </c>
      <c r="X134" s="39">
        <f>SUM(V134:V$188)/SUM(G134:G$188)</f>
        <v>0.72560975609756095</v>
      </c>
      <c r="Y134" s="41">
        <f t="shared" si="7"/>
        <v>1.3302609188882586</v>
      </c>
    </row>
    <row r="135" spans="1:25" ht="15.95" customHeight="1" thickBot="1" x14ac:dyDescent="0.3">
      <c r="A135" s="188"/>
      <c r="B135" s="11">
        <v>41772</v>
      </c>
      <c r="C135" s="12" t="s">
        <v>46</v>
      </c>
      <c r="D135" s="40">
        <f>SUM(I135:I$188)/SUM(G135:G$188)</f>
        <v>0.54601226993865026</v>
      </c>
      <c r="E135" s="12">
        <v>1</v>
      </c>
      <c r="F135" s="12">
        <v>4</v>
      </c>
      <c r="G135" s="12">
        <v>4</v>
      </c>
      <c r="H135" s="12">
        <v>3</v>
      </c>
      <c r="I135" s="28">
        <v>4</v>
      </c>
      <c r="J135" s="12">
        <f t="shared" si="8"/>
        <v>1</v>
      </c>
      <c r="K135" s="12">
        <v>3</v>
      </c>
      <c r="L135" s="12">
        <v>0</v>
      </c>
      <c r="M135" s="12">
        <v>0</v>
      </c>
      <c r="N135" s="12">
        <v>3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7</v>
      </c>
      <c r="W135" s="40">
        <f>SUM(I135:I$188,O135:O$188,S135:S$188)/SUM(F135:F$188)</f>
        <v>0.60233918128654973</v>
      </c>
      <c r="X135" s="40">
        <f>SUM(V135:V$188)/SUM(G135:G$188)</f>
        <v>0.7239263803680982</v>
      </c>
      <c r="Y135" s="42">
        <f t="shared" si="7"/>
        <v>1.3262655616546479</v>
      </c>
    </row>
    <row r="136" spans="1:25" ht="15.95" customHeight="1" x14ac:dyDescent="0.25">
      <c r="A136" s="183" t="s">
        <v>52</v>
      </c>
      <c r="B136" s="9">
        <v>41492</v>
      </c>
      <c r="C136" s="10" t="s">
        <v>43</v>
      </c>
      <c r="D136" s="1">
        <f>SUM(I136:I$188)/SUM(G136:G$188)</f>
        <v>0.53459119496855345</v>
      </c>
      <c r="E136" s="10">
        <v>1</v>
      </c>
      <c r="F136" s="10">
        <v>3</v>
      </c>
      <c r="G136" s="10">
        <v>3</v>
      </c>
      <c r="H136" s="10">
        <v>2</v>
      </c>
      <c r="I136" s="30">
        <v>2</v>
      </c>
      <c r="J136" s="10">
        <f t="shared" si="8"/>
        <v>2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3</v>
      </c>
      <c r="V136" s="10">
        <v>2</v>
      </c>
      <c r="W136" s="1">
        <f>SUM(I136:I$188,O136:O$188,S136:S$188)/SUM(F136:F$188)</f>
        <v>0.59281437125748504</v>
      </c>
      <c r="X136" s="1">
        <f>SUM(V136:V$188)/SUM(G136:G$188)</f>
        <v>0.69811320754716977</v>
      </c>
      <c r="Y136" s="2">
        <f t="shared" si="7"/>
        <v>1.2909275788046548</v>
      </c>
    </row>
    <row r="137" spans="1:25" ht="15.95" customHeight="1" x14ac:dyDescent="0.25">
      <c r="A137" s="184"/>
      <c r="B137" s="4">
        <v>41492</v>
      </c>
      <c r="C137" s="5" t="s">
        <v>43</v>
      </c>
      <c r="D137" s="39">
        <f>SUM(I137:I$188)/SUM(G137:G$188)</f>
        <v>0.53205128205128205</v>
      </c>
      <c r="E137" s="5">
        <v>1</v>
      </c>
      <c r="F137" s="5">
        <v>3</v>
      </c>
      <c r="G137" s="5">
        <v>3</v>
      </c>
      <c r="H137" s="5">
        <v>0</v>
      </c>
      <c r="I137" s="27">
        <v>2</v>
      </c>
      <c r="J137" s="5">
        <f t="shared" si="8"/>
        <v>2</v>
      </c>
      <c r="K137" s="5">
        <v>0</v>
      </c>
      <c r="L137" s="5">
        <v>0</v>
      </c>
      <c r="M137" s="5">
        <v>0</v>
      </c>
      <c r="N137" s="5">
        <v>1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2</v>
      </c>
      <c r="V137" s="5">
        <v>2</v>
      </c>
      <c r="W137" s="39">
        <f>SUM(I137:I$188,O137:O$188,S137:S$188)/SUM(F137:F$188)</f>
        <v>0.59146341463414631</v>
      </c>
      <c r="X137" s="39">
        <f>SUM(V137:V$188)/SUM(G137:G$188)</f>
        <v>0.69871794871794868</v>
      </c>
      <c r="Y137" s="41">
        <f t="shared" si="7"/>
        <v>1.2901813633520951</v>
      </c>
    </row>
    <row r="138" spans="1:25" ht="15.95" customHeight="1" x14ac:dyDescent="0.25">
      <c r="A138" s="184"/>
      <c r="B138" s="4">
        <v>41485</v>
      </c>
      <c r="C138" s="5" t="s">
        <v>44</v>
      </c>
      <c r="D138" s="39">
        <f>SUM(I138:I$188)/SUM(G138:G$188)</f>
        <v>0.52941176470588236</v>
      </c>
      <c r="E138" s="5">
        <v>1</v>
      </c>
      <c r="F138" s="5">
        <v>2</v>
      </c>
      <c r="G138" s="5">
        <v>2</v>
      </c>
      <c r="H138" s="5">
        <v>0</v>
      </c>
      <c r="I138" s="27">
        <v>1</v>
      </c>
      <c r="J138" s="5">
        <f t="shared" si="8"/>
        <v>1</v>
      </c>
      <c r="K138" s="5">
        <v>0</v>
      </c>
      <c r="L138" s="5">
        <v>0</v>
      </c>
      <c r="M138" s="5">
        <v>0</v>
      </c>
      <c r="N138" s="5">
        <v>2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1</v>
      </c>
      <c r="W138" s="39">
        <f>SUM(I138:I$188,O138:O$188,S138:S$188)/SUM(F138:F$188)</f>
        <v>0.59006211180124224</v>
      </c>
      <c r="X138" s="39">
        <f>SUM(V138:V$188)/SUM(G138:G$188)</f>
        <v>0.69934640522875813</v>
      </c>
      <c r="Y138" s="41">
        <f t="shared" si="7"/>
        <v>1.2894085170300005</v>
      </c>
    </row>
    <row r="139" spans="1:25" ht="15.95" customHeight="1" x14ac:dyDescent="0.25">
      <c r="A139" s="184"/>
      <c r="B139" s="4">
        <v>41485</v>
      </c>
      <c r="C139" s="5" t="s">
        <v>44</v>
      </c>
      <c r="D139" s="39">
        <f>SUM(I139:I$188)/SUM(G139:G$188)</f>
        <v>0.5298013245033113</v>
      </c>
      <c r="E139" s="5">
        <v>1</v>
      </c>
      <c r="F139" s="5">
        <v>2</v>
      </c>
      <c r="G139" s="5">
        <v>2</v>
      </c>
      <c r="H139" s="5">
        <v>0</v>
      </c>
      <c r="I139" s="27">
        <v>1</v>
      </c>
      <c r="J139" s="5">
        <f t="shared" si="8"/>
        <v>0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2</v>
      </c>
      <c r="W139" s="39">
        <f>SUM(I139:I$188,O139:O$188,S139:S$188)/SUM(F139:F$188)</f>
        <v>0.5911949685534591</v>
      </c>
      <c r="X139" s="39">
        <f>SUM(V139:V$188)/SUM(G139:G$188)</f>
        <v>0.70198675496688745</v>
      </c>
      <c r="Y139" s="41">
        <f t="shared" si="7"/>
        <v>1.2931817235203464</v>
      </c>
    </row>
    <row r="140" spans="1:25" ht="15.95" customHeight="1" x14ac:dyDescent="0.25">
      <c r="A140" s="184"/>
      <c r="B140" s="4">
        <v>41471</v>
      </c>
      <c r="C140" s="5" t="s">
        <v>68</v>
      </c>
      <c r="D140" s="39">
        <f>SUM(I140:I$188)/SUM(G140:G$188)</f>
        <v>0.53020134228187921</v>
      </c>
      <c r="E140" s="5">
        <v>1</v>
      </c>
      <c r="F140" s="5">
        <v>3</v>
      </c>
      <c r="G140" s="5">
        <v>3</v>
      </c>
      <c r="H140" s="5">
        <v>1</v>
      </c>
      <c r="I140" s="27">
        <v>2</v>
      </c>
      <c r="J140" s="27">
        <f t="shared" si="8"/>
        <v>2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</v>
      </c>
      <c r="V140" s="5">
        <v>2</v>
      </c>
      <c r="W140" s="39">
        <f>SUM(I140:I$188,O140:O$188,S140:S$188)/SUM(F140:F$188)</f>
        <v>0.59235668789808915</v>
      </c>
      <c r="X140" s="39">
        <f>SUM(V140:V$188)/SUM(G140:G$188)</f>
        <v>0.69798657718120805</v>
      </c>
      <c r="Y140" s="41">
        <f t="shared" si="7"/>
        <v>1.2903432650792972</v>
      </c>
    </row>
    <row r="141" spans="1:25" ht="15.95" customHeight="1" x14ac:dyDescent="0.25">
      <c r="A141" s="184"/>
      <c r="B141" s="4">
        <v>41471</v>
      </c>
      <c r="C141" s="5" t="s">
        <v>68</v>
      </c>
      <c r="D141" s="39">
        <f>SUM(I141:I$188)/SUM(G141:G$188)</f>
        <v>0.5273972602739726</v>
      </c>
      <c r="E141" s="5">
        <v>1</v>
      </c>
      <c r="F141" s="5">
        <v>2</v>
      </c>
      <c r="G141" s="5">
        <v>2</v>
      </c>
      <c r="H141" s="5">
        <v>0</v>
      </c>
      <c r="I141" s="27">
        <v>1</v>
      </c>
      <c r="J141" s="27">
        <f t="shared" si="8"/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2</v>
      </c>
      <c r="V141" s="5">
        <v>1</v>
      </c>
      <c r="W141" s="39">
        <f>SUM(I141:I$188,O141:O$188,S141:S$188)/SUM(F141:F$188)</f>
        <v>0.59090909090909094</v>
      </c>
      <c r="X141" s="39">
        <f>SUM(V141:V$188)/SUM(G141:G$188)</f>
        <v>0.69863013698630139</v>
      </c>
      <c r="Y141" s="41">
        <f t="shared" si="7"/>
        <v>1.2895392278953923</v>
      </c>
    </row>
    <row r="142" spans="1:25" ht="15.95" customHeight="1" x14ac:dyDescent="0.25">
      <c r="A142" s="184"/>
      <c r="B142" s="4">
        <v>41464</v>
      </c>
      <c r="C142" s="5" t="s">
        <v>69</v>
      </c>
      <c r="D142" s="39">
        <f>SUM(I142:I$188)/SUM(G142:G$188)</f>
        <v>0.52777777777777779</v>
      </c>
      <c r="E142" s="5">
        <v>1</v>
      </c>
      <c r="F142" s="5">
        <v>4</v>
      </c>
      <c r="G142" s="5">
        <v>3</v>
      </c>
      <c r="H142" s="5">
        <v>1</v>
      </c>
      <c r="I142" s="27">
        <v>1</v>
      </c>
      <c r="J142" s="27">
        <f t="shared" si="8"/>
        <v>1</v>
      </c>
      <c r="K142" s="5">
        <v>0</v>
      </c>
      <c r="L142" s="5">
        <v>0</v>
      </c>
      <c r="M142" s="5">
        <v>0</v>
      </c>
      <c r="N142" s="5">
        <v>1</v>
      </c>
      <c r="O142" s="5">
        <v>1</v>
      </c>
      <c r="P142" s="5">
        <v>0</v>
      </c>
      <c r="Q142" s="5">
        <v>0</v>
      </c>
      <c r="R142" s="5">
        <v>0</v>
      </c>
      <c r="S142" s="5">
        <v>2</v>
      </c>
      <c r="T142" s="5">
        <v>0</v>
      </c>
      <c r="U142" s="5">
        <v>0</v>
      </c>
      <c r="V142" s="5">
        <v>1</v>
      </c>
      <c r="W142" s="39">
        <f>SUM(I142:I$188,O142:O$188,S142:S$188)/SUM(F142:F$188)</f>
        <v>0.59210526315789469</v>
      </c>
      <c r="X142" s="39">
        <f>SUM(V142:V$188)/SUM(G142:G$188)</f>
        <v>0.70138888888888884</v>
      </c>
      <c r="Y142" s="41">
        <f t="shared" si="7"/>
        <v>1.2934941520467835</v>
      </c>
    </row>
    <row r="143" spans="1:25" ht="15.95" customHeight="1" x14ac:dyDescent="0.25">
      <c r="A143" s="184"/>
      <c r="B143" s="4">
        <v>41464</v>
      </c>
      <c r="C143" s="5" t="s">
        <v>69</v>
      </c>
      <c r="D143" s="39">
        <f>SUM(I143:I$188)/SUM(G143:G$188)</f>
        <v>0.53191489361702127</v>
      </c>
      <c r="E143" s="5">
        <v>1</v>
      </c>
      <c r="F143" s="5">
        <v>3</v>
      </c>
      <c r="G143" s="5">
        <v>2</v>
      </c>
      <c r="H143" s="5">
        <v>0</v>
      </c>
      <c r="I143" s="27">
        <v>2</v>
      </c>
      <c r="J143" s="27">
        <f t="shared" si="8"/>
        <v>2</v>
      </c>
      <c r="K143" s="5">
        <v>0</v>
      </c>
      <c r="L143" s="5">
        <v>0</v>
      </c>
      <c r="M143" s="5">
        <v>0</v>
      </c>
      <c r="N143" s="5">
        <v>0</v>
      </c>
      <c r="O143" s="5">
        <v>1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2</v>
      </c>
      <c r="W143" s="39">
        <f>SUM(I143:I$188,O143:O$188,S143:S$188)/SUM(F143:F$188)</f>
        <v>0.58108108108108103</v>
      </c>
      <c r="X143" s="39">
        <f>SUM(V143:V$188)/SUM(G143:G$188)</f>
        <v>0.70921985815602839</v>
      </c>
      <c r="Y143" s="41">
        <f t="shared" si="7"/>
        <v>1.2903009392371094</v>
      </c>
    </row>
    <row r="144" spans="1:25" ht="15.95" customHeight="1" x14ac:dyDescent="0.25">
      <c r="A144" s="184"/>
      <c r="B144" s="4">
        <v>41457</v>
      </c>
      <c r="C144" s="5" t="s">
        <v>45</v>
      </c>
      <c r="D144" s="39">
        <f>SUM(I144:I$188)/SUM(G144:G$188)</f>
        <v>0.52517985611510787</v>
      </c>
      <c r="E144" s="5">
        <v>1</v>
      </c>
      <c r="F144" s="5">
        <v>2</v>
      </c>
      <c r="G144" s="5">
        <v>2</v>
      </c>
      <c r="H144" s="5">
        <v>0</v>
      </c>
      <c r="I144" s="27">
        <v>1</v>
      </c>
      <c r="J144" s="27">
        <f t="shared" si="8"/>
        <v>1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</v>
      </c>
      <c r="W144" s="39">
        <f>SUM(I144:I$188,O144:O$188,S144:S$188)/SUM(F144:F$188)</f>
        <v>0.57241379310344831</v>
      </c>
      <c r="X144" s="39">
        <f>SUM(V144:V$188)/SUM(G144:G$188)</f>
        <v>0.70503597122302153</v>
      </c>
      <c r="Y144" s="41">
        <f t="shared" si="7"/>
        <v>1.2774497643264699</v>
      </c>
    </row>
    <row r="145" spans="1:25" ht="15.95" customHeight="1" x14ac:dyDescent="0.25">
      <c r="A145" s="184"/>
      <c r="B145" s="4">
        <v>41457</v>
      </c>
      <c r="C145" s="5" t="s">
        <v>45</v>
      </c>
      <c r="D145" s="39">
        <f>SUM(I145:I$188)/SUM(G145:G$188)</f>
        <v>0.52554744525547448</v>
      </c>
      <c r="E145" s="5">
        <v>1</v>
      </c>
      <c r="F145" s="5">
        <v>2</v>
      </c>
      <c r="G145" s="5">
        <v>2</v>
      </c>
      <c r="H145" s="5">
        <v>1</v>
      </c>
      <c r="I145" s="27">
        <v>1</v>
      </c>
      <c r="J145" s="27">
        <f t="shared" si="8"/>
        <v>1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1</v>
      </c>
      <c r="W145" s="39">
        <f>SUM(I145:I$188,O145:O$188,S145:S$188)/SUM(F145:F$188)</f>
        <v>0.57342657342657344</v>
      </c>
      <c r="X145" s="39">
        <f>SUM(V145:V$188)/SUM(G145:G$188)</f>
        <v>0.70802919708029199</v>
      </c>
      <c r="Y145" s="41">
        <f t="shared" si="7"/>
        <v>1.2814557705068654</v>
      </c>
    </row>
    <row r="146" spans="1:25" ht="15.95" customHeight="1" x14ac:dyDescent="0.25">
      <c r="A146" s="184"/>
      <c r="B146" s="4">
        <v>41450</v>
      </c>
      <c r="C146" s="5" t="s">
        <v>46</v>
      </c>
      <c r="D146" s="39">
        <f>SUM(I146:I$188)/SUM(G146:G$188)</f>
        <v>0.52592592592592591</v>
      </c>
      <c r="E146" s="5">
        <v>1</v>
      </c>
      <c r="F146" s="5">
        <v>3</v>
      </c>
      <c r="G146" s="5">
        <v>2</v>
      </c>
      <c r="H146" s="5">
        <v>0</v>
      </c>
      <c r="I146" s="27">
        <v>1</v>
      </c>
      <c r="J146" s="27">
        <f t="shared" si="8"/>
        <v>1</v>
      </c>
      <c r="K146" s="5">
        <v>0</v>
      </c>
      <c r="L146" s="5">
        <v>0</v>
      </c>
      <c r="M146" s="5">
        <v>0</v>
      </c>
      <c r="N146" s="5">
        <v>1</v>
      </c>
      <c r="O146" s="5">
        <v>0</v>
      </c>
      <c r="P146" s="5">
        <v>0</v>
      </c>
      <c r="Q146" s="5">
        <v>1</v>
      </c>
      <c r="R146" s="5">
        <v>0</v>
      </c>
      <c r="S146" s="5">
        <v>0</v>
      </c>
      <c r="T146" s="5">
        <v>0</v>
      </c>
      <c r="U146" s="5">
        <v>1</v>
      </c>
      <c r="V146" s="5">
        <v>1</v>
      </c>
      <c r="W146" s="39">
        <f>SUM(I146:I$188,O146:O$188,S146:S$188)/SUM(F146:F$188)</f>
        <v>0.57446808510638303</v>
      </c>
      <c r="X146" s="39">
        <f>SUM(V146:V$188)/SUM(G146:G$188)</f>
        <v>0.71111111111111114</v>
      </c>
      <c r="Y146" s="41">
        <f t="shared" si="7"/>
        <v>1.2855791962174941</v>
      </c>
    </row>
    <row r="147" spans="1:25" ht="15.95" customHeight="1" x14ac:dyDescent="0.25">
      <c r="A147" s="184"/>
      <c r="B147" s="4">
        <v>41450</v>
      </c>
      <c r="C147" s="5" t="s">
        <v>46</v>
      </c>
      <c r="D147" s="39">
        <f>SUM(I147:I$188)/SUM(G147:G$188)</f>
        <v>0.52631578947368418</v>
      </c>
      <c r="E147" s="5">
        <v>1</v>
      </c>
      <c r="F147" s="5">
        <v>3</v>
      </c>
      <c r="G147" s="5">
        <v>3</v>
      </c>
      <c r="H147" s="5">
        <v>0</v>
      </c>
      <c r="I147" s="27">
        <v>1</v>
      </c>
      <c r="J147" s="27">
        <f t="shared" si="8"/>
        <v>1</v>
      </c>
      <c r="K147" s="5">
        <v>0</v>
      </c>
      <c r="L147" s="5">
        <v>0</v>
      </c>
      <c r="M147" s="5">
        <v>0</v>
      </c>
      <c r="N147" s="5">
        <v>1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2</v>
      </c>
      <c r="U147" s="5">
        <v>2</v>
      </c>
      <c r="V147" s="5">
        <v>1</v>
      </c>
      <c r="W147" s="39">
        <f>SUM(I147:I$188,O147:O$188,S147:S$188)/SUM(F147:F$188)</f>
        <v>0.57971014492753625</v>
      </c>
      <c r="X147" s="39">
        <f>SUM(V147:V$188)/SUM(G147:G$188)</f>
        <v>0.7142857142857143</v>
      </c>
      <c r="Y147" s="41">
        <f t="shared" si="7"/>
        <v>1.2939958592132506</v>
      </c>
    </row>
    <row r="148" spans="1:25" ht="15.95" customHeight="1" x14ac:dyDescent="0.25">
      <c r="A148" s="184"/>
      <c r="B148" s="4">
        <v>41443</v>
      </c>
      <c r="C148" s="5" t="s">
        <v>50</v>
      </c>
      <c r="D148" s="39">
        <f>SUM(I148:I$188)/SUM(G148:G$188)</f>
        <v>0.53076923076923077</v>
      </c>
      <c r="E148" s="5">
        <v>1</v>
      </c>
      <c r="F148" s="5">
        <v>4</v>
      </c>
      <c r="G148" s="5">
        <v>4</v>
      </c>
      <c r="H148" s="5">
        <v>1</v>
      </c>
      <c r="I148" s="27">
        <v>1</v>
      </c>
      <c r="J148" s="27">
        <f t="shared" si="8"/>
        <v>1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1</v>
      </c>
      <c r="T148" s="5">
        <v>1</v>
      </c>
      <c r="U148" s="5">
        <v>1</v>
      </c>
      <c r="V148" s="5">
        <v>1</v>
      </c>
      <c r="W148" s="39">
        <f>SUM(I148:I$188,O148:O$188,S148:S$188)/SUM(F148:F$188)</f>
        <v>0.58518518518518514</v>
      </c>
      <c r="X148" s="39">
        <f>SUM(V148:V$188)/SUM(G148:G$188)</f>
        <v>0.72307692307692306</v>
      </c>
      <c r="Y148" s="41">
        <f t="shared" si="7"/>
        <v>1.3082621082621082</v>
      </c>
    </row>
    <row r="149" spans="1:25" ht="15.95" customHeight="1" x14ac:dyDescent="0.25">
      <c r="A149" s="184"/>
      <c r="B149" s="4">
        <v>41443</v>
      </c>
      <c r="C149" s="5" t="s">
        <v>50</v>
      </c>
      <c r="D149" s="39">
        <f>SUM(I149:I$188)/SUM(G149:G$188)</f>
        <v>0.53968253968253965</v>
      </c>
      <c r="E149" s="5">
        <v>1</v>
      </c>
      <c r="F149" s="5">
        <v>2</v>
      </c>
      <c r="G149" s="5">
        <v>2</v>
      </c>
      <c r="H149" s="5">
        <v>1</v>
      </c>
      <c r="I149" s="27">
        <v>1</v>
      </c>
      <c r="J149" s="27">
        <f t="shared" si="8"/>
        <v>1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1</v>
      </c>
      <c r="W149" s="39">
        <f>SUM(I149:I$188,O149:O$188,S149:S$188)/SUM(F149:F$188)</f>
        <v>0.58778625954198471</v>
      </c>
      <c r="X149" s="39">
        <f>SUM(V149:V$188)/SUM(G149:G$188)</f>
        <v>0.73809523809523814</v>
      </c>
      <c r="Y149" s="41">
        <f t="shared" si="7"/>
        <v>1.3258814976372229</v>
      </c>
    </row>
    <row r="150" spans="1:25" ht="15.95" customHeight="1" x14ac:dyDescent="0.25">
      <c r="A150" s="184"/>
      <c r="B150" s="4">
        <v>41436</v>
      </c>
      <c r="C150" s="5" t="s">
        <v>68</v>
      </c>
      <c r="D150" s="39">
        <f>SUM(I150:I$188)/SUM(G150:G$188)</f>
        <v>0.54032258064516125</v>
      </c>
      <c r="E150" s="5">
        <v>1</v>
      </c>
      <c r="F150" s="5">
        <v>4</v>
      </c>
      <c r="G150" s="5">
        <v>4</v>
      </c>
      <c r="H150" s="5">
        <v>2</v>
      </c>
      <c r="I150" s="27">
        <v>2</v>
      </c>
      <c r="J150" s="27">
        <f t="shared" si="8"/>
        <v>2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1</v>
      </c>
      <c r="U150" s="5">
        <v>0</v>
      </c>
      <c r="V150" s="5">
        <v>2</v>
      </c>
      <c r="W150" s="39">
        <f>SUM(I150:I$188,O150:O$188,S150:S$188)/SUM(F150:F$188)</f>
        <v>0.58914728682170547</v>
      </c>
      <c r="X150" s="39">
        <f>SUM(V150:V$188)/SUM(G150:G$188)</f>
        <v>0.74193548387096775</v>
      </c>
      <c r="Y150" s="41">
        <f t="shared" si="7"/>
        <v>1.3310827706926731</v>
      </c>
    </row>
    <row r="151" spans="1:25" ht="15.95" customHeight="1" x14ac:dyDescent="0.25">
      <c r="A151" s="184"/>
      <c r="B151" s="4">
        <v>41436</v>
      </c>
      <c r="C151" s="5" t="s">
        <v>68</v>
      </c>
      <c r="D151" s="39">
        <f>SUM(I151:I$188)/SUM(G151:G$188)</f>
        <v>0.54166666666666663</v>
      </c>
      <c r="E151" s="5">
        <v>1</v>
      </c>
      <c r="F151" s="5">
        <v>3</v>
      </c>
      <c r="G151" s="5">
        <v>3</v>
      </c>
      <c r="H151" s="5">
        <v>2</v>
      </c>
      <c r="I151" s="27">
        <v>1</v>
      </c>
      <c r="J151" s="27">
        <f t="shared" si="8"/>
        <v>1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1</v>
      </c>
      <c r="W151" s="39">
        <f>SUM(I151:I$188,O151:O$188,S151:S$188)/SUM(F151:F$188)</f>
        <v>0.59199999999999997</v>
      </c>
      <c r="X151" s="39">
        <f>SUM(V151:V$188)/SUM(G151:G$188)</f>
        <v>0.75</v>
      </c>
      <c r="Y151" s="41">
        <f t="shared" si="7"/>
        <v>1.3420000000000001</v>
      </c>
    </row>
    <row r="152" spans="1:25" ht="15.95" customHeight="1" x14ac:dyDescent="0.25">
      <c r="A152" s="184"/>
      <c r="B152" s="4">
        <v>41415</v>
      </c>
      <c r="C152" s="5" t="s">
        <v>69</v>
      </c>
      <c r="D152" s="39">
        <f>SUM(I152:I$188)/SUM(G152:G$188)</f>
        <v>0.54700854700854706</v>
      </c>
      <c r="E152" s="5">
        <v>1</v>
      </c>
      <c r="F152" s="5">
        <v>4</v>
      </c>
      <c r="G152" s="5">
        <v>4</v>
      </c>
      <c r="H152" s="5">
        <v>0</v>
      </c>
      <c r="I152" s="5">
        <v>0</v>
      </c>
      <c r="J152" s="5">
        <f t="shared" si="8"/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39">
        <f>SUM(I152:I$188,O152:O$188,S152:S$188)/SUM(F152:F$188)</f>
        <v>0.59836065573770492</v>
      </c>
      <c r="X152" s="39">
        <f>SUM(V152:V$188)/SUM(G152:G$188)</f>
        <v>0.76068376068376065</v>
      </c>
      <c r="Y152" s="41">
        <f t="shared" si="7"/>
        <v>1.3590444164214657</v>
      </c>
    </row>
    <row r="153" spans="1:25" ht="15.95" customHeight="1" x14ac:dyDescent="0.25">
      <c r="A153" s="184"/>
      <c r="B153" s="4">
        <v>41415</v>
      </c>
      <c r="C153" s="5" t="s">
        <v>69</v>
      </c>
      <c r="D153" s="39">
        <f>SUM(I153:I$188)/SUM(G153:G$188)</f>
        <v>0.5663716814159292</v>
      </c>
      <c r="E153" s="5">
        <v>1</v>
      </c>
      <c r="F153" s="5">
        <v>4</v>
      </c>
      <c r="G153" s="5">
        <v>4</v>
      </c>
      <c r="H153" s="5">
        <v>1</v>
      </c>
      <c r="I153" s="27">
        <v>2</v>
      </c>
      <c r="J153" s="27">
        <f t="shared" si="8"/>
        <v>1</v>
      </c>
      <c r="K153" s="5">
        <v>0</v>
      </c>
      <c r="L153" s="5">
        <v>0</v>
      </c>
      <c r="M153" s="5">
        <v>1</v>
      </c>
      <c r="N153" s="5">
        <v>3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5</v>
      </c>
      <c r="W153" s="39">
        <f>SUM(I153:I$188,O153:O$188,S153:S$188)/SUM(F153:F$188)</f>
        <v>0.61864406779661019</v>
      </c>
      <c r="X153" s="39">
        <f>SUM(V153:V$188)/SUM(G153:G$188)</f>
        <v>0.78761061946902655</v>
      </c>
      <c r="Y153" s="41">
        <f t="shared" si="7"/>
        <v>1.4062546872656367</v>
      </c>
    </row>
    <row r="154" spans="1:25" ht="15.95" customHeight="1" x14ac:dyDescent="0.25">
      <c r="A154" s="184"/>
      <c r="B154" s="4">
        <v>41408</v>
      </c>
      <c r="C154" s="5" t="s">
        <v>45</v>
      </c>
      <c r="D154" s="39">
        <f>SUM(I154:I$188)/SUM(G154:G$188)</f>
        <v>0.56880733944954132</v>
      </c>
      <c r="E154" s="5">
        <v>1</v>
      </c>
      <c r="F154" s="5">
        <v>3</v>
      </c>
      <c r="G154" s="5">
        <v>3</v>
      </c>
      <c r="H154" s="5">
        <v>1</v>
      </c>
      <c r="I154" s="27">
        <v>2</v>
      </c>
      <c r="J154" s="27">
        <f t="shared" si="8"/>
        <v>2</v>
      </c>
      <c r="K154" s="5">
        <v>0</v>
      </c>
      <c r="L154" s="5">
        <v>0</v>
      </c>
      <c r="M154" s="5">
        <v>0</v>
      </c>
      <c r="N154" s="5">
        <v>1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2</v>
      </c>
      <c r="W154" s="39">
        <f>SUM(I154:I$188,O154:O$188,S154:S$188)/SUM(F154:F$188)</f>
        <v>0.6228070175438597</v>
      </c>
      <c r="X154" s="39">
        <f>SUM(V154:V$188)/SUM(G154:G$188)</f>
        <v>0.77064220183486243</v>
      </c>
      <c r="Y154" s="41">
        <f t="shared" si="7"/>
        <v>1.3934492193787222</v>
      </c>
    </row>
    <row r="155" spans="1:25" ht="15.95" customHeight="1" x14ac:dyDescent="0.25">
      <c r="A155" s="184"/>
      <c r="B155" s="4">
        <v>41408</v>
      </c>
      <c r="C155" s="5" t="s">
        <v>45</v>
      </c>
      <c r="D155" s="39">
        <f>SUM(I155:I$188)/SUM(G155:G$188)</f>
        <v>0.56603773584905659</v>
      </c>
      <c r="E155" s="5">
        <v>1</v>
      </c>
      <c r="F155" s="5">
        <v>3</v>
      </c>
      <c r="G155" s="5">
        <v>3</v>
      </c>
      <c r="H155" s="5">
        <v>2</v>
      </c>
      <c r="I155" s="27">
        <v>3</v>
      </c>
      <c r="J155" s="27">
        <f t="shared" si="8"/>
        <v>1</v>
      </c>
      <c r="K155" s="5">
        <v>2</v>
      </c>
      <c r="L155" s="5">
        <v>0</v>
      </c>
      <c r="M155" s="5">
        <v>0</v>
      </c>
      <c r="N155" s="5">
        <v>1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5</v>
      </c>
      <c r="W155" s="39">
        <f>SUM(I155:I$188,O155:O$188,S155:S$188)/SUM(F155:F$188)</f>
        <v>0.6216216216216216</v>
      </c>
      <c r="X155" s="39">
        <f>SUM(V155:V$188)/SUM(G155:G$188)</f>
        <v>0.77358490566037741</v>
      </c>
      <c r="Y155" s="41">
        <f t="shared" si="7"/>
        <v>1.3952065272819989</v>
      </c>
    </row>
    <row r="156" spans="1:25" ht="15.95" customHeight="1" x14ac:dyDescent="0.25">
      <c r="A156" s="184"/>
      <c r="B156" s="4">
        <v>41401</v>
      </c>
      <c r="C156" s="5" t="s">
        <v>46</v>
      </c>
      <c r="D156" s="39">
        <f>SUM(I156:I$188)/SUM(G156:G$188)</f>
        <v>0.55339805825242716</v>
      </c>
      <c r="E156" s="5">
        <v>1</v>
      </c>
      <c r="F156" s="5">
        <v>3</v>
      </c>
      <c r="G156" s="5">
        <v>3</v>
      </c>
      <c r="H156" s="5">
        <v>1</v>
      </c>
      <c r="I156" s="27">
        <v>2</v>
      </c>
      <c r="J156" s="27">
        <f t="shared" si="8"/>
        <v>2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</v>
      </c>
      <c r="U156" s="5">
        <v>0</v>
      </c>
      <c r="V156" s="5">
        <v>2</v>
      </c>
      <c r="W156" s="39">
        <f>SUM(I156:I$188,O156:O$188,S156:S$188)/SUM(F156:F$188)</f>
        <v>0.61111111111111116</v>
      </c>
      <c r="X156" s="39">
        <f>SUM(V156:V$188)/SUM(G156:G$188)</f>
        <v>0.74757281553398058</v>
      </c>
      <c r="Y156" s="41">
        <f t="shared" si="7"/>
        <v>1.3586839266450919</v>
      </c>
    </row>
    <row r="157" spans="1:25" ht="15.95" customHeight="1" thickBot="1" x14ac:dyDescent="0.3">
      <c r="A157" s="188"/>
      <c r="B157" s="11">
        <v>41401</v>
      </c>
      <c r="C157" s="12" t="s">
        <v>46</v>
      </c>
      <c r="D157" s="40">
        <f>SUM(I157:I$188)/SUM(G157:G$188)</f>
        <v>0.55000000000000004</v>
      </c>
      <c r="E157" s="12">
        <v>1</v>
      </c>
      <c r="F157" s="12">
        <v>4</v>
      </c>
      <c r="G157" s="12">
        <v>3</v>
      </c>
      <c r="H157" s="12">
        <v>2</v>
      </c>
      <c r="I157" s="28">
        <v>1</v>
      </c>
      <c r="J157" s="28">
        <f t="shared" si="8"/>
        <v>1</v>
      </c>
      <c r="K157" s="12">
        <v>0</v>
      </c>
      <c r="L157" s="12">
        <v>0</v>
      </c>
      <c r="M157" s="12">
        <v>0</v>
      </c>
      <c r="N157" s="12">
        <v>0</v>
      </c>
      <c r="O157" s="12">
        <v>1</v>
      </c>
      <c r="P157" s="12">
        <v>0</v>
      </c>
      <c r="Q157" s="12">
        <v>0</v>
      </c>
      <c r="R157" s="12">
        <v>0</v>
      </c>
      <c r="S157" s="12">
        <v>1</v>
      </c>
      <c r="T157" s="12">
        <v>0</v>
      </c>
      <c r="U157" s="12">
        <v>2</v>
      </c>
      <c r="V157" s="12">
        <v>1</v>
      </c>
      <c r="W157" s="40">
        <f>SUM(I157:I$188,O157:O$188,S157:S$188)/SUM(F157:F$188)</f>
        <v>0.60952380952380958</v>
      </c>
      <c r="X157" s="40">
        <f>SUM(V157:V$188)/SUM(G157:G$188)</f>
        <v>0.75</v>
      </c>
      <c r="Y157" s="42">
        <f t="shared" si="7"/>
        <v>1.3595238095238096</v>
      </c>
    </row>
    <row r="158" spans="1:25" ht="15.95" customHeight="1" x14ac:dyDescent="0.25">
      <c r="A158" s="178" t="s">
        <v>55</v>
      </c>
      <c r="B158" s="18">
        <v>41172</v>
      </c>
      <c r="C158" s="19" t="s">
        <v>53</v>
      </c>
      <c r="D158" s="43">
        <f>SUM(I158:I$188)/SUM(G158:G$188)</f>
        <v>0.55670103092783507</v>
      </c>
      <c r="E158" s="19">
        <v>1</v>
      </c>
      <c r="F158" s="19">
        <v>2</v>
      </c>
      <c r="G158" s="19">
        <v>2</v>
      </c>
      <c r="H158" s="19">
        <v>0</v>
      </c>
      <c r="I158" s="30">
        <v>1</v>
      </c>
      <c r="J158" s="30">
        <f t="shared" si="8"/>
        <v>1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1</v>
      </c>
      <c r="W158" s="43">
        <f>SUM(I158:I$188,O158:O$188,S158:S$188)/SUM(F158:F$188)</f>
        <v>0.60396039603960394</v>
      </c>
      <c r="X158" s="43">
        <f>SUM(V158:V$188)/SUM(G158:G$188)</f>
        <v>0.76288659793814428</v>
      </c>
      <c r="Y158" s="44">
        <f t="shared" si="7"/>
        <v>1.3668469939777483</v>
      </c>
    </row>
    <row r="159" spans="1:25" ht="15.95" customHeight="1" x14ac:dyDescent="0.25">
      <c r="A159" s="179"/>
      <c r="B159" s="14">
        <v>41172</v>
      </c>
      <c r="C159" s="15" t="s">
        <v>53</v>
      </c>
      <c r="D159" s="45">
        <f>SUM(I159:I$188)/SUM(G159:G$188)</f>
        <v>0.55789473684210522</v>
      </c>
      <c r="E159" s="15">
        <v>1</v>
      </c>
      <c r="F159" s="15">
        <v>2</v>
      </c>
      <c r="G159" s="15">
        <v>2</v>
      </c>
      <c r="H159" s="27">
        <v>1</v>
      </c>
      <c r="I159" s="27">
        <v>2</v>
      </c>
      <c r="J159" s="27">
        <f t="shared" si="8"/>
        <v>2</v>
      </c>
      <c r="K159" s="15">
        <v>0</v>
      </c>
      <c r="L159" s="15">
        <v>0</v>
      </c>
      <c r="M159" s="15">
        <v>0</v>
      </c>
      <c r="N159" s="27">
        <v>1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2</v>
      </c>
      <c r="W159" s="45">
        <f>SUM(I159:I$188,O159:O$188,S159:S$188)/SUM(F159:F$188)</f>
        <v>0.60606060606060608</v>
      </c>
      <c r="X159" s="45">
        <f>SUM(V159:V$188)/SUM(G159:G$188)</f>
        <v>0.76842105263157889</v>
      </c>
      <c r="Y159" s="46">
        <f t="shared" si="7"/>
        <v>1.3744816586921851</v>
      </c>
    </row>
    <row r="160" spans="1:25" ht="15.95" customHeight="1" x14ac:dyDescent="0.25">
      <c r="A160" s="179"/>
      <c r="B160" s="14">
        <v>41158</v>
      </c>
      <c r="C160" s="15" t="s">
        <v>54</v>
      </c>
      <c r="D160" s="45">
        <f>SUM(I160:I$188)/SUM(G160:G$188)</f>
        <v>0.54838709677419351</v>
      </c>
      <c r="E160" s="15">
        <v>1</v>
      </c>
      <c r="F160" s="15">
        <v>5</v>
      </c>
      <c r="G160" s="15">
        <v>5</v>
      </c>
      <c r="H160" s="27">
        <v>4</v>
      </c>
      <c r="I160" s="27">
        <v>3</v>
      </c>
      <c r="J160" s="27">
        <f t="shared" si="8"/>
        <v>2</v>
      </c>
      <c r="K160" s="15">
        <v>1</v>
      </c>
      <c r="L160" s="15">
        <v>0</v>
      </c>
      <c r="M160" s="15">
        <v>0</v>
      </c>
      <c r="N160" s="27">
        <v>2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4</v>
      </c>
      <c r="W160" s="45">
        <f>SUM(I160:I$188,O160:O$188,S160:S$188)/SUM(F160:F$188)</f>
        <v>0.59793814432989689</v>
      </c>
      <c r="X160" s="45">
        <f>SUM(V160:V$188)/SUM(G160:G$188)</f>
        <v>0.76344086021505375</v>
      </c>
      <c r="Y160" s="46">
        <f t="shared" si="7"/>
        <v>1.3613790045449505</v>
      </c>
    </row>
    <row r="161" spans="1:25" ht="15.95" customHeight="1" thickBot="1" x14ac:dyDescent="0.3">
      <c r="A161" s="180"/>
      <c r="B161" s="86">
        <v>41144</v>
      </c>
      <c r="C161" s="87" t="s">
        <v>54</v>
      </c>
      <c r="D161" s="89">
        <f>SUM(I161:I$188)/SUM(G161:G$188)</f>
        <v>0.54545454545454541</v>
      </c>
      <c r="E161" s="87">
        <v>1</v>
      </c>
      <c r="F161" s="87">
        <v>4</v>
      </c>
      <c r="G161" s="87">
        <v>3</v>
      </c>
      <c r="H161" s="28">
        <v>2</v>
      </c>
      <c r="I161" s="28">
        <v>3</v>
      </c>
      <c r="J161" s="28">
        <f t="shared" si="8"/>
        <v>3</v>
      </c>
      <c r="K161" s="87">
        <v>0</v>
      </c>
      <c r="L161" s="87">
        <v>0</v>
      </c>
      <c r="M161" s="87">
        <v>0</v>
      </c>
      <c r="N161" s="28">
        <v>1</v>
      </c>
      <c r="O161" s="87">
        <v>1</v>
      </c>
      <c r="P161" s="87">
        <v>0</v>
      </c>
      <c r="Q161" s="87">
        <v>0</v>
      </c>
      <c r="R161" s="87">
        <v>0</v>
      </c>
      <c r="S161" s="87">
        <v>0</v>
      </c>
      <c r="T161" s="87">
        <v>0</v>
      </c>
      <c r="U161" s="87">
        <v>0</v>
      </c>
      <c r="V161" s="87">
        <v>3</v>
      </c>
      <c r="W161" s="89">
        <f>SUM(I161:I$188,O161:O$188,S161:S$188)/SUM(F161:F$188)</f>
        <v>0.59782608695652173</v>
      </c>
      <c r="X161" s="89">
        <f>SUM(V161:V$188)/SUM(G161:G$188)</f>
        <v>0.76136363636363635</v>
      </c>
      <c r="Y161" s="90">
        <f t="shared" si="7"/>
        <v>1.3591897233201582</v>
      </c>
    </row>
    <row r="162" spans="1:25" ht="15.95" customHeight="1" x14ac:dyDescent="0.25">
      <c r="A162" s="183" t="s">
        <v>59</v>
      </c>
      <c r="B162" s="9">
        <v>41137</v>
      </c>
      <c r="C162" s="10" t="s">
        <v>54</v>
      </c>
      <c r="D162" s="1">
        <f>SUM(I162:I$188)/SUM(G162:G$188)</f>
        <v>0.52941176470588236</v>
      </c>
      <c r="E162" s="10">
        <v>1</v>
      </c>
      <c r="F162" s="10">
        <v>4</v>
      </c>
      <c r="G162" s="10">
        <v>4</v>
      </c>
      <c r="H162" s="30">
        <v>2</v>
      </c>
      <c r="I162" s="30">
        <v>2</v>
      </c>
      <c r="J162" s="30">
        <f t="shared" si="8"/>
        <v>2</v>
      </c>
      <c r="K162" s="10">
        <v>0</v>
      </c>
      <c r="L162" s="10">
        <v>0</v>
      </c>
      <c r="M162" s="10">
        <v>0</v>
      </c>
      <c r="N162" s="3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1</v>
      </c>
      <c r="T162" s="10">
        <v>0</v>
      </c>
      <c r="U162" s="10">
        <v>0</v>
      </c>
      <c r="V162" s="10">
        <v>2</v>
      </c>
      <c r="W162" s="1">
        <f>SUM(I162:I$188,O162:O$188,S162:S$188)/SUM(F162:F$188)</f>
        <v>0.57954545454545459</v>
      </c>
      <c r="X162" s="1">
        <f>SUM(V162:V$188)/SUM(G162:G$188)</f>
        <v>0.75294117647058822</v>
      </c>
      <c r="Y162" s="2">
        <f t="shared" si="7"/>
        <v>1.3324866310160428</v>
      </c>
    </row>
    <row r="163" spans="1:25" ht="15.95" customHeight="1" x14ac:dyDescent="0.25">
      <c r="A163" s="184"/>
      <c r="B163" s="4">
        <v>41137</v>
      </c>
      <c r="C163" s="5" t="s">
        <v>54</v>
      </c>
      <c r="D163" s="39">
        <f>SUM(I163:I$188)/SUM(G163:G$188)</f>
        <v>0.53086419753086422</v>
      </c>
      <c r="E163" s="5">
        <v>1</v>
      </c>
      <c r="F163" s="5">
        <v>2</v>
      </c>
      <c r="G163" s="5">
        <v>1</v>
      </c>
      <c r="H163" s="27">
        <v>1</v>
      </c>
      <c r="I163" s="27">
        <v>1</v>
      </c>
      <c r="J163" s="27">
        <f t="shared" si="8"/>
        <v>1</v>
      </c>
      <c r="K163" s="5">
        <v>0</v>
      </c>
      <c r="L163" s="5">
        <v>0</v>
      </c>
      <c r="M163" s="5">
        <v>0</v>
      </c>
      <c r="N163" s="27">
        <v>2</v>
      </c>
      <c r="O163" s="5">
        <v>0</v>
      </c>
      <c r="P163" s="5">
        <v>0</v>
      </c>
      <c r="Q163" s="5">
        <v>1</v>
      </c>
      <c r="R163" s="5">
        <v>0</v>
      </c>
      <c r="S163" s="5">
        <v>0</v>
      </c>
      <c r="T163" s="5">
        <v>0</v>
      </c>
      <c r="U163" s="5">
        <v>0</v>
      </c>
      <c r="V163" s="5">
        <v>1</v>
      </c>
      <c r="W163" s="39">
        <f>SUM(I163:I$188,O163:O$188,S163:S$188)/SUM(F163:F$188)</f>
        <v>0.5714285714285714</v>
      </c>
      <c r="X163" s="39">
        <f>SUM(V163:V$188)/SUM(G163:G$188)</f>
        <v>0.76543209876543206</v>
      </c>
      <c r="Y163" s="41">
        <f t="shared" si="7"/>
        <v>1.3368606701940036</v>
      </c>
    </row>
    <row r="164" spans="1:25" ht="15.95" customHeight="1" x14ac:dyDescent="0.25">
      <c r="A164" s="184"/>
      <c r="B164" s="4">
        <v>41130</v>
      </c>
      <c r="C164" s="5" t="s">
        <v>56</v>
      </c>
      <c r="D164" s="39">
        <f>SUM(I164:I$188)/SUM(G164:G$188)</f>
        <v>0.52500000000000002</v>
      </c>
      <c r="E164" s="5">
        <v>1</v>
      </c>
      <c r="F164" s="5">
        <v>5</v>
      </c>
      <c r="G164" s="5">
        <v>5</v>
      </c>
      <c r="H164" s="27">
        <v>2</v>
      </c>
      <c r="I164" s="27">
        <v>3</v>
      </c>
      <c r="J164" s="27">
        <f t="shared" si="8"/>
        <v>2</v>
      </c>
      <c r="K164" s="5">
        <v>0</v>
      </c>
      <c r="L164" s="5">
        <v>1</v>
      </c>
      <c r="M164" s="5">
        <v>0</v>
      </c>
      <c r="N164" s="27">
        <v>2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1</v>
      </c>
      <c r="U164" s="5">
        <v>0</v>
      </c>
      <c r="V164" s="5">
        <v>5</v>
      </c>
      <c r="W164" s="39">
        <f>SUM(I164:I$188,O164:O$188,S164:S$188)/SUM(F164:F$188)</f>
        <v>0.57317073170731703</v>
      </c>
      <c r="X164" s="39">
        <f>SUM(V164:V$188)/SUM(G164:G$188)</f>
        <v>0.76249999999999996</v>
      </c>
      <c r="Y164" s="41">
        <f t="shared" si="7"/>
        <v>1.3356707317073169</v>
      </c>
    </row>
    <row r="165" spans="1:25" ht="15.95" customHeight="1" x14ac:dyDescent="0.25">
      <c r="A165" s="184"/>
      <c r="B165" s="4">
        <v>41130</v>
      </c>
      <c r="C165" s="5" t="s">
        <v>56</v>
      </c>
      <c r="D165" s="39">
        <f>SUM(I165:I$188)/SUM(G165:G$188)</f>
        <v>0.52</v>
      </c>
      <c r="E165" s="5">
        <v>1</v>
      </c>
      <c r="F165" s="5">
        <v>3</v>
      </c>
      <c r="G165" s="5">
        <v>3</v>
      </c>
      <c r="H165" s="27">
        <v>3</v>
      </c>
      <c r="I165" s="27">
        <v>3</v>
      </c>
      <c r="J165" s="27">
        <f t="shared" si="8"/>
        <v>1</v>
      </c>
      <c r="K165" s="5">
        <v>1</v>
      </c>
      <c r="L165" s="5">
        <v>1</v>
      </c>
      <c r="M165" s="5">
        <v>0</v>
      </c>
      <c r="N165" s="27">
        <v>4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6</v>
      </c>
      <c r="W165" s="39">
        <f>SUM(I165:I$188,O165:O$188,S165:S$188)/SUM(F165:F$188)</f>
        <v>0.5714285714285714</v>
      </c>
      <c r="X165" s="39">
        <f>SUM(V165:V$188)/SUM(G165:G$188)</f>
        <v>0.7466666666666667</v>
      </c>
      <c r="Y165" s="41">
        <f t="shared" si="7"/>
        <v>1.3180952380952382</v>
      </c>
    </row>
    <row r="166" spans="1:25" ht="15.95" customHeight="1" x14ac:dyDescent="0.25">
      <c r="A166" s="184"/>
      <c r="B166" s="4">
        <v>41123</v>
      </c>
      <c r="C166" s="5" t="s">
        <v>57</v>
      </c>
      <c r="D166" s="39">
        <f>SUM(I166:I$188)/SUM(G166:G$188)</f>
        <v>0.5</v>
      </c>
      <c r="E166" s="5">
        <v>1</v>
      </c>
      <c r="F166" s="5">
        <v>3</v>
      </c>
      <c r="G166" s="5">
        <v>3</v>
      </c>
      <c r="H166" s="27">
        <v>1</v>
      </c>
      <c r="I166" s="27">
        <v>2</v>
      </c>
      <c r="J166" s="27">
        <f t="shared" si="8"/>
        <v>2</v>
      </c>
      <c r="K166" s="5">
        <v>0</v>
      </c>
      <c r="L166" s="5">
        <v>0</v>
      </c>
      <c r="M166" s="5">
        <v>0</v>
      </c>
      <c r="N166" s="27">
        <v>1</v>
      </c>
      <c r="O166" s="5">
        <v>0</v>
      </c>
      <c r="P166" s="5">
        <v>1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2</v>
      </c>
      <c r="W166" s="39">
        <f>SUM(I166:I$188,O166:O$188,S166:S$188)/SUM(F166:F$188)</f>
        <v>0.55405405405405406</v>
      </c>
      <c r="X166" s="39">
        <f>SUM(V166:V$188)/SUM(G166:G$188)</f>
        <v>0.69444444444444442</v>
      </c>
      <c r="Y166" s="41">
        <f t="shared" si="7"/>
        <v>1.2484984984984986</v>
      </c>
    </row>
    <row r="167" spans="1:25" ht="15.95" customHeight="1" x14ac:dyDescent="0.25">
      <c r="A167" s="184"/>
      <c r="B167" s="4">
        <v>41123</v>
      </c>
      <c r="C167" s="5" t="s">
        <v>57</v>
      </c>
      <c r="D167" s="39">
        <f>SUM(I167:I$188)/SUM(G167:G$188)</f>
        <v>0.49275362318840582</v>
      </c>
      <c r="E167" s="5">
        <v>1</v>
      </c>
      <c r="F167" s="5">
        <v>4</v>
      </c>
      <c r="G167" s="5">
        <v>4</v>
      </c>
      <c r="H167" s="27">
        <v>1</v>
      </c>
      <c r="I167" s="27">
        <v>1</v>
      </c>
      <c r="J167" s="27">
        <f t="shared" si="8"/>
        <v>1</v>
      </c>
      <c r="K167" s="5">
        <v>0</v>
      </c>
      <c r="L167" s="5">
        <v>0</v>
      </c>
      <c r="M167" s="5">
        <v>0</v>
      </c>
      <c r="N167" s="27">
        <v>1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4</v>
      </c>
      <c r="V167" s="5">
        <v>1</v>
      </c>
      <c r="W167" s="39">
        <f>SUM(I167:I$188,O167:O$188,S167:S$188)/SUM(F167:F$188)</f>
        <v>0.54929577464788737</v>
      </c>
      <c r="X167" s="39">
        <f>SUM(V167:V$188)/SUM(G167:G$188)</f>
        <v>0.69565217391304346</v>
      </c>
      <c r="Y167" s="41">
        <f t="shared" si="7"/>
        <v>1.2449479485609309</v>
      </c>
    </row>
    <row r="168" spans="1:25" ht="15.95" customHeight="1" x14ac:dyDescent="0.25">
      <c r="A168" s="184"/>
      <c r="B168" s="4">
        <v>41109</v>
      </c>
      <c r="C168" s="5" t="s">
        <v>58</v>
      </c>
      <c r="D168" s="39">
        <f>SUM(I168:I$188)/SUM(G168:G$188)</f>
        <v>0.50769230769230766</v>
      </c>
      <c r="E168" s="5">
        <v>1</v>
      </c>
      <c r="F168" s="5">
        <v>3</v>
      </c>
      <c r="G168" s="5">
        <v>3</v>
      </c>
      <c r="H168" s="27">
        <v>1</v>
      </c>
      <c r="I168" s="27">
        <v>1</v>
      </c>
      <c r="J168" s="27">
        <f t="shared" si="8"/>
        <v>1</v>
      </c>
      <c r="K168" s="5">
        <v>0</v>
      </c>
      <c r="L168" s="5">
        <v>0</v>
      </c>
      <c r="M168" s="5">
        <v>0</v>
      </c>
      <c r="N168" s="27">
        <v>1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1</v>
      </c>
      <c r="W168" s="39">
        <f>SUM(I168:I$188,O168:O$188,S168:S$188)/SUM(F168:F$188)</f>
        <v>0.56716417910447758</v>
      </c>
      <c r="X168" s="39">
        <f>SUM(V168:V$188)/SUM(G168:G$188)</f>
        <v>0.72307692307692306</v>
      </c>
      <c r="Y168" s="41">
        <f t="shared" si="7"/>
        <v>1.2902411021814006</v>
      </c>
    </row>
    <row r="169" spans="1:25" ht="15.95" customHeight="1" x14ac:dyDescent="0.25">
      <c r="A169" s="184"/>
      <c r="B169" s="4">
        <v>41109</v>
      </c>
      <c r="C169" s="5" t="s">
        <v>58</v>
      </c>
      <c r="D169" s="39">
        <f>SUM(I169:I$188)/SUM(G169:G$188)</f>
        <v>0.5161290322580645</v>
      </c>
      <c r="E169" s="5">
        <v>1</v>
      </c>
      <c r="F169" s="5">
        <v>3</v>
      </c>
      <c r="G169" s="5">
        <v>3</v>
      </c>
      <c r="H169" s="27">
        <v>2</v>
      </c>
      <c r="I169" s="27">
        <v>2</v>
      </c>
      <c r="J169" s="27">
        <f t="shared" si="8"/>
        <v>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2</v>
      </c>
      <c r="W169" s="39">
        <f>SUM(I169:I$188,O169:O$188,S169:S$188)/SUM(F169:F$188)</f>
        <v>0.578125</v>
      </c>
      <c r="X169" s="39">
        <f>SUM(V169:V$188)/SUM(G169:G$188)</f>
        <v>0.74193548387096775</v>
      </c>
      <c r="Y169" s="41">
        <f t="shared" si="7"/>
        <v>1.3200604838709677</v>
      </c>
    </row>
    <row r="170" spans="1:25" ht="15.95" customHeight="1" x14ac:dyDescent="0.25">
      <c r="A170" s="184"/>
      <c r="B170" s="4">
        <v>41102</v>
      </c>
      <c r="C170" s="5" t="s">
        <v>56</v>
      </c>
      <c r="D170" s="39">
        <f>SUM(I170:I$188)/SUM(G170:G$188)</f>
        <v>0.50847457627118642</v>
      </c>
      <c r="E170" s="5">
        <v>1</v>
      </c>
      <c r="F170" s="5">
        <v>3</v>
      </c>
      <c r="G170" s="5">
        <v>3</v>
      </c>
      <c r="H170" s="27">
        <v>1</v>
      </c>
      <c r="I170" s="27">
        <v>2</v>
      </c>
      <c r="J170" s="27">
        <f t="shared" si="8"/>
        <v>2</v>
      </c>
      <c r="K170" s="5">
        <v>0</v>
      </c>
      <c r="L170" s="5">
        <v>0</v>
      </c>
      <c r="M170" s="5">
        <v>0</v>
      </c>
      <c r="N170" s="27">
        <v>1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3</v>
      </c>
      <c r="V170" s="5">
        <v>2</v>
      </c>
      <c r="W170" s="39">
        <f>SUM(I170:I$188,O170:O$188,S170:S$188)/SUM(F170:F$188)</f>
        <v>0.57377049180327866</v>
      </c>
      <c r="X170" s="39">
        <f>SUM(V170:V$188)/SUM(G170:G$188)</f>
        <v>0.74576271186440679</v>
      </c>
      <c r="Y170" s="41">
        <f t="shared" si="7"/>
        <v>1.3195332036676855</v>
      </c>
    </row>
    <row r="171" spans="1:25" ht="15.95" customHeight="1" x14ac:dyDescent="0.25">
      <c r="A171" s="184"/>
      <c r="B171" s="4">
        <v>41102</v>
      </c>
      <c r="C171" s="5" t="s">
        <v>56</v>
      </c>
      <c r="D171" s="39">
        <f>SUM(I171:I$188)/SUM(G171:G$188)</f>
        <v>0.5</v>
      </c>
      <c r="E171" s="5">
        <v>1</v>
      </c>
      <c r="F171" s="5">
        <v>5</v>
      </c>
      <c r="G171" s="5">
        <v>5</v>
      </c>
      <c r="H171" s="27">
        <v>3</v>
      </c>
      <c r="I171" s="27">
        <v>4</v>
      </c>
      <c r="J171" s="27">
        <f t="shared" si="8"/>
        <v>2</v>
      </c>
      <c r="K171" s="5">
        <v>1</v>
      </c>
      <c r="L171" s="5">
        <v>1</v>
      </c>
      <c r="M171" s="5">
        <v>0</v>
      </c>
      <c r="N171" s="27">
        <v>2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1</v>
      </c>
      <c r="V171" s="5">
        <v>7</v>
      </c>
      <c r="W171" s="39">
        <f>SUM(I171:I$188,O171:O$188,S171:S$188)/SUM(F171:F$188)</f>
        <v>0.56896551724137934</v>
      </c>
      <c r="X171" s="39">
        <f>SUM(V171:V$188)/SUM(G171:G$188)</f>
        <v>0.75</v>
      </c>
      <c r="Y171" s="41">
        <f t="shared" si="7"/>
        <v>1.3189655172413794</v>
      </c>
    </row>
    <row r="172" spans="1:25" ht="15.95" customHeight="1" x14ac:dyDescent="0.25">
      <c r="A172" s="184"/>
      <c r="B172" s="4">
        <v>41095</v>
      </c>
      <c r="C172" s="5" t="s">
        <v>57</v>
      </c>
      <c r="D172" s="39">
        <f>SUM(I172:I$188)/SUM(G172:G$188)</f>
        <v>0.47058823529411764</v>
      </c>
      <c r="E172" s="5">
        <v>1</v>
      </c>
      <c r="F172" s="5">
        <v>4</v>
      </c>
      <c r="G172" s="5">
        <v>3</v>
      </c>
      <c r="H172" s="27">
        <v>2</v>
      </c>
      <c r="I172" s="27">
        <v>1</v>
      </c>
      <c r="J172" s="27">
        <f t="shared" si="8"/>
        <v>1</v>
      </c>
      <c r="K172" s="5">
        <v>0</v>
      </c>
      <c r="L172" s="5">
        <v>0</v>
      </c>
      <c r="M172" s="5">
        <v>0</v>
      </c>
      <c r="N172" s="27">
        <v>2</v>
      </c>
      <c r="O172" s="5">
        <v>1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4</v>
      </c>
      <c r="V172" s="5">
        <v>1</v>
      </c>
      <c r="W172" s="39">
        <f>SUM(I172:I$188,O172:O$188,S172:S$188)/SUM(F172:F$188)</f>
        <v>0.54716981132075471</v>
      </c>
      <c r="X172" s="39">
        <f>SUM(V172:V$188)/SUM(G172:G$188)</f>
        <v>0.68627450980392157</v>
      </c>
      <c r="Y172" s="41">
        <f t="shared" si="7"/>
        <v>1.2334443211246762</v>
      </c>
    </row>
    <row r="173" spans="1:25" ht="15.95" customHeight="1" x14ac:dyDescent="0.25">
      <c r="A173" s="184"/>
      <c r="B173" s="4">
        <v>41095</v>
      </c>
      <c r="C173" s="5" t="s">
        <v>57</v>
      </c>
      <c r="D173" s="39">
        <f>SUM(I173:I$188)/SUM(G173:G$188)</f>
        <v>0.47916666666666669</v>
      </c>
      <c r="E173" s="5">
        <v>1</v>
      </c>
      <c r="F173" s="5">
        <v>3</v>
      </c>
      <c r="G173" s="5">
        <v>3</v>
      </c>
      <c r="H173" s="27">
        <v>3</v>
      </c>
      <c r="I173" s="27">
        <v>2</v>
      </c>
      <c r="J173" s="27">
        <f t="shared" si="8"/>
        <v>1</v>
      </c>
      <c r="K173" s="5">
        <v>1</v>
      </c>
      <c r="L173" s="5">
        <v>0</v>
      </c>
      <c r="M173" s="5">
        <v>0</v>
      </c>
      <c r="N173" s="27">
        <v>2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1</v>
      </c>
      <c r="U173" s="5">
        <v>0</v>
      </c>
      <c r="V173" s="5">
        <v>3</v>
      </c>
      <c r="W173" s="39">
        <f>SUM(I173:I$188,O173:O$188,S173:S$188)/SUM(F173:F$188)</f>
        <v>0.55102040816326525</v>
      </c>
      <c r="X173" s="39">
        <f>SUM(V173:V$188)/SUM(G173:G$188)</f>
        <v>0.70833333333333337</v>
      </c>
      <c r="Y173" s="41">
        <f t="shared" si="7"/>
        <v>1.2593537414965987</v>
      </c>
    </row>
    <row r="174" spans="1:25" ht="15.95" customHeight="1" x14ac:dyDescent="0.25">
      <c r="A174" s="184"/>
      <c r="B174" s="4">
        <v>41088</v>
      </c>
      <c r="C174" s="5" t="s">
        <v>54</v>
      </c>
      <c r="D174" s="39">
        <f>SUM(I174:I$188)/SUM(G174:G$188)</f>
        <v>0.46666666666666667</v>
      </c>
      <c r="E174" s="5">
        <v>1</v>
      </c>
      <c r="F174" s="5">
        <v>3</v>
      </c>
      <c r="G174" s="5">
        <v>3</v>
      </c>
      <c r="H174" s="27">
        <v>1</v>
      </c>
      <c r="I174" s="27">
        <v>2</v>
      </c>
      <c r="J174" s="27">
        <f t="shared" si="8"/>
        <v>1</v>
      </c>
      <c r="K174" s="5">
        <v>1</v>
      </c>
      <c r="L174" s="5">
        <v>0</v>
      </c>
      <c r="M174" s="5">
        <v>0</v>
      </c>
      <c r="N174" s="27">
        <v>3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3</v>
      </c>
      <c r="W174" s="39">
        <f>SUM(I174:I$188,O174:O$188,S174:S$188)/SUM(F174:F$188)</f>
        <v>0.54347826086956519</v>
      </c>
      <c r="X174" s="39">
        <f>SUM(V174:V$188)/SUM(G174:G$188)</f>
        <v>0.68888888888888888</v>
      </c>
      <c r="Y174" s="41">
        <f t="shared" si="7"/>
        <v>1.2323671497584541</v>
      </c>
    </row>
    <row r="175" spans="1:25" ht="15.95" customHeight="1" x14ac:dyDescent="0.25">
      <c r="A175" s="184"/>
      <c r="B175" s="4">
        <v>41088</v>
      </c>
      <c r="C175" s="5" t="s">
        <v>54</v>
      </c>
      <c r="D175" s="39">
        <f>SUM(I175:I$188)/SUM(G175:G$188)</f>
        <v>0.45238095238095238</v>
      </c>
      <c r="E175" s="5">
        <v>1</v>
      </c>
      <c r="F175" s="5">
        <v>3</v>
      </c>
      <c r="G175" s="5">
        <v>3</v>
      </c>
      <c r="H175" s="27">
        <v>1</v>
      </c>
      <c r="I175" s="27">
        <v>2</v>
      </c>
      <c r="J175" s="27">
        <f t="shared" si="8"/>
        <v>1</v>
      </c>
      <c r="K175" s="5">
        <v>0</v>
      </c>
      <c r="L175" s="5">
        <v>1</v>
      </c>
      <c r="M175" s="5">
        <v>0</v>
      </c>
      <c r="N175" s="27">
        <v>1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2</v>
      </c>
      <c r="V175" s="5">
        <v>4</v>
      </c>
      <c r="W175" s="39">
        <f>SUM(I175:I$188,O175:O$188,S175:S$188)/SUM(F175:F$188)</f>
        <v>0.53488372093023251</v>
      </c>
      <c r="X175" s="39">
        <f>SUM(V175:V$188)/SUM(G175:G$188)</f>
        <v>0.66666666666666663</v>
      </c>
      <c r="Y175" s="41">
        <f t="shared" si="7"/>
        <v>1.2015503875968991</v>
      </c>
    </row>
    <row r="176" spans="1:25" ht="15.95" customHeight="1" x14ac:dyDescent="0.25">
      <c r="A176" s="184"/>
      <c r="B176" s="4">
        <v>41081</v>
      </c>
      <c r="C176" s="5" t="s">
        <v>53</v>
      </c>
      <c r="D176" s="39">
        <f>SUM(I176:I$188)/SUM(G176:G$188)</f>
        <v>0.4358974358974359</v>
      </c>
      <c r="E176" s="5">
        <v>1</v>
      </c>
      <c r="F176" s="5">
        <v>3</v>
      </c>
      <c r="G176" s="5">
        <v>3</v>
      </c>
      <c r="H176" s="27">
        <v>1</v>
      </c>
      <c r="I176" s="27">
        <v>1</v>
      </c>
      <c r="J176" s="5">
        <f t="shared" si="8"/>
        <v>0</v>
      </c>
      <c r="K176" s="5">
        <v>0</v>
      </c>
      <c r="L176" s="5">
        <v>1</v>
      </c>
      <c r="M176" s="5">
        <v>0</v>
      </c>
      <c r="N176" s="27">
        <v>2</v>
      </c>
      <c r="O176" s="5">
        <v>0</v>
      </c>
      <c r="P176" s="5">
        <v>0</v>
      </c>
      <c r="Q176" s="5">
        <v>0</v>
      </c>
      <c r="R176" s="5">
        <v>0</v>
      </c>
      <c r="S176" s="5">
        <v>1</v>
      </c>
      <c r="T176" s="5">
        <v>0</v>
      </c>
      <c r="U176" s="5">
        <v>0</v>
      </c>
      <c r="V176" s="5">
        <v>3</v>
      </c>
      <c r="W176" s="39">
        <f>SUM(I176:I$188,O176:O$188,S176:S$188)/SUM(F176:F$188)</f>
        <v>0.52500000000000002</v>
      </c>
      <c r="X176" s="39">
        <f>SUM(V176:V$188)/SUM(G176:G$188)</f>
        <v>0.61538461538461542</v>
      </c>
      <c r="Y176" s="41">
        <f t="shared" si="7"/>
        <v>1.1403846153846153</v>
      </c>
    </row>
    <row r="177" spans="1:25" ht="15.95" customHeight="1" x14ac:dyDescent="0.25">
      <c r="A177" s="184"/>
      <c r="B177" s="4">
        <v>41081</v>
      </c>
      <c r="C177" s="5" t="s">
        <v>53</v>
      </c>
      <c r="D177" s="39">
        <f>SUM(I177:I$188)/SUM(G177:G$188)</f>
        <v>0.44444444444444442</v>
      </c>
      <c r="E177" s="5">
        <v>1</v>
      </c>
      <c r="F177" s="5">
        <v>3</v>
      </c>
      <c r="G177" s="5">
        <v>3</v>
      </c>
      <c r="H177" s="5">
        <v>0</v>
      </c>
      <c r="I177" s="27">
        <v>2</v>
      </c>
      <c r="J177" s="5">
        <f t="shared" si="8"/>
        <v>1</v>
      </c>
      <c r="K177" s="5">
        <v>1</v>
      </c>
      <c r="L177" s="5">
        <v>0</v>
      </c>
      <c r="M177" s="5">
        <v>0</v>
      </c>
      <c r="N177" s="27">
        <v>3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1</v>
      </c>
      <c r="U177" s="5">
        <v>0</v>
      </c>
      <c r="V177" s="5">
        <v>3</v>
      </c>
      <c r="W177" s="39">
        <f>SUM(I177:I$188,O177:O$188,S177:S$188)/SUM(F177:F$188)</f>
        <v>0.51351351351351349</v>
      </c>
      <c r="X177" s="39">
        <f>SUM(V177:V$188)/SUM(G177:G$188)</f>
        <v>0.58333333333333337</v>
      </c>
      <c r="Y177" s="41">
        <f t="shared" si="7"/>
        <v>1.0968468468468469</v>
      </c>
    </row>
    <row r="178" spans="1:25" ht="15.95" customHeight="1" x14ac:dyDescent="0.25">
      <c r="A178" s="184"/>
      <c r="B178" s="4">
        <v>41074</v>
      </c>
      <c r="C178" s="5" t="s">
        <v>58</v>
      </c>
      <c r="D178" s="39">
        <f>SUM(I178:I$188)/SUM(G178:G$188)</f>
        <v>0.42424242424242425</v>
      </c>
      <c r="E178" s="5">
        <v>1</v>
      </c>
      <c r="F178" s="5">
        <v>3</v>
      </c>
      <c r="G178" s="5">
        <v>3</v>
      </c>
      <c r="H178" s="5">
        <v>1</v>
      </c>
      <c r="I178" s="27">
        <v>2</v>
      </c>
      <c r="J178" s="5">
        <f t="shared" si="8"/>
        <v>1</v>
      </c>
      <c r="K178" s="5">
        <v>1</v>
      </c>
      <c r="L178" s="5">
        <v>0</v>
      </c>
      <c r="M178" s="5">
        <v>0</v>
      </c>
      <c r="N178" s="27">
        <v>1</v>
      </c>
      <c r="O178" s="5">
        <v>0</v>
      </c>
      <c r="P178" s="5">
        <v>0</v>
      </c>
      <c r="Q178" s="5">
        <v>0</v>
      </c>
      <c r="R178" s="5">
        <v>0</v>
      </c>
      <c r="S178" s="5">
        <v>1</v>
      </c>
      <c r="T178" s="5">
        <v>0</v>
      </c>
      <c r="U178" s="5">
        <v>0</v>
      </c>
      <c r="V178" s="5">
        <v>3</v>
      </c>
      <c r="W178" s="39">
        <f>SUM(I178:I$188,O178:O$188,S178:S$188)/SUM(F178:F$188)</f>
        <v>0.5</v>
      </c>
      <c r="X178" s="39">
        <f>SUM(V178:V$188)/SUM(G178:G$188)</f>
        <v>0.54545454545454541</v>
      </c>
      <c r="Y178" s="41">
        <f t="shared" si="7"/>
        <v>1.0454545454545454</v>
      </c>
    </row>
    <row r="179" spans="1:25" ht="15.95" customHeight="1" x14ac:dyDescent="0.25">
      <c r="A179" s="184"/>
      <c r="B179" s="4">
        <v>41074</v>
      </c>
      <c r="C179" s="5" t="s">
        <v>58</v>
      </c>
      <c r="D179" s="39">
        <f>SUM(I179:I$188)/SUM(G179:G$188)</f>
        <v>0.4</v>
      </c>
      <c r="E179" s="5">
        <v>1</v>
      </c>
      <c r="F179" s="5">
        <v>4</v>
      </c>
      <c r="G179" s="5">
        <v>4</v>
      </c>
      <c r="H179" s="5">
        <v>1</v>
      </c>
      <c r="I179" s="27">
        <v>1</v>
      </c>
      <c r="J179" s="5">
        <f t="shared" si="8"/>
        <v>1</v>
      </c>
      <c r="K179" s="5">
        <v>0</v>
      </c>
      <c r="L179" s="5">
        <v>0</v>
      </c>
      <c r="M179" s="5">
        <v>0</v>
      </c>
      <c r="N179" s="27">
        <v>2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1</v>
      </c>
      <c r="W179" s="39">
        <f>SUM(I179:I$188,O179:O$188,S179:S$188)/SUM(F179:F$188)</f>
        <v>0.45161290322580644</v>
      </c>
      <c r="X179" s="39">
        <f>SUM(V179:V$188)/SUM(G179:G$188)</f>
        <v>0.5</v>
      </c>
      <c r="Y179" s="41">
        <f t="shared" si="7"/>
        <v>0.95161290322580649</v>
      </c>
    </row>
    <row r="180" spans="1:25" ht="15.95" customHeight="1" x14ac:dyDescent="0.25">
      <c r="A180" s="184"/>
      <c r="B180" s="4">
        <v>41067</v>
      </c>
      <c r="C180" s="5" t="s">
        <v>56</v>
      </c>
      <c r="D180" s="39">
        <f>SUM(I180:I$188)/SUM(G180:G$188)</f>
        <v>0.42307692307692307</v>
      </c>
      <c r="E180" s="5">
        <v>1</v>
      </c>
      <c r="F180" s="5">
        <v>4</v>
      </c>
      <c r="G180" s="5">
        <v>4</v>
      </c>
      <c r="H180" s="5">
        <v>0</v>
      </c>
      <c r="I180" s="27">
        <v>1</v>
      </c>
      <c r="J180" s="5">
        <f t="shared" si="8"/>
        <v>1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2</v>
      </c>
      <c r="V180" s="5">
        <v>1</v>
      </c>
      <c r="W180" s="39">
        <f>SUM(I180:I$188,O180:O$188,S180:S$188)/SUM(F180:F$188)</f>
        <v>0.48148148148148145</v>
      </c>
      <c r="X180" s="39">
        <f>SUM(V180:V$188)/SUM(G180:G$188)</f>
        <v>0.53846153846153844</v>
      </c>
      <c r="Y180" s="41">
        <f t="shared" si="7"/>
        <v>1.0199430199430199</v>
      </c>
    </row>
    <row r="181" spans="1:25" ht="15.95" customHeight="1" x14ac:dyDescent="0.25">
      <c r="A181" s="184"/>
      <c r="B181" s="4">
        <v>41060</v>
      </c>
      <c r="C181" s="5" t="s">
        <v>54</v>
      </c>
      <c r="D181" s="39">
        <f>SUM(I181:I$188)/SUM(G181:G$188)</f>
        <v>0.45454545454545453</v>
      </c>
      <c r="E181" s="5">
        <v>1</v>
      </c>
      <c r="F181" s="5">
        <v>3</v>
      </c>
      <c r="G181" s="5">
        <v>3</v>
      </c>
      <c r="H181" s="5">
        <v>2</v>
      </c>
      <c r="I181" s="27">
        <v>1</v>
      </c>
      <c r="J181" s="5">
        <f t="shared" si="8"/>
        <v>1</v>
      </c>
      <c r="K181" s="5">
        <v>0</v>
      </c>
      <c r="L181" s="5">
        <v>0</v>
      </c>
      <c r="M181" s="5">
        <v>0</v>
      </c>
      <c r="N181" s="5">
        <v>2</v>
      </c>
      <c r="O181" s="5">
        <v>0</v>
      </c>
      <c r="P181" s="5">
        <v>0</v>
      </c>
      <c r="Q181" s="5">
        <v>0</v>
      </c>
      <c r="R181" s="5">
        <v>0</v>
      </c>
      <c r="S181" s="5">
        <v>1</v>
      </c>
      <c r="T181" s="5">
        <v>0</v>
      </c>
      <c r="U181" s="5">
        <v>0</v>
      </c>
      <c r="V181" s="5">
        <v>1</v>
      </c>
      <c r="W181" s="39">
        <f>SUM(I181:I$188,O181:O$188,S181:S$188)/SUM(F181:F$188)</f>
        <v>0.52173913043478259</v>
      </c>
      <c r="X181" s="39">
        <f>SUM(V181:V$188)/SUM(G181:G$188)</f>
        <v>0.59090909090909094</v>
      </c>
      <c r="Y181" s="41">
        <f t="shared" si="7"/>
        <v>1.1126482213438735</v>
      </c>
    </row>
    <row r="182" spans="1:25" ht="15.95" customHeight="1" x14ac:dyDescent="0.25">
      <c r="A182" s="184"/>
      <c r="B182" s="4">
        <v>41060</v>
      </c>
      <c r="C182" s="5" t="s">
        <v>54</v>
      </c>
      <c r="D182" s="39">
        <f>SUM(I182:I$188)/SUM(G182:G$188)</f>
        <v>0.47368421052631576</v>
      </c>
      <c r="E182" s="5">
        <v>1</v>
      </c>
      <c r="F182" s="5">
        <v>4</v>
      </c>
      <c r="G182" s="5">
        <v>4</v>
      </c>
      <c r="H182" s="5">
        <v>2</v>
      </c>
      <c r="I182" s="27">
        <v>1</v>
      </c>
      <c r="J182" s="5">
        <f t="shared" si="8"/>
        <v>1</v>
      </c>
      <c r="K182" s="5">
        <v>0</v>
      </c>
      <c r="L182" s="5">
        <v>0</v>
      </c>
      <c r="M182" s="5">
        <v>0</v>
      </c>
      <c r="N182" s="5">
        <v>2</v>
      </c>
      <c r="O182" s="5">
        <v>0</v>
      </c>
      <c r="P182" s="5">
        <v>0</v>
      </c>
      <c r="Q182" s="5">
        <v>0</v>
      </c>
      <c r="R182" s="5">
        <v>0</v>
      </c>
      <c r="S182" s="5">
        <v>1</v>
      </c>
      <c r="T182" s="5">
        <v>0</v>
      </c>
      <c r="U182" s="5">
        <v>1</v>
      </c>
      <c r="V182" s="5">
        <v>1</v>
      </c>
      <c r="W182" s="39">
        <f>SUM(I182:I$188,O182:O$188,S182:S$188)/SUM(F182:F$188)</f>
        <v>0.5</v>
      </c>
      <c r="X182" s="39">
        <f>SUM(V182:V$188)/SUM(G182:G$188)</f>
        <v>0.63157894736842102</v>
      </c>
      <c r="Y182" s="41">
        <f t="shared" si="7"/>
        <v>1.131578947368421</v>
      </c>
    </row>
    <row r="183" spans="1:25" ht="15.95" customHeight="1" x14ac:dyDescent="0.25">
      <c r="A183" s="184"/>
      <c r="B183" s="4">
        <v>41053</v>
      </c>
      <c r="C183" s="5" t="s">
        <v>57</v>
      </c>
      <c r="D183" s="39">
        <f>SUM(I183:I$188)/SUM(G183:G$188)</f>
        <v>0.53333333333333333</v>
      </c>
      <c r="E183" s="5">
        <v>1</v>
      </c>
      <c r="F183" s="5">
        <v>3</v>
      </c>
      <c r="G183" s="5">
        <v>2</v>
      </c>
      <c r="H183" s="5">
        <v>0</v>
      </c>
      <c r="I183" s="27">
        <v>1</v>
      </c>
      <c r="J183" s="5">
        <f t="shared" si="8"/>
        <v>1</v>
      </c>
      <c r="K183" s="5">
        <v>0</v>
      </c>
      <c r="L183" s="5">
        <v>0</v>
      </c>
      <c r="M183" s="5">
        <v>0</v>
      </c>
      <c r="N183" s="5">
        <v>2</v>
      </c>
      <c r="O183" s="5">
        <v>0</v>
      </c>
      <c r="P183" s="5">
        <v>0</v>
      </c>
      <c r="Q183" s="5">
        <v>1</v>
      </c>
      <c r="R183" s="5">
        <v>0</v>
      </c>
      <c r="S183" s="5">
        <v>0</v>
      </c>
      <c r="T183" s="5">
        <v>0</v>
      </c>
      <c r="U183" s="5">
        <v>0</v>
      </c>
      <c r="V183" s="5">
        <v>1</v>
      </c>
      <c r="W183" s="39">
        <f>SUM(I183:I$188,O183:O$188,S183:S$188)/SUM(F183:F$188)</f>
        <v>0.5</v>
      </c>
      <c r="X183" s="39">
        <f>SUM(V183:V$188)/SUM(G183:G$188)</f>
        <v>0.73333333333333328</v>
      </c>
      <c r="Y183" s="41">
        <f t="shared" si="7"/>
        <v>1.2333333333333334</v>
      </c>
    </row>
    <row r="184" spans="1:25" ht="15.95" customHeight="1" x14ac:dyDescent="0.25">
      <c r="A184" s="184"/>
      <c r="B184" s="4">
        <v>41053</v>
      </c>
      <c r="C184" s="5" t="s">
        <v>57</v>
      </c>
      <c r="D184" s="39">
        <f>SUM(I184:I$188)/SUM(G184:G$188)</f>
        <v>0.53846153846153844</v>
      </c>
      <c r="E184" s="5">
        <v>1</v>
      </c>
      <c r="F184" s="5">
        <v>2</v>
      </c>
      <c r="G184" s="5">
        <v>2</v>
      </c>
      <c r="H184" s="5">
        <v>1</v>
      </c>
      <c r="I184" s="27">
        <v>2</v>
      </c>
      <c r="J184" s="5">
        <f t="shared" si="8"/>
        <v>1</v>
      </c>
      <c r="K184" s="5">
        <v>0</v>
      </c>
      <c r="L184" s="5">
        <v>1</v>
      </c>
      <c r="M184" s="5">
        <v>0</v>
      </c>
      <c r="N184" s="5">
        <v>2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4</v>
      </c>
      <c r="W184" s="39">
        <f>SUM(I184:I$188,O184:O$188,S184:S$188)/SUM(F184:F$188)</f>
        <v>0.53846153846153844</v>
      </c>
      <c r="X184" s="39">
        <f>SUM(V184:V$188)/SUM(G184:G$188)</f>
        <v>0.76923076923076927</v>
      </c>
      <c r="Y184" s="41">
        <f t="shared" si="7"/>
        <v>1.3076923076923077</v>
      </c>
    </row>
    <row r="185" spans="1:25" ht="15.95" customHeight="1" x14ac:dyDescent="0.25">
      <c r="A185" s="184"/>
      <c r="B185" s="4">
        <v>41046</v>
      </c>
      <c r="C185" s="5" t="s">
        <v>58</v>
      </c>
      <c r="D185" s="39">
        <f>SUM(I185:I$188)/SUM(G185:G$188)</f>
        <v>0.45454545454545453</v>
      </c>
      <c r="E185" s="5">
        <v>1</v>
      </c>
      <c r="F185" s="5">
        <v>3</v>
      </c>
      <c r="G185" s="5">
        <v>3</v>
      </c>
      <c r="H185" s="5">
        <v>0</v>
      </c>
      <c r="I185" s="27">
        <v>1</v>
      </c>
      <c r="J185" s="5">
        <f t="shared" si="8"/>
        <v>0</v>
      </c>
      <c r="K185" s="5">
        <v>1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2</v>
      </c>
      <c r="W185" s="39">
        <f>SUM(I185:I$188,O185:O$188,S185:S$188)/SUM(F185:F$188)</f>
        <v>0.45454545454545453</v>
      </c>
      <c r="X185" s="39">
        <f>SUM(V185:V$188)/SUM(G185:G$188)</f>
        <v>0.54545454545454541</v>
      </c>
      <c r="Y185" s="41">
        <f t="shared" si="7"/>
        <v>1</v>
      </c>
    </row>
    <row r="186" spans="1:25" ht="15.95" customHeight="1" x14ac:dyDescent="0.25">
      <c r="A186" s="184"/>
      <c r="B186" s="4">
        <v>41046</v>
      </c>
      <c r="C186" s="5" t="s">
        <v>58</v>
      </c>
      <c r="D186" s="39">
        <f>SUM(I186:I$188)/SUM(G186:G$188)</f>
        <v>0.5</v>
      </c>
      <c r="E186" s="5">
        <v>1</v>
      </c>
      <c r="F186" s="5">
        <v>3</v>
      </c>
      <c r="G186" s="5">
        <v>3</v>
      </c>
      <c r="H186" s="5">
        <v>1</v>
      </c>
      <c r="I186" s="27">
        <v>1</v>
      </c>
      <c r="J186" s="5">
        <f t="shared" si="8"/>
        <v>1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</v>
      </c>
      <c r="U186" s="5">
        <v>0</v>
      </c>
      <c r="V186" s="5">
        <v>1</v>
      </c>
      <c r="W186" s="39">
        <f>SUM(I186:I$188,O186:O$188,S186:S$188)/SUM(F186:F$188)</f>
        <v>0.5</v>
      </c>
      <c r="X186" s="39">
        <f>SUM(V186:V$188)/SUM(G186:G$188)</f>
        <v>0.5</v>
      </c>
      <c r="Y186" s="41">
        <f t="shared" si="7"/>
        <v>1</v>
      </c>
    </row>
    <row r="187" spans="1:25" ht="15.95" customHeight="1" x14ac:dyDescent="0.25">
      <c r="A187" s="184"/>
      <c r="B187" s="4">
        <v>41039</v>
      </c>
      <c r="C187" s="5" t="s">
        <v>53</v>
      </c>
      <c r="D187" s="39">
        <f>SUM(I187:I$188)/SUM(G187:G$188)</f>
        <v>0.6</v>
      </c>
      <c r="E187" s="5">
        <v>1</v>
      </c>
      <c r="F187" s="5">
        <v>2</v>
      </c>
      <c r="G187" s="5">
        <v>2</v>
      </c>
      <c r="H187" s="5">
        <v>0</v>
      </c>
      <c r="I187" s="5">
        <v>0</v>
      </c>
      <c r="J187" s="5">
        <f t="shared" si="8"/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39">
        <f>SUM(I187:I$188,O187:O$188,S187:S$188)/SUM(F187:F$188)</f>
        <v>0.6</v>
      </c>
      <c r="X187" s="39">
        <f>SUM(V187:V$188)/SUM(G187:G$188)</f>
        <v>0.6</v>
      </c>
      <c r="Y187" s="41">
        <f t="shared" si="7"/>
        <v>1.2</v>
      </c>
    </row>
    <row r="188" spans="1:25" ht="15.95" customHeight="1" thickBot="1" x14ac:dyDescent="0.3">
      <c r="A188" s="188"/>
      <c r="B188" s="11">
        <v>41039</v>
      </c>
      <c r="C188" s="12" t="s">
        <v>53</v>
      </c>
      <c r="D188" s="40">
        <f>SUM(I188:I$188)/SUM(G188:G$188)</f>
        <v>1</v>
      </c>
      <c r="E188" s="12">
        <v>1</v>
      </c>
      <c r="F188" s="12">
        <v>3</v>
      </c>
      <c r="G188" s="12">
        <v>3</v>
      </c>
      <c r="H188" s="12">
        <v>3</v>
      </c>
      <c r="I188" s="12">
        <v>3</v>
      </c>
      <c r="J188" s="12">
        <f t="shared" si="8"/>
        <v>3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3</v>
      </c>
      <c r="W188" s="40">
        <f>SUM(I188:I$188,O188:O$188,S188:S$188)/SUM(F188:F$188)</f>
        <v>1</v>
      </c>
      <c r="X188" s="40">
        <f>SUM(V188:V$188)/SUM(G188:G$188)</f>
        <v>1</v>
      </c>
      <c r="Y188" s="42">
        <f>SUM(X188+W188)</f>
        <v>2</v>
      </c>
    </row>
    <row r="189" spans="1:25" s="25" customFormat="1" ht="36.75" customHeight="1" thickBot="1" x14ac:dyDescent="0.3">
      <c r="A189" s="61" t="s">
        <v>127</v>
      </c>
      <c r="B189" s="62" t="s">
        <v>61</v>
      </c>
      <c r="C189" s="63" t="s">
        <v>60</v>
      </c>
      <c r="D189" s="64">
        <f>SUM(I189/G189)</f>
        <v>0.51201478743068396</v>
      </c>
      <c r="E189" s="63">
        <f>SUM(E2:E188)</f>
        <v>187</v>
      </c>
      <c r="F189" s="63">
        <f t="shared" ref="F189:V189" si="9">SUM(F2:F188)</f>
        <v>579</v>
      </c>
      <c r="G189" s="63">
        <f t="shared" si="9"/>
        <v>541</v>
      </c>
      <c r="H189" s="63">
        <f t="shared" si="9"/>
        <v>197</v>
      </c>
      <c r="I189" s="63">
        <f t="shared" si="9"/>
        <v>277</v>
      </c>
      <c r="J189" s="63">
        <f t="shared" si="9"/>
        <v>202</v>
      </c>
      <c r="K189" s="63">
        <f t="shared" si="9"/>
        <v>53</v>
      </c>
      <c r="L189" s="63">
        <f t="shared" si="9"/>
        <v>18</v>
      </c>
      <c r="M189" s="63">
        <f t="shared" si="9"/>
        <v>4</v>
      </c>
      <c r="N189" s="63">
        <f t="shared" si="9"/>
        <v>159</v>
      </c>
      <c r="O189" s="63">
        <f t="shared" si="9"/>
        <v>28</v>
      </c>
      <c r="P189" s="63">
        <f t="shared" si="9"/>
        <v>9</v>
      </c>
      <c r="Q189" s="63">
        <f t="shared" si="9"/>
        <v>10</v>
      </c>
      <c r="R189" s="63">
        <f t="shared" si="9"/>
        <v>1</v>
      </c>
      <c r="S189" s="63">
        <f t="shared" si="9"/>
        <v>20</v>
      </c>
      <c r="T189" s="63">
        <f t="shared" si="9"/>
        <v>40</v>
      </c>
      <c r="U189" s="63">
        <f t="shared" si="9"/>
        <v>100</v>
      </c>
      <c r="V189" s="63">
        <f t="shared" si="9"/>
        <v>378</v>
      </c>
      <c r="W189" s="64">
        <f>SUM(I189+O189+S189)/F189</f>
        <v>0.56131260794473226</v>
      </c>
      <c r="X189" s="64">
        <f>SUM(V189/G189)</f>
        <v>0.69870609981515708</v>
      </c>
      <c r="Y189" s="65">
        <f>SUM(X189+W189)</f>
        <v>1.2600187077598894</v>
      </c>
    </row>
    <row r="190" spans="1:25" s="88" customFormat="1" ht="18.75" thickBot="1" x14ac:dyDescent="0.3">
      <c r="A190" s="85"/>
      <c r="B190" s="81" t="s">
        <v>0</v>
      </c>
      <c r="C190" s="82" t="s">
        <v>1</v>
      </c>
      <c r="D190" s="83" t="s">
        <v>2</v>
      </c>
      <c r="E190" s="82" t="s">
        <v>3</v>
      </c>
      <c r="F190" s="82" t="s">
        <v>4</v>
      </c>
      <c r="G190" s="82" t="s">
        <v>5</v>
      </c>
      <c r="H190" s="82" t="s">
        <v>6</v>
      </c>
      <c r="I190" s="82" t="s">
        <v>7</v>
      </c>
      <c r="J190" s="82" t="s">
        <v>67</v>
      </c>
      <c r="K190" s="82" t="s">
        <v>8</v>
      </c>
      <c r="L190" s="82" t="s">
        <v>9</v>
      </c>
      <c r="M190" s="82" t="s">
        <v>10</v>
      </c>
      <c r="N190" s="82" t="s">
        <v>11</v>
      </c>
      <c r="O190" s="82" t="s">
        <v>12</v>
      </c>
      <c r="P190" s="82" t="s">
        <v>13</v>
      </c>
      <c r="Q190" s="82" t="s">
        <v>14</v>
      </c>
      <c r="R190" s="82" t="s">
        <v>15</v>
      </c>
      <c r="S190" s="82" t="s">
        <v>16</v>
      </c>
      <c r="T190" s="82" t="s">
        <v>17</v>
      </c>
      <c r="U190" s="82" t="s">
        <v>18</v>
      </c>
      <c r="V190" s="82" t="s">
        <v>19</v>
      </c>
      <c r="W190" s="83" t="s">
        <v>20</v>
      </c>
      <c r="X190" s="83" t="s">
        <v>21</v>
      </c>
      <c r="Y190" s="84" t="s">
        <v>22</v>
      </c>
    </row>
    <row r="191" spans="1:25" s="170" customFormat="1" ht="15.75" x14ac:dyDescent="0.25">
      <c r="A191" s="200" t="s">
        <v>63</v>
      </c>
      <c r="B191" s="156" t="s">
        <v>64</v>
      </c>
      <c r="C191" s="96" t="s">
        <v>47</v>
      </c>
      <c r="D191" s="97">
        <f t="shared" ref="D191:D215" si="10">SUM(I191/G191)</f>
        <v>0.75</v>
      </c>
      <c r="E191" s="96">
        <f>SUM(E110+E109+E98+E97)</f>
        <v>4</v>
      </c>
      <c r="F191" s="96">
        <f t="shared" ref="F191:V191" si="11">SUM(F110+F109+F98+F97)</f>
        <v>9</v>
      </c>
      <c r="G191" s="96">
        <f t="shared" si="11"/>
        <v>8</v>
      </c>
      <c r="H191" s="96">
        <f t="shared" si="11"/>
        <v>4</v>
      </c>
      <c r="I191" s="96">
        <f t="shared" si="11"/>
        <v>6</v>
      </c>
      <c r="J191" s="96">
        <f t="shared" si="11"/>
        <v>5</v>
      </c>
      <c r="K191" s="96">
        <f t="shared" si="11"/>
        <v>1</v>
      </c>
      <c r="L191" s="96">
        <f t="shared" si="11"/>
        <v>0</v>
      </c>
      <c r="M191" s="96">
        <f t="shared" si="11"/>
        <v>0</v>
      </c>
      <c r="N191" s="96">
        <f t="shared" si="11"/>
        <v>3</v>
      </c>
      <c r="O191" s="96">
        <f t="shared" si="11"/>
        <v>0</v>
      </c>
      <c r="P191" s="96">
        <f t="shared" si="11"/>
        <v>0</v>
      </c>
      <c r="Q191" s="96">
        <f t="shared" si="11"/>
        <v>1</v>
      </c>
      <c r="R191" s="96">
        <f t="shared" si="11"/>
        <v>0</v>
      </c>
      <c r="S191" s="96">
        <f t="shared" si="11"/>
        <v>0</v>
      </c>
      <c r="T191" s="96">
        <f t="shared" si="11"/>
        <v>1</v>
      </c>
      <c r="U191" s="96">
        <f t="shared" si="11"/>
        <v>5</v>
      </c>
      <c r="V191" s="96">
        <f t="shared" si="11"/>
        <v>7</v>
      </c>
      <c r="W191" s="97">
        <f t="shared" ref="W191:W215" si="12">SUM(I191+O191+S191)/F191</f>
        <v>0.66666666666666663</v>
      </c>
      <c r="X191" s="97">
        <f t="shared" ref="X191:X215" si="13">SUM(V191/G191)</f>
        <v>0.875</v>
      </c>
      <c r="Y191" s="98">
        <f t="shared" ref="Y191:Y215" si="14">SUM(X191+W191)</f>
        <v>1.5416666666666665</v>
      </c>
    </row>
    <row r="192" spans="1:25" s="170" customFormat="1" ht="15.75" x14ac:dyDescent="0.25">
      <c r="A192" s="181"/>
      <c r="B192" s="157" t="s">
        <v>64</v>
      </c>
      <c r="C192" s="100" t="s">
        <v>50</v>
      </c>
      <c r="D192" s="101">
        <f t="shared" si="10"/>
        <v>0.55555555555555558</v>
      </c>
      <c r="E192" s="100">
        <f>SUM(E149+E148+E125+E124+E116+E115)</f>
        <v>6</v>
      </c>
      <c r="F192" s="100">
        <f t="shared" ref="F192:V192" si="15">SUM(F149+F148+F125+F124+F116+F115)</f>
        <v>18</v>
      </c>
      <c r="G192" s="100">
        <f t="shared" si="15"/>
        <v>18</v>
      </c>
      <c r="H192" s="100">
        <f t="shared" si="15"/>
        <v>6</v>
      </c>
      <c r="I192" s="100">
        <f t="shared" si="15"/>
        <v>10</v>
      </c>
      <c r="J192" s="100">
        <f t="shared" si="15"/>
        <v>10</v>
      </c>
      <c r="K192" s="100">
        <f t="shared" si="15"/>
        <v>0</v>
      </c>
      <c r="L192" s="100">
        <f t="shared" si="15"/>
        <v>0</v>
      </c>
      <c r="M192" s="100">
        <f t="shared" si="15"/>
        <v>0</v>
      </c>
      <c r="N192" s="100">
        <f t="shared" si="15"/>
        <v>3</v>
      </c>
      <c r="O192" s="100">
        <f t="shared" si="15"/>
        <v>0</v>
      </c>
      <c r="P192" s="100">
        <f t="shared" si="15"/>
        <v>0</v>
      </c>
      <c r="Q192" s="100">
        <f t="shared" si="15"/>
        <v>0</v>
      </c>
      <c r="R192" s="100">
        <f t="shared" si="15"/>
        <v>0</v>
      </c>
      <c r="S192" s="100">
        <f t="shared" si="15"/>
        <v>1</v>
      </c>
      <c r="T192" s="100">
        <f t="shared" si="15"/>
        <v>1</v>
      </c>
      <c r="U192" s="100">
        <f t="shared" si="15"/>
        <v>3</v>
      </c>
      <c r="V192" s="100">
        <f t="shared" si="15"/>
        <v>10</v>
      </c>
      <c r="W192" s="101">
        <f t="shared" si="12"/>
        <v>0.61111111111111116</v>
      </c>
      <c r="X192" s="101">
        <f t="shared" si="13"/>
        <v>0.55555555555555558</v>
      </c>
      <c r="Y192" s="102">
        <f t="shared" si="14"/>
        <v>1.1666666666666667</v>
      </c>
    </row>
    <row r="193" spans="1:25" s="170" customFormat="1" ht="15.75" x14ac:dyDescent="0.25">
      <c r="A193" s="181"/>
      <c r="B193" s="157" t="s">
        <v>64</v>
      </c>
      <c r="C193" s="100" t="s">
        <v>68</v>
      </c>
      <c r="D193" s="101">
        <f t="shared" si="10"/>
        <v>0.5</v>
      </c>
      <c r="E193" s="100">
        <f>SUM(E151+E150+E141+E140)</f>
        <v>4</v>
      </c>
      <c r="F193" s="100">
        <f t="shared" ref="F193:V193" si="16">SUM(F151+F150+F141+F140)</f>
        <v>12</v>
      </c>
      <c r="G193" s="100">
        <f t="shared" si="16"/>
        <v>12</v>
      </c>
      <c r="H193" s="100">
        <f t="shared" si="16"/>
        <v>5</v>
      </c>
      <c r="I193" s="100">
        <f t="shared" si="16"/>
        <v>6</v>
      </c>
      <c r="J193" s="100">
        <f t="shared" si="16"/>
        <v>6</v>
      </c>
      <c r="K193" s="100">
        <f t="shared" si="16"/>
        <v>0</v>
      </c>
      <c r="L193" s="100">
        <f t="shared" si="16"/>
        <v>0</v>
      </c>
      <c r="M193" s="100">
        <f t="shared" si="16"/>
        <v>0</v>
      </c>
      <c r="N193" s="100">
        <f t="shared" si="16"/>
        <v>0</v>
      </c>
      <c r="O193" s="100">
        <f t="shared" si="16"/>
        <v>0</v>
      </c>
      <c r="P193" s="100">
        <f t="shared" si="16"/>
        <v>0</v>
      </c>
      <c r="Q193" s="100">
        <f t="shared" si="16"/>
        <v>0</v>
      </c>
      <c r="R193" s="100">
        <f t="shared" si="16"/>
        <v>0</v>
      </c>
      <c r="S193" s="100">
        <f t="shared" si="16"/>
        <v>0</v>
      </c>
      <c r="T193" s="100">
        <f t="shared" si="16"/>
        <v>1</v>
      </c>
      <c r="U193" s="100">
        <f t="shared" si="16"/>
        <v>3</v>
      </c>
      <c r="V193" s="100">
        <f t="shared" si="16"/>
        <v>6</v>
      </c>
      <c r="W193" s="101">
        <f t="shared" si="12"/>
        <v>0.5</v>
      </c>
      <c r="X193" s="101">
        <f t="shared" si="13"/>
        <v>0.5</v>
      </c>
      <c r="Y193" s="102">
        <f t="shared" si="14"/>
        <v>1</v>
      </c>
    </row>
    <row r="194" spans="1:25" s="170" customFormat="1" ht="15.75" x14ac:dyDescent="0.25">
      <c r="A194" s="181"/>
      <c r="B194" s="157" t="s">
        <v>64</v>
      </c>
      <c r="C194" s="100" t="s">
        <v>58</v>
      </c>
      <c r="D194" s="101">
        <f t="shared" si="10"/>
        <v>0.43478260869565216</v>
      </c>
      <c r="E194" s="100">
        <f>SUM(E186+E185+E179+E178+E169+E168+E21+E20)</f>
        <v>8</v>
      </c>
      <c r="F194" s="100">
        <f t="shared" ref="F194:V194" si="17">SUM(F186+F185+F179+F178+F169+F168+F21+F20)</f>
        <v>24</v>
      </c>
      <c r="G194" s="100">
        <f t="shared" si="17"/>
        <v>23</v>
      </c>
      <c r="H194" s="100">
        <f t="shared" si="17"/>
        <v>8</v>
      </c>
      <c r="I194" s="100">
        <f t="shared" si="17"/>
        <v>10</v>
      </c>
      <c r="J194" s="100">
        <f t="shared" si="17"/>
        <v>6</v>
      </c>
      <c r="K194" s="100">
        <f t="shared" si="17"/>
        <v>3</v>
      </c>
      <c r="L194" s="100">
        <f t="shared" si="17"/>
        <v>1</v>
      </c>
      <c r="M194" s="100">
        <f t="shared" si="17"/>
        <v>0</v>
      </c>
      <c r="N194" s="100">
        <f t="shared" si="17"/>
        <v>5</v>
      </c>
      <c r="O194" s="100">
        <f t="shared" si="17"/>
        <v>1</v>
      </c>
      <c r="P194" s="100">
        <f t="shared" si="17"/>
        <v>0</v>
      </c>
      <c r="Q194" s="100">
        <f t="shared" si="17"/>
        <v>0</v>
      </c>
      <c r="R194" s="100">
        <f t="shared" si="17"/>
        <v>0</v>
      </c>
      <c r="S194" s="100">
        <f t="shared" si="17"/>
        <v>1</v>
      </c>
      <c r="T194" s="100">
        <f t="shared" si="17"/>
        <v>1</v>
      </c>
      <c r="U194" s="100">
        <f t="shared" si="17"/>
        <v>2</v>
      </c>
      <c r="V194" s="100">
        <f t="shared" si="17"/>
        <v>15</v>
      </c>
      <c r="W194" s="101">
        <f t="shared" si="12"/>
        <v>0.5</v>
      </c>
      <c r="X194" s="101">
        <f t="shared" si="13"/>
        <v>0.65217391304347827</v>
      </c>
      <c r="Y194" s="102">
        <f t="shared" si="14"/>
        <v>1.1521739130434783</v>
      </c>
    </row>
    <row r="195" spans="1:25" s="170" customFormat="1" ht="15.75" x14ac:dyDescent="0.25">
      <c r="A195" s="181"/>
      <c r="B195" s="157" t="s">
        <v>64</v>
      </c>
      <c r="C195" s="100" t="s">
        <v>108</v>
      </c>
      <c r="D195" s="101">
        <f t="shared" si="10"/>
        <v>0.4</v>
      </c>
      <c r="E195" s="100">
        <f>SUM(E13+E12)</f>
        <v>2</v>
      </c>
      <c r="F195" s="100">
        <f t="shared" ref="F195:V195" si="18">SUM(F13+F12)</f>
        <v>5</v>
      </c>
      <c r="G195" s="100">
        <f t="shared" si="18"/>
        <v>5</v>
      </c>
      <c r="H195" s="100">
        <f t="shared" si="18"/>
        <v>1</v>
      </c>
      <c r="I195" s="100">
        <f t="shared" si="18"/>
        <v>2</v>
      </c>
      <c r="J195" s="100">
        <f t="shared" si="18"/>
        <v>1</v>
      </c>
      <c r="K195" s="100">
        <f t="shared" si="18"/>
        <v>1</v>
      </c>
      <c r="L195" s="100">
        <f t="shared" si="18"/>
        <v>0</v>
      </c>
      <c r="M195" s="100">
        <f t="shared" si="18"/>
        <v>0</v>
      </c>
      <c r="N195" s="100">
        <f t="shared" si="18"/>
        <v>1</v>
      </c>
      <c r="O195" s="100">
        <f t="shared" si="18"/>
        <v>0</v>
      </c>
      <c r="P195" s="100">
        <f t="shared" si="18"/>
        <v>0</v>
      </c>
      <c r="Q195" s="100">
        <f t="shared" si="18"/>
        <v>0</v>
      </c>
      <c r="R195" s="100">
        <f t="shared" si="18"/>
        <v>0</v>
      </c>
      <c r="S195" s="100">
        <f t="shared" si="18"/>
        <v>0</v>
      </c>
      <c r="T195" s="100">
        <f t="shared" si="18"/>
        <v>0</v>
      </c>
      <c r="U195" s="100">
        <f t="shared" si="18"/>
        <v>2</v>
      </c>
      <c r="V195" s="100">
        <f t="shared" si="18"/>
        <v>3</v>
      </c>
      <c r="W195" s="101">
        <f t="shared" si="12"/>
        <v>0.4</v>
      </c>
      <c r="X195" s="101">
        <f t="shared" si="13"/>
        <v>0.6</v>
      </c>
      <c r="Y195" s="102">
        <f t="shared" si="14"/>
        <v>1</v>
      </c>
    </row>
    <row r="196" spans="1:25" s="170" customFormat="1" ht="15.75" x14ac:dyDescent="0.25">
      <c r="A196" s="181"/>
      <c r="B196" s="157" t="s">
        <v>64</v>
      </c>
      <c r="C196" s="100" t="s">
        <v>69</v>
      </c>
      <c r="D196" s="101">
        <f t="shared" si="10"/>
        <v>0.38461538461538464</v>
      </c>
      <c r="E196" s="100">
        <f>SUM(E153+E152+E143+E142)</f>
        <v>4</v>
      </c>
      <c r="F196" s="100">
        <f t="shared" ref="F196:V196" si="19">SUM(F153+F152+F143+F142)</f>
        <v>15</v>
      </c>
      <c r="G196" s="100">
        <f t="shared" si="19"/>
        <v>13</v>
      </c>
      <c r="H196" s="100">
        <f t="shared" si="19"/>
        <v>2</v>
      </c>
      <c r="I196" s="100">
        <f t="shared" si="19"/>
        <v>5</v>
      </c>
      <c r="J196" s="100">
        <f t="shared" si="19"/>
        <v>4</v>
      </c>
      <c r="K196" s="100">
        <f t="shared" si="19"/>
        <v>0</v>
      </c>
      <c r="L196" s="100">
        <f t="shared" si="19"/>
        <v>0</v>
      </c>
      <c r="M196" s="100">
        <f t="shared" si="19"/>
        <v>1</v>
      </c>
      <c r="N196" s="100">
        <f t="shared" si="19"/>
        <v>4</v>
      </c>
      <c r="O196" s="100">
        <f t="shared" si="19"/>
        <v>2</v>
      </c>
      <c r="P196" s="100">
        <f t="shared" si="19"/>
        <v>0</v>
      </c>
      <c r="Q196" s="100">
        <f t="shared" si="19"/>
        <v>0</v>
      </c>
      <c r="R196" s="100">
        <f t="shared" si="19"/>
        <v>0</v>
      </c>
      <c r="S196" s="100">
        <f t="shared" si="19"/>
        <v>2</v>
      </c>
      <c r="T196" s="100">
        <f t="shared" si="19"/>
        <v>0</v>
      </c>
      <c r="U196" s="100">
        <f t="shared" si="19"/>
        <v>0</v>
      </c>
      <c r="V196" s="100">
        <f t="shared" si="19"/>
        <v>8</v>
      </c>
      <c r="W196" s="101">
        <f t="shared" si="12"/>
        <v>0.6</v>
      </c>
      <c r="X196" s="101">
        <f t="shared" si="13"/>
        <v>0.61538461538461542</v>
      </c>
      <c r="Y196" s="102">
        <f t="shared" si="14"/>
        <v>1.2153846153846155</v>
      </c>
    </row>
    <row r="197" spans="1:25" s="170" customFormat="1" ht="15.75" x14ac:dyDescent="0.25">
      <c r="A197" s="181"/>
      <c r="B197" s="157" t="s">
        <v>64</v>
      </c>
      <c r="C197" s="100" t="s">
        <v>56</v>
      </c>
      <c r="D197" s="101">
        <f t="shared" si="10"/>
        <v>0.65</v>
      </c>
      <c r="E197" s="100">
        <f>SUM(E180+E171+E170+E165+E164)</f>
        <v>5</v>
      </c>
      <c r="F197" s="100">
        <f t="shared" ref="F197:V197" si="20">SUM(F180+F171+F170+F165+F164)</f>
        <v>20</v>
      </c>
      <c r="G197" s="100">
        <f t="shared" si="20"/>
        <v>20</v>
      </c>
      <c r="H197" s="100">
        <f t="shared" si="20"/>
        <v>9</v>
      </c>
      <c r="I197" s="100">
        <f t="shared" si="20"/>
        <v>13</v>
      </c>
      <c r="J197" s="100">
        <f t="shared" si="20"/>
        <v>8</v>
      </c>
      <c r="K197" s="100">
        <f t="shared" si="20"/>
        <v>2</v>
      </c>
      <c r="L197" s="100">
        <f t="shared" si="20"/>
        <v>3</v>
      </c>
      <c r="M197" s="100">
        <f t="shared" si="20"/>
        <v>0</v>
      </c>
      <c r="N197" s="100">
        <f t="shared" si="20"/>
        <v>9</v>
      </c>
      <c r="O197" s="100">
        <f t="shared" si="20"/>
        <v>0</v>
      </c>
      <c r="P197" s="100">
        <f t="shared" si="20"/>
        <v>0</v>
      </c>
      <c r="Q197" s="100">
        <f t="shared" si="20"/>
        <v>0</v>
      </c>
      <c r="R197" s="100">
        <f t="shared" si="20"/>
        <v>0</v>
      </c>
      <c r="S197" s="100">
        <f t="shared" si="20"/>
        <v>0</v>
      </c>
      <c r="T197" s="100">
        <f t="shared" si="20"/>
        <v>1</v>
      </c>
      <c r="U197" s="100">
        <f t="shared" si="20"/>
        <v>6</v>
      </c>
      <c r="V197" s="100">
        <f t="shared" si="20"/>
        <v>21</v>
      </c>
      <c r="W197" s="101">
        <f t="shared" si="12"/>
        <v>0.65</v>
      </c>
      <c r="X197" s="101">
        <f t="shared" si="13"/>
        <v>1.05</v>
      </c>
      <c r="Y197" s="102">
        <f t="shared" si="14"/>
        <v>1.7000000000000002</v>
      </c>
    </row>
    <row r="198" spans="1:25" s="170" customFormat="1" ht="15.75" x14ac:dyDescent="0.25">
      <c r="A198" s="181"/>
      <c r="B198" s="157" t="s">
        <v>64</v>
      </c>
      <c r="C198" s="100" t="s">
        <v>29</v>
      </c>
      <c r="D198" s="101">
        <f t="shared" si="10"/>
        <v>0.44444444444444442</v>
      </c>
      <c r="E198" s="100">
        <f>SUM(E69+E68+E59+E58)</f>
        <v>4</v>
      </c>
      <c r="F198" s="100">
        <f t="shared" ref="F198:V198" si="21">SUM(F69+F68+F59+F58)</f>
        <v>12</v>
      </c>
      <c r="G198" s="100">
        <f t="shared" si="21"/>
        <v>9</v>
      </c>
      <c r="H198" s="100">
        <f t="shared" si="21"/>
        <v>4</v>
      </c>
      <c r="I198" s="100">
        <f t="shared" si="21"/>
        <v>4</v>
      </c>
      <c r="J198" s="100">
        <f t="shared" si="21"/>
        <v>2</v>
      </c>
      <c r="K198" s="100">
        <f t="shared" si="21"/>
        <v>1</v>
      </c>
      <c r="L198" s="100">
        <f t="shared" si="21"/>
        <v>0</v>
      </c>
      <c r="M198" s="100">
        <f t="shared" si="21"/>
        <v>1</v>
      </c>
      <c r="N198" s="100">
        <f t="shared" si="21"/>
        <v>3</v>
      </c>
      <c r="O198" s="100">
        <f t="shared" si="21"/>
        <v>3</v>
      </c>
      <c r="P198" s="100">
        <f t="shared" si="21"/>
        <v>0</v>
      </c>
      <c r="Q198" s="100">
        <f t="shared" si="21"/>
        <v>0</v>
      </c>
      <c r="R198" s="100">
        <f t="shared" si="21"/>
        <v>0</v>
      </c>
      <c r="S198" s="100">
        <f t="shared" si="21"/>
        <v>1</v>
      </c>
      <c r="T198" s="100">
        <f t="shared" si="21"/>
        <v>0</v>
      </c>
      <c r="U198" s="100">
        <f t="shared" si="21"/>
        <v>6</v>
      </c>
      <c r="V198" s="100">
        <f t="shared" si="21"/>
        <v>8</v>
      </c>
      <c r="W198" s="101">
        <f t="shared" si="12"/>
        <v>0.66666666666666663</v>
      </c>
      <c r="X198" s="101">
        <f t="shared" si="13"/>
        <v>0.88888888888888884</v>
      </c>
      <c r="Y198" s="102">
        <f t="shared" si="14"/>
        <v>1.5555555555555554</v>
      </c>
    </row>
    <row r="199" spans="1:25" s="170" customFormat="1" ht="15.75" x14ac:dyDescent="0.25">
      <c r="A199" s="181"/>
      <c r="B199" s="157" t="s">
        <v>64</v>
      </c>
      <c r="C199" s="100" t="s">
        <v>43</v>
      </c>
      <c r="D199" s="101">
        <f t="shared" si="10"/>
        <v>0.64516129032258063</v>
      </c>
      <c r="E199" s="100">
        <f>SUM(E137+E136+E129+E128+E112+E111+E104+E103+E88+E87)</f>
        <v>10</v>
      </c>
      <c r="F199" s="100">
        <f t="shared" ref="F199:V199" si="22">SUM(F137+F136+F129+F128+F112+F111+F104+F103+F88+F87)</f>
        <v>32</v>
      </c>
      <c r="G199" s="100">
        <f t="shared" si="22"/>
        <v>31</v>
      </c>
      <c r="H199" s="100">
        <f t="shared" si="22"/>
        <v>14</v>
      </c>
      <c r="I199" s="100">
        <f t="shared" si="22"/>
        <v>20</v>
      </c>
      <c r="J199" s="100">
        <f t="shared" si="22"/>
        <v>16</v>
      </c>
      <c r="K199" s="100">
        <f t="shared" si="22"/>
        <v>3</v>
      </c>
      <c r="L199" s="100">
        <f t="shared" si="22"/>
        <v>0</v>
      </c>
      <c r="M199" s="100">
        <f t="shared" si="22"/>
        <v>1</v>
      </c>
      <c r="N199" s="100">
        <f t="shared" si="22"/>
        <v>10</v>
      </c>
      <c r="O199" s="100">
        <f t="shared" si="22"/>
        <v>0</v>
      </c>
      <c r="P199" s="100">
        <f t="shared" si="22"/>
        <v>1</v>
      </c>
      <c r="Q199" s="100">
        <f t="shared" si="22"/>
        <v>1</v>
      </c>
      <c r="R199" s="100">
        <f t="shared" si="22"/>
        <v>0</v>
      </c>
      <c r="S199" s="100">
        <f t="shared" si="22"/>
        <v>1</v>
      </c>
      <c r="T199" s="100">
        <f t="shared" si="22"/>
        <v>2</v>
      </c>
      <c r="U199" s="100">
        <f t="shared" si="22"/>
        <v>9</v>
      </c>
      <c r="V199" s="100">
        <f t="shared" si="22"/>
        <v>26</v>
      </c>
      <c r="W199" s="101">
        <f t="shared" si="12"/>
        <v>0.65625</v>
      </c>
      <c r="X199" s="101">
        <f t="shared" si="13"/>
        <v>0.83870967741935487</v>
      </c>
      <c r="Y199" s="102">
        <f t="shared" si="14"/>
        <v>1.494959677419355</v>
      </c>
    </row>
    <row r="200" spans="1:25" s="170" customFormat="1" ht="15.75" x14ac:dyDescent="0.25">
      <c r="A200" s="181"/>
      <c r="B200" s="157" t="s">
        <v>64</v>
      </c>
      <c r="C200" s="100" t="s">
        <v>54</v>
      </c>
      <c r="D200" s="101">
        <f t="shared" si="10"/>
        <v>0.57692307692307687</v>
      </c>
      <c r="E200" s="100">
        <f>SUM(E182+E181+E175+E174+E163+E162+E161+E160)</f>
        <v>8</v>
      </c>
      <c r="F200" s="100">
        <f t="shared" ref="F200:V200" si="23">SUM(F182+F181+F175+F174+F163+F162+F161+F160)</f>
        <v>28</v>
      </c>
      <c r="G200" s="100">
        <f t="shared" si="23"/>
        <v>26</v>
      </c>
      <c r="H200" s="100">
        <f t="shared" si="23"/>
        <v>15</v>
      </c>
      <c r="I200" s="100">
        <f t="shared" si="23"/>
        <v>15</v>
      </c>
      <c r="J200" s="100">
        <f t="shared" si="23"/>
        <v>12</v>
      </c>
      <c r="K200" s="100">
        <f t="shared" si="23"/>
        <v>2</v>
      </c>
      <c r="L200" s="100">
        <f t="shared" si="23"/>
        <v>1</v>
      </c>
      <c r="M200" s="100">
        <f t="shared" si="23"/>
        <v>0</v>
      </c>
      <c r="N200" s="100">
        <f t="shared" si="23"/>
        <v>14</v>
      </c>
      <c r="O200" s="100">
        <f t="shared" si="23"/>
        <v>1</v>
      </c>
      <c r="P200" s="100">
        <f t="shared" si="23"/>
        <v>0</v>
      </c>
      <c r="Q200" s="100">
        <f t="shared" si="23"/>
        <v>1</v>
      </c>
      <c r="R200" s="100">
        <f t="shared" si="23"/>
        <v>0</v>
      </c>
      <c r="S200" s="100">
        <f t="shared" si="23"/>
        <v>3</v>
      </c>
      <c r="T200" s="100">
        <f t="shared" si="23"/>
        <v>0</v>
      </c>
      <c r="U200" s="100">
        <f t="shared" si="23"/>
        <v>3</v>
      </c>
      <c r="V200" s="100">
        <f t="shared" si="23"/>
        <v>19</v>
      </c>
      <c r="W200" s="101">
        <f t="shared" si="12"/>
        <v>0.6785714285714286</v>
      </c>
      <c r="X200" s="101">
        <f t="shared" si="13"/>
        <v>0.73076923076923073</v>
      </c>
      <c r="Y200" s="102">
        <f t="shared" si="14"/>
        <v>1.4093406593406592</v>
      </c>
    </row>
    <row r="201" spans="1:25" s="170" customFormat="1" ht="15.75" x14ac:dyDescent="0.25">
      <c r="A201" s="181"/>
      <c r="B201" s="157" t="s">
        <v>64</v>
      </c>
      <c r="C201" s="100" t="s">
        <v>110</v>
      </c>
      <c r="D201" s="101">
        <f t="shared" si="10"/>
        <v>0.3</v>
      </c>
      <c r="E201" s="100">
        <f>SUM(E17+E16+E8+E7)</f>
        <v>4</v>
      </c>
      <c r="F201" s="100">
        <f t="shared" ref="F201:V201" si="24">SUM(F17+F16+F8+F7)</f>
        <v>10</v>
      </c>
      <c r="G201" s="100">
        <f t="shared" si="24"/>
        <v>10</v>
      </c>
      <c r="H201" s="100">
        <f t="shared" si="24"/>
        <v>2</v>
      </c>
      <c r="I201" s="100">
        <f t="shared" si="24"/>
        <v>3</v>
      </c>
      <c r="J201" s="100">
        <f t="shared" si="24"/>
        <v>3</v>
      </c>
      <c r="K201" s="100">
        <f t="shared" si="24"/>
        <v>0</v>
      </c>
      <c r="L201" s="100">
        <f t="shared" si="24"/>
        <v>0</v>
      </c>
      <c r="M201" s="100">
        <f t="shared" si="24"/>
        <v>0</v>
      </c>
      <c r="N201" s="100">
        <f t="shared" si="24"/>
        <v>0</v>
      </c>
      <c r="O201" s="100">
        <f t="shared" si="24"/>
        <v>0</v>
      </c>
      <c r="P201" s="100">
        <f t="shared" si="24"/>
        <v>0</v>
      </c>
      <c r="Q201" s="100">
        <f t="shared" si="24"/>
        <v>0</v>
      </c>
      <c r="R201" s="100">
        <f t="shared" si="24"/>
        <v>0</v>
      </c>
      <c r="S201" s="100">
        <f t="shared" si="24"/>
        <v>0</v>
      </c>
      <c r="T201" s="100">
        <f t="shared" si="24"/>
        <v>1</v>
      </c>
      <c r="U201" s="100">
        <f t="shared" si="24"/>
        <v>4</v>
      </c>
      <c r="V201" s="100">
        <f t="shared" si="24"/>
        <v>3</v>
      </c>
      <c r="W201" s="101">
        <f t="shared" si="12"/>
        <v>0.3</v>
      </c>
      <c r="X201" s="101">
        <f t="shared" si="13"/>
        <v>0.3</v>
      </c>
      <c r="Y201" s="102">
        <f t="shared" si="14"/>
        <v>0.6</v>
      </c>
    </row>
    <row r="202" spans="1:25" s="170" customFormat="1" ht="15.75" x14ac:dyDescent="0.25">
      <c r="A202" s="181"/>
      <c r="B202" s="157" t="s">
        <v>64</v>
      </c>
      <c r="C202" s="100" t="s">
        <v>45</v>
      </c>
      <c r="D202" s="101">
        <f t="shared" si="10"/>
        <v>0.57692307692307687</v>
      </c>
      <c r="E202" s="100">
        <f>SUM(E155+E154+E145+E144+E122+E121+E102+E101+E94+E93)</f>
        <v>10</v>
      </c>
      <c r="F202" s="100">
        <f t="shared" ref="F202:V202" si="25">SUM(F155+F154+F145+F144+F122+F121+F102+F101+F94+F93)</f>
        <v>28</v>
      </c>
      <c r="G202" s="100">
        <f t="shared" si="25"/>
        <v>26</v>
      </c>
      <c r="H202" s="100">
        <f t="shared" si="25"/>
        <v>12</v>
      </c>
      <c r="I202" s="100">
        <f t="shared" si="25"/>
        <v>15</v>
      </c>
      <c r="J202" s="100">
        <f t="shared" si="25"/>
        <v>12</v>
      </c>
      <c r="K202" s="100">
        <f t="shared" si="25"/>
        <v>3</v>
      </c>
      <c r="L202" s="100">
        <f t="shared" si="25"/>
        <v>0</v>
      </c>
      <c r="M202" s="100">
        <f t="shared" si="25"/>
        <v>0</v>
      </c>
      <c r="N202" s="100">
        <f t="shared" si="25"/>
        <v>7</v>
      </c>
      <c r="O202" s="100">
        <f t="shared" si="25"/>
        <v>0</v>
      </c>
      <c r="P202" s="100">
        <f t="shared" si="25"/>
        <v>0</v>
      </c>
      <c r="Q202" s="100">
        <f t="shared" si="25"/>
        <v>2</v>
      </c>
      <c r="R202" s="100">
        <f t="shared" si="25"/>
        <v>0</v>
      </c>
      <c r="S202" s="100">
        <f t="shared" si="25"/>
        <v>1</v>
      </c>
      <c r="T202" s="100">
        <f t="shared" si="25"/>
        <v>3</v>
      </c>
      <c r="U202" s="100">
        <f t="shared" si="25"/>
        <v>0</v>
      </c>
      <c r="V202" s="100">
        <f t="shared" si="25"/>
        <v>18</v>
      </c>
      <c r="W202" s="101">
        <f t="shared" si="12"/>
        <v>0.5714285714285714</v>
      </c>
      <c r="X202" s="101">
        <f t="shared" si="13"/>
        <v>0.69230769230769229</v>
      </c>
      <c r="Y202" s="102">
        <f t="shared" si="14"/>
        <v>1.2637362637362637</v>
      </c>
    </row>
    <row r="203" spans="1:25" s="170" customFormat="1" ht="15.75" x14ac:dyDescent="0.25">
      <c r="A203" s="181"/>
      <c r="B203" s="157" t="s">
        <v>64</v>
      </c>
      <c r="C203" s="100" t="s">
        <v>57</v>
      </c>
      <c r="D203" s="101">
        <f t="shared" si="10"/>
        <v>0.52941176470588236</v>
      </c>
      <c r="E203" s="100">
        <f>SUM(E184+E183+E173+E172+E167+E166)</f>
        <v>6</v>
      </c>
      <c r="F203" s="100">
        <f t="shared" ref="F203:V203" si="26">SUM(F184+F183+F173+F172+F167+F166)</f>
        <v>19</v>
      </c>
      <c r="G203" s="100">
        <f t="shared" si="26"/>
        <v>17</v>
      </c>
      <c r="H203" s="100">
        <f t="shared" si="26"/>
        <v>8</v>
      </c>
      <c r="I203" s="100">
        <f t="shared" si="26"/>
        <v>9</v>
      </c>
      <c r="J203" s="100">
        <f t="shared" si="26"/>
        <v>7</v>
      </c>
      <c r="K203" s="100">
        <f t="shared" si="26"/>
        <v>1</v>
      </c>
      <c r="L203" s="100">
        <f t="shared" si="26"/>
        <v>1</v>
      </c>
      <c r="M203" s="100">
        <f t="shared" si="26"/>
        <v>0</v>
      </c>
      <c r="N203" s="100">
        <f t="shared" si="26"/>
        <v>10</v>
      </c>
      <c r="O203" s="100">
        <f t="shared" si="26"/>
        <v>1</v>
      </c>
      <c r="P203" s="100">
        <f t="shared" si="26"/>
        <v>1</v>
      </c>
      <c r="Q203" s="100">
        <f t="shared" si="26"/>
        <v>1</v>
      </c>
      <c r="R203" s="100">
        <f t="shared" si="26"/>
        <v>0</v>
      </c>
      <c r="S203" s="100">
        <f t="shared" si="26"/>
        <v>0</v>
      </c>
      <c r="T203" s="100">
        <f t="shared" si="26"/>
        <v>1</v>
      </c>
      <c r="U203" s="100">
        <f t="shared" si="26"/>
        <v>8</v>
      </c>
      <c r="V203" s="100">
        <f t="shared" si="26"/>
        <v>12</v>
      </c>
      <c r="W203" s="101">
        <f t="shared" si="12"/>
        <v>0.52631578947368418</v>
      </c>
      <c r="X203" s="101">
        <f t="shared" si="13"/>
        <v>0.70588235294117652</v>
      </c>
      <c r="Y203" s="102">
        <f t="shared" si="14"/>
        <v>1.2321981424148607</v>
      </c>
    </row>
    <row r="204" spans="1:25" s="170" customFormat="1" ht="15.75" x14ac:dyDescent="0.25">
      <c r="A204" s="181"/>
      <c r="B204" s="157" t="s">
        <v>64</v>
      </c>
      <c r="C204" s="100" t="s">
        <v>23</v>
      </c>
      <c r="D204" s="101">
        <f t="shared" si="10"/>
        <v>0.36206896551724138</v>
      </c>
      <c r="E204" s="100">
        <f>SUM(E81+E80+E67+E66+E55+E54+E53+E52+E41+E40+E37+E36+E28+E27+E26+E25+E24+E11+E10)</f>
        <v>19</v>
      </c>
      <c r="F204" s="100">
        <f t="shared" ref="F204:V204" si="27">SUM(F81+F80+F67+F66+F55+F54+F53+F52+F41+F40+F37+F36+F28+F27+F26+F25+F24+F11+F10)</f>
        <v>64</v>
      </c>
      <c r="G204" s="100">
        <f t="shared" si="27"/>
        <v>58</v>
      </c>
      <c r="H204" s="100">
        <f t="shared" si="27"/>
        <v>11</v>
      </c>
      <c r="I204" s="100">
        <f t="shared" si="27"/>
        <v>21</v>
      </c>
      <c r="J204" s="100">
        <f t="shared" si="27"/>
        <v>12</v>
      </c>
      <c r="K204" s="100">
        <f t="shared" si="27"/>
        <v>7</v>
      </c>
      <c r="L204" s="100">
        <f t="shared" si="27"/>
        <v>2</v>
      </c>
      <c r="M204" s="100">
        <f t="shared" si="27"/>
        <v>0</v>
      </c>
      <c r="N204" s="100">
        <f t="shared" si="27"/>
        <v>12</v>
      </c>
      <c r="O204" s="100">
        <f t="shared" si="27"/>
        <v>6</v>
      </c>
      <c r="P204" s="100">
        <f t="shared" si="27"/>
        <v>2</v>
      </c>
      <c r="Q204" s="100">
        <f t="shared" si="27"/>
        <v>0</v>
      </c>
      <c r="R204" s="100">
        <f t="shared" si="27"/>
        <v>1</v>
      </c>
      <c r="S204" s="100">
        <f t="shared" si="27"/>
        <v>1</v>
      </c>
      <c r="T204" s="100">
        <f t="shared" si="27"/>
        <v>9</v>
      </c>
      <c r="U204" s="100">
        <f t="shared" si="27"/>
        <v>13</v>
      </c>
      <c r="V204" s="100">
        <f t="shared" si="27"/>
        <v>32</v>
      </c>
      <c r="W204" s="101">
        <f t="shared" si="12"/>
        <v>0.4375</v>
      </c>
      <c r="X204" s="101">
        <f t="shared" si="13"/>
        <v>0.55172413793103448</v>
      </c>
      <c r="Y204" s="102">
        <f t="shared" si="14"/>
        <v>0.98922413793103448</v>
      </c>
    </row>
    <row r="205" spans="1:25" s="170" customFormat="1" ht="15.75" x14ac:dyDescent="0.25">
      <c r="A205" s="181"/>
      <c r="B205" s="157" t="s">
        <v>64</v>
      </c>
      <c r="C205" s="100" t="s">
        <v>30</v>
      </c>
      <c r="D205" s="101">
        <f t="shared" si="10"/>
        <v>0.44444444444444442</v>
      </c>
      <c r="E205" s="100">
        <f>SUM(E77+E76+E63+E62)</f>
        <v>4</v>
      </c>
      <c r="F205" s="100">
        <f t="shared" ref="F205:V205" si="28">SUM(F77+F76+F63+F62)</f>
        <v>11</v>
      </c>
      <c r="G205" s="100">
        <f t="shared" si="28"/>
        <v>9</v>
      </c>
      <c r="H205" s="100">
        <f t="shared" si="28"/>
        <v>3</v>
      </c>
      <c r="I205" s="100">
        <f t="shared" si="28"/>
        <v>4</v>
      </c>
      <c r="J205" s="100">
        <f t="shared" si="28"/>
        <v>2</v>
      </c>
      <c r="K205" s="100">
        <f t="shared" si="28"/>
        <v>1</v>
      </c>
      <c r="L205" s="100">
        <f t="shared" si="28"/>
        <v>1</v>
      </c>
      <c r="M205" s="100">
        <f t="shared" si="28"/>
        <v>0</v>
      </c>
      <c r="N205" s="100">
        <f t="shared" si="28"/>
        <v>3</v>
      </c>
      <c r="O205" s="100">
        <f t="shared" si="28"/>
        <v>2</v>
      </c>
      <c r="P205" s="100">
        <f t="shared" si="28"/>
        <v>1</v>
      </c>
      <c r="Q205" s="100">
        <f t="shared" si="28"/>
        <v>0</v>
      </c>
      <c r="R205" s="100">
        <f t="shared" si="28"/>
        <v>0</v>
      </c>
      <c r="S205" s="100">
        <f t="shared" si="28"/>
        <v>1</v>
      </c>
      <c r="T205" s="100">
        <f t="shared" si="28"/>
        <v>1</v>
      </c>
      <c r="U205" s="100">
        <f t="shared" si="28"/>
        <v>0</v>
      </c>
      <c r="V205" s="100">
        <f t="shared" si="28"/>
        <v>7</v>
      </c>
      <c r="W205" s="101">
        <f t="shared" si="12"/>
        <v>0.63636363636363635</v>
      </c>
      <c r="X205" s="101">
        <f t="shared" si="13"/>
        <v>0.77777777777777779</v>
      </c>
      <c r="Y205" s="102">
        <f t="shared" si="14"/>
        <v>1.4141414141414141</v>
      </c>
    </row>
    <row r="206" spans="1:25" s="170" customFormat="1" ht="15.75" x14ac:dyDescent="0.25">
      <c r="A206" s="181"/>
      <c r="B206" s="157" t="s">
        <v>64</v>
      </c>
      <c r="C206" s="100" t="s">
        <v>46</v>
      </c>
      <c r="D206" s="101">
        <f t="shared" si="10"/>
        <v>0.67741935483870963</v>
      </c>
      <c r="E206" s="100">
        <f>SUM(E157+E156+E147+E146+E135+E134+E123+E108+E107+E96+E95)</f>
        <v>11</v>
      </c>
      <c r="F206" s="100">
        <f t="shared" ref="F206:V206" si="29">SUM(F157+F156+F147+F146+F135+F134+F123+F108+F107+F96+F95)</f>
        <v>34</v>
      </c>
      <c r="G206" s="100">
        <f t="shared" si="29"/>
        <v>31</v>
      </c>
      <c r="H206" s="100">
        <f t="shared" si="29"/>
        <v>16</v>
      </c>
      <c r="I206" s="100">
        <f t="shared" si="29"/>
        <v>21</v>
      </c>
      <c r="J206" s="100">
        <f t="shared" si="29"/>
        <v>13</v>
      </c>
      <c r="K206" s="100">
        <f t="shared" si="29"/>
        <v>7</v>
      </c>
      <c r="L206" s="100">
        <f t="shared" si="29"/>
        <v>0</v>
      </c>
      <c r="M206" s="100">
        <f t="shared" si="29"/>
        <v>1</v>
      </c>
      <c r="N206" s="100">
        <f t="shared" si="29"/>
        <v>9</v>
      </c>
      <c r="O206" s="100">
        <f t="shared" si="29"/>
        <v>2</v>
      </c>
      <c r="P206" s="100">
        <f t="shared" si="29"/>
        <v>0</v>
      </c>
      <c r="Q206" s="100">
        <f t="shared" si="29"/>
        <v>1</v>
      </c>
      <c r="R206" s="100">
        <f t="shared" si="29"/>
        <v>0</v>
      </c>
      <c r="S206" s="100">
        <f t="shared" si="29"/>
        <v>1</v>
      </c>
      <c r="T206" s="100">
        <f t="shared" si="29"/>
        <v>5</v>
      </c>
      <c r="U206" s="100">
        <f t="shared" si="29"/>
        <v>7</v>
      </c>
      <c r="V206" s="100">
        <f t="shared" si="29"/>
        <v>31</v>
      </c>
      <c r="W206" s="101">
        <f t="shared" si="12"/>
        <v>0.70588235294117652</v>
      </c>
      <c r="X206" s="101">
        <f t="shared" si="13"/>
        <v>1</v>
      </c>
      <c r="Y206" s="102">
        <f t="shared" si="14"/>
        <v>1.7058823529411766</v>
      </c>
    </row>
    <row r="207" spans="1:25" s="170" customFormat="1" ht="15.75" x14ac:dyDescent="0.25">
      <c r="A207" s="181"/>
      <c r="B207" s="157" t="s">
        <v>64</v>
      </c>
      <c r="C207" s="100" t="s">
        <v>51</v>
      </c>
      <c r="D207" s="101">
        <f t="shared" si="10"/>
        <v>0.42857142857142855</v>
      </c>
      <c r="E207" s="100">
        <f>SUM(E127+E126+E118+E117)</f>
        <v>4</v>
      </c>
      <c r="F207" s="100">
        <f t="shared" ref="F207:V207" si="30">SUM(F127+F126+F118+F117)</f>
        <v>15</v>
      </c>
      <c r="G207" s="100">
        <f t="shared" si="30"/>
        <v>14</v>
      </c>
      <c r="H207" s="100">
        <f t="shared" si="30"/>
        <v>7</v>
      </c>
      <c r="I207" s="100">
        <f t="shared" si="30"/>
        <v>6</v>
      </c>
      <c r="J207" s="100">
        <f t="shared" si="30"/>
        <v>5</v>
      </c>
      <c r="K207" s="100">
        <f t="shared" si="30"/>
        <v>1</v>
      </c>
      <c r="L207" s="100">
        <f t="shared" si="30"/>
        <v>0</v>
      </c>
      <c r="M207" s="100">
        <f t="shared" si="30"/>
        <v>0</v>
      </c>
      <c r="N207" s="100">
        <f t="shared" si="30"/>
        <v>5</v>
      </c>
      <c r="O207" s="100">
        <f t="shared" si="30"/>
        <v>1</v>
      </c>
      <c r="P207" s="100">
        <f t="shared" si="30"/>
        <v>0</v>
      </c>
      <c r="Q207" s="100">
        <f t="shared" si="30"/>
        <v>0</v>
      </c>
      <c r="R207" s="100">
        <f t="shared" si="30"/>
        <v>0</v>
      </c>
      <c r="S207" s="100">
        <f t="shared" si="30"/>
        <v>1</v>
      </c>
      <c r="T207" s="100">
        <f t="shared" si="30"/>
        <v>1</v>
      </c>
      <c r="U207" s="100">
        <f t="shared" si="30"/>
        <v>0</v>
      </c>
      <c r="V207" s="100">
        <f t="shared" si="30"/>
        <v>7</v>
      </c>
      <c r="W207" s="101">
        <f t="shared" si="12"/>
        <v>0.53333333333333333</v>
      </c>
      <c r="X207" s="101">
        <f t="shared" si="13"/>
        <v>0.5</v>
      </c>
      <c r="Y207" s="102">
        <f t="shared" si="14"/>
        <v>1.0333333333333332</v>
      </c>
    </row>
    <row r="208" spans="1:25" s="170" customFormat="1" ht="15.75" x14ac:dyDescent="0.25">
      <c r="A208" s="181"/>
      <c r="B208" s="157" t="s">
        <v>64</v>
      </c>
      <c r="C208" s="100" t="s">
        <v>31</v>
      </c>
      <c r="D208" s="101">
        <f t="shared" si="10"/>
        <v>0.7</v>
      </c>
      <c r="E208" s="100">
        <f>SUM(E79+E78+E65+E64)</f>
        <v>4</v>
      </c>
      <c r="F208" s="100">
        <f t="shared" ref="F208:V208" si="31">SUM(F79+F78+F65+F64)</f>
        <v>11</v>
      </c>
      <c r="G208" s="100">
        <f t="shared" si="31"/>
        <v>10</v>
      </c>
      <c r="H208" s="100">
        <f t="shared" si="31"/>
        <v>5</v>
      </c>
      <c r="I208" s="100">
        <f t="shared" si="31"/>
        <v>7</v>
      </c>
      <c r="J208" s="100">
        <f t="shared" si="31"/>
        <v>6</v>
      </c>
      <c r="K208" s="100">
        <f t="shared" si="31"/>
        <v>1</v>
      </c>
      <c r="L208" s="100">
        <f t="shared" si="31"/>
        <v>0</v>
      </c>
      <c r="M208" s="100">
        <f t="shared" si="31"/>
        <v>0</v>
      </c>
      <c r="N208" s="100">
        <f t="shared" si="31"/>
        <v>8</v>
      </c>
      <c r="O208" s="100">
        <f t="shared" si="31"/>
        <v>0</v>
      </c>
      <c r="P208" s="100">
        <f t="shared" si="31"/>
        <v>0</v>
      </c>
      <c r="Q208" s="100">
        <f t="shared" si="31"/>
        <v>1</v>
      </c>
      <c r="R208" s="100">
        <f t="shared" si="31"/>
        <v>0</v>
      </c>
      <c r="S208" s="100">
        <f t="shared" si="31"/>
        <v>1</v>
      </c>
      <c r="T208" s="100">
        <f t="shared" si="31"/>
        <v>2</v>
      </c>
      <c r="U208" s="100">
        <f t="shared" si="31"/>
        <v>0</v>
      </c>
      <c r="V208" s="100">
        <f t="shared" si="31"/>
        <v>8</v>
      </c>
      <c r="W208" s="101">
        <f t="shared" si="12"/>
        <v>0.72727272727272729</v>
      </c>
      <c r="X208" s="101">
        <f t="shared" si="13"/>
        <v>0.8</v>
      </c>
      <c r="Y208" s="102">
        <f t="shared" si="14"/>
        <v>1.5272727272727273</v>
      </c>
    </row>
    <row r="209" spans="1:25" s="170" customFormat="1" ht="15.75" x14ac:dyDescent="0.25">
      <c r="A209" s="181"/>
      <c r="B209" s="157" t="s">
        <v>64</v>
      </c>
      <c r="C209" s="100" t="s">
        <v>32</v>
      </c>
      <c r="D209" s="101">
        <f t="shared" si="10"/>
        <v>0.33333333333333331</v>
      </c>
      <c r="E209" s="100">
        <f>SUM(E73+E72)</f>
        <v>2</v>
      </c>
      <c r="F209" s="100">
        <f t="shared" ref="F209:V209" si="32">SUM(F73+F72)</f>
        <v>4</v>
      </c>
      <c r="G209" s="100">
        <f t="shared" si="32"/>
        <v>3</v>
      </c>
      <c r="H209" s="100">
        <f t="shared" si="32"/>
        <v>0</v>
      </c>
      <c r="I209" s="100">
        <f t="shared" si="32"/>
        <v>1</v>
      </c>
      <c r="J209" s="100">
        <f t="shared" si="32"/>
        <v>1</v>
      </c>
      <c r="K209" s="100">
        <f t="shared" si="32"/>
        <v>0</v>
      </c>
      <c r="L209" s="100">
        <f t="shared" si="32"/>
        <v>0</v>
      </c>
      <c r="M209" s="100">
        <f t="shared" si="32"/>
        <v>0</v>
      </c>
      <c r="N209" s="100">
        <f t="shared" si="32"/>
        <v>1</v>
      </c>
      <c r="O209" s="100">
        <f t="shared" si="32"/>
        <v>1</v>
      </c>
      <c r="P209" s="100">
        <f t="shared" si="32"/>
        <v>1</v>
      </c>
      <c r="Q209" s="100">
        <f t="shared" si="32"/>
        <v>0</v>
      </c>
      <c r="R209" s="100">
        <f t="shared" si="32"/>
        <v>0</v>
      </c>
      <c r="S209" s="100">
        <f t="shared" si="32"/>
        <v>0</v>
      </c>
      <c r="T209" s="100">
        <f t="shared" si="32"/>
        <v>0</v>
      </c>
      <c r="U209" s="100">
        <f t="shared" si="32"/>
        <v>0</v>
      </c>
      <c r="V209" s="100">
        <f t="shared" si="32"/>
        <v>1</v>
      </c>
      <c r="W209" s="101">
        <f t="shared" si="12"/>
        <v>0.5</v>
      </c>
      <c r="X209" s="101">
        <f t="shared" si="13"/>
        <v>0.33333333333333331</v>
      </c>
      <c r="Y209" s="102">
        <f t="shared" si="14"/>
        <v>0.83333333333333326</v>
      </c>
    </row>
    <row r="210" spans="1:25" s="170" customFormat="1" ht="15.75" x14ac:dyDescent="0.25">
      <c r="A210" s="181"/>
      <c r="B210" s="157" t="s">
        <v>64</v>
      </c>
      <c r="C210" s="100" t="s">
        <v>53</v>
      </c>
      <c r="D210" s="101">
        <f t="shared" si="10"/>
        <v>0.54545454545454541</v>
      </c>
      <c r="E210" s="100">
        <f>SUM(E188+E187+E177+E176+E159+E158+E23+E22+E9)</f>
        <v>9</v>
      </c>
      <c r="F210" s="100">
        <f t="shared" ref="F210:V210" si="33">SUM(F188+F187+F177+F176+F159+F158+F23+F22+F9)</f>
        <v>23</v>
      </c>
      <c r="G210" s="100">
        <f t="shared" si="33"/>
        <v>22</v>
      </c>
      <c r="H210" s="100">
        <f t="shared" si="33"/>
        <v>7</v>
      </c>
      <c r="I210" s="100">
        <f t="shared" si="33"/>
        <v>12</v>
      </c>
      <c r="J210" s="100">
        <f t="shared" si="33"/>
        <v>9</v>
      </c>
      <c r="K210" s="100">
        <f t="shared" si="33"/>
        <v>2</v>
      </c>
      <c r="L210" s="100">
        <f t="shared" si="33"/>
        <v>1</v>
      </c>
      <c r="M210" s="100">
        <f t="shared" si="33"/>
        <v>0</v>
      </c>
      <c r="N210" s="100">
        <f t="shared" si="33"/>
        <v>8</v>
      </c>
      <c r="O210" s="100">
        <f t="shared" si="33"/>
        <v>1</v>
      </c>
      <c r="P210" s="100">
        <f t="shared" si="33"/>
        <v>0</v>
      </c>
      <c r="Q210" s="100">
        <f t="shared" si="33"/>
        <v>0</v>
      </c>
      <c r="R210" s="100">
        <f t="shared" si="33"/>
        <v>0</v>
      </c>
      <c r="S210" s="100">
        <f t="shared" si="33"/>
        <v>2</v>
      </c>
      <c r="T210" s="100">
        <f t="shared" si="33"/>
        <v>1</v>
      </c>
      <c r="U210" s="100">
        <f t="shared" si="33"/>
        <v>1</v>
      </c>
      <c r="V210" s="100">
        <f t="shared" si="33"/>
        <v>16</v>
      </c>
      <c r="W210" s="101">
        <f t="shared" si="12"/>
        <v>0.65217391304347827</v>
      </c>
      <c r="X210" s="101">
        <f t="shared" si="13"/>
        <v>0.72727272727272729</v>
      </c>
      <c r="Y210" s="102">
        <f t="shared" si="14"/>
        <v>1.3794466403162056</v>
      </c>
    </row>
    <row r="211" spans="1:25" s="170" customFormat="1" ht="15.75" x14ac:dyDescent="0.25">
      <c r="A211" s="181"/>
      <c r="B211" s="157" t="s">
        <v>64</v>
      </c>
      <c r="C211" s="100" t="s">
        <v>109</v>
      </c>
      <c r="D211" s="101">
        <f t="shared" si="10"/>
        <v>0.6</v>
      </c>
      <c r="E211" s="100">
        <f>SUM(E15+E14+E6+E5)</f>
        <v>4</v>
      </c>
      <c r="F211" s="100">
        <f t="shared" ref="F211:V211" si="34">SUM(F15+F14+F6+F5)</f>
        <v>10</v>
      </c>
      <c r="G211" s="100">
        <f t="shared" si="34"/>
        <v>10</v>
      </c>
      <c r="H211" s="100">
        <f t="shared" si="34"/>
        <v>4</v>
      </c>
      <c r="I211" s="100">
        <f t="shared" si="34"/>
        <v>6</v>
      </c>
      <c r="J211" s="100">
        <f t="shared" si="34"/>
        <v>2</v>
      </c>
      <c r="K211" s="100">
        <f t="shared" si="34"/>
        <v>3</v>
      </c>
      <c r="L211" s="100">
        <f t="shared" si="34"/>
        <v>1</v>
      </c>
      <c r="M211" s="100">
        <f t="shared" si="34"/>
        <v>0</v>
      </c>
      <c r="N211" s="100">
        <f t="shared" si="34"/>
        <v>5</v>
      </c>
      <c r="O211" s="100">
        <f t="shared" si="34"/>
        <v>0</v>
      </c>
      <c r="P211" s="100">
        <f t="shared" si="34"/>
        <v>0</v>
      </c>
      <c r="Q211" s="100">
        <f t="shared" si="34"/>
        <v>0</v>
      </c>
      <c r="R211" s="100">
        <f t="shared" si="34"/>
        <v>0</v>
      </c>
      <c r="S211" s="100">
        <f t="shared" si="34"/>
        <v>0</v>
      </c>
      <c r="T211" s="100">
        <f t="shared" si="34"/>
        <v>1</v>
      </c>
      <c r="U211" s="100">
        <f t="shared" si="34"/>
        <v>0</v>
      </c>
      <c r="V211" s="100">
        <f t="shared" si="34"/>
        <v>11</v>
      </c>
      <c r="W211" s="101">
        <f t="shared" si="12"/>
        <v>0.6</v>
      </c>
      <c r="X211" s="101">
        <f t="shared" si="13"/>
        <v>1.1000000000000001</v>
      </c>
      <c r="Y211" s="102">
        <f t="shared" si="14"/>
        <v>1.7000000000000002</v>
      </c>
    </row>
    <row r="212" spans="1:25" s="170" customFormat="1" ht="15.75" x14ac:dyDescent="0.25">
      <c r="A212" s="181"/>
      <c r="B212" s="157" t="s">
        <v>64</v>
      </c>
      <c r="C212" s="100" t="s">
        <v>25</v>
      </c>
      <c r="D212" s="101">
        <f t="shared" si="10"/>
        <v>0.4642857142857143</v>
      </c>
      <c r="E212" s="100">
        <f>SUM(E71+E70+E61+E60+E49+E48+E45+E44)</f>
        <v>8</v>
      </c>
      <c r="F212" s="100">
        <f t="shared" ref="F212:V212" si="35">SUM(F71+F70+F61+F60+F49+F48+F45+F44)</f>
        <v>29</v>
      </c>
      <c r="G212" s="100">
        <f t="shared" si="35"/>
        <v>28</v>
      </c>
      <c r="H212" s="100">
        <f t="shared" si="35"/>
        <v>7</v>
      </c>
      <c r="I212" s="100">
        <f t="shared" si="35"/>
        <v>13</v>
      </c>
      <c r="J212" s="100">
        <f t="shared" si="35"/>
        <v>10</v>
      </c>
      <c r="K212" s="100">
        <f t="shared" si="35"/>
        <v>3</v>
      </c>
      <c r="L212" s="100">
        <f t="shared" si="35"/>
        <v>0</v>
      </c>
      <c r="M212" s="100">
        <f t="shared" si="35"/>
        <v>0</v>
      </c>
      <c r="N212" s="100">
        <f t="shared" si="35"/>
        <v>12</v>
      </c>
      <c r="O212" s="100">
        <f t="shared" si="35"/>
        <v>0</v>
      </c>
      <c r="P212" s="100">
        <f t="shared" si="35"/>
        <v>0</v>
      </c>
      <c r="Q212" s="100">
        <f t="shared" si="35"/>
        <v>1</v>
      </c>
      <c r="R212" s="100">
        <f t="shared" si="35"/>
        <v>0</v>
      </c>
      <c r="S212" s="100">
        <f t="shared" si="35"/>
        <v>0</v>
      </c>
      <c r="T212" s="100">
        <f t="shared" si="35"/>
        <v>2</v>
      </c>
      <c r="U212" s="100">
        <f t="shared" si="35"/>
        <v>7</v>
      </c>
      <c r="V212" s="100">
        <f t="shared" si="35"/>
        <v>16</v>
      </c>
      <c r="W212" s="101">
        <f t="shared" si="12"/>
        <v>0.44827586206896552</v>
      </c>
      <c r="X212" s="101">
        <f t="shared" si="13"/>
        <v>0.5714285714285714</v>
      </c>
      <c r="Y212" s="102">
        <f t="shared" si="14"/>
        <v>1.0197044334975369</v>
      </c>
    </row>
    <row r="213" spans="1:25" s="170" customFormat="1" ht="15.75" x14ac:dyDescent="0.25">
      <c r="A213" s="181"/>
      <c r="B213" s="157" t="s">
        <v>64</v>
      </c>
      <c r="C213" s="100" t="s">
        <v>24</v>
      </c>
      <c r="D213" s="101">
        <f t="shared" si="10"/>
        <v>0.54285714285714282</v>
      </c>
      <c r="E213" s="100">
        <f>SUM(E75+E74+E57+E56+E51+E50+E47+E46+E43+E42+E39+E38+E35+E34+E33+E32+E31+E30+E29+E19+E18+E4+E3+E2)</f>
        <v>24</v>
      </c>
      <c r="F213" s="100">
        <f t="shared" ref="F213:V213" si="36">SUM(F75+F74+F57+F56+F51+F50+F47+F46+F43+F42+F39+F38+F35+F34+F33+F32+F31+F30+F29+F19+F18+F4+F3+F2)</f>
        <v>75</v>
      </c>
      <c r="G213" s="100">
        <f t="shared" si="36"/>
        <v>70</v>
      </c>
      <c r="H213" s="100">
        <f t="shared" si="36"/>
        <v>28</v>
      </c>
      <c r="I213" s="100">
        <f t="shared" si="36"/>
        <v>38</v>
      </c>
      <c r="J213" s="100">
        <f t="shared" si="36"/>
        <v>28</v>
      </c>
      <c r="K213" s="100">
        <f t="shared" si="36"/>
        <v>5</v>
      </c>
      <c r="L213" s="100">
        <f t="shared" si="36"/>
        <v>5</v>
      </c>
      <c r="M213" s="100">
        <f t="shared" si="36"/>
        <v>0</v>
      </c>
      <c r="N213" s="100">
        <f t="shared" si="36"/>
        <v>16</v>
      </c>
      <c r="O213" s="100">
        <f t="shared" si="36"/>
        <v>4</v>
      </c>
      <c r="P213" s="100">
        <f t="shared" si="36"/>
        <v>2</v>
      </c>
      <c r="Q213" s="100">
        <f t="shared" si="36"/>
        <v>1</v>
      </c>
      <c r="R213" s="100">
        <f t="shared" si="36"/>
        <v>0</v>
      </c>
      <c r="S213" s="100">
        <f t="shared" si="36"/>
        <v>1</v>
      </c>
      <c r="T213" s="100">
        <f t="shared" si="36"/>
        <v>3</v>
      </c>
      <c r="U213" s="100">
        <f t="shared" si="36"/>
        <v>15</v>
      </c>
      <c r="V213" s="100">
        <f t="shared" si="36"/>
        <v>53</v>
      </c>
      <c r="W213" s="101">
        <f t="shared" si="12"/>
        <v>0.57333333333333336</v>
      </c>
      <c r="X213" s="101">
        <f t="shared" si="13"/>
        <v>0.75714285714285712</v>
      </c>
      <c r="Y213" s="102">
        <f t="shared" si="14"/>
        <v>1.3304761904761904</v>
      </c>
    </row>
    <row r="214" spans="1:25" s="170" customFormat="1" ht="15.75" x14ac:dyDescent="0.25">
      <c r="A214" s="181"/>
      <c r="B214" s="157" t="s">
        <v>64</v>
      </c>
      <c r="C214" s="100" t="s">
        <v>41</v>
      </c>
      <c r="D214" s="101">
        <f t="shared" si="10"/>
        <v>0.38636363636363635</v>
      </c>
      <c r="E214" s="100">
        <f>SUM(E133+E132+E120+E119+E100+E99+E92+E91+E86+E85+E84+E83+E82)</f>
        <v>13</v>
      </c>
      <c r="F214" s="100">
        <f t="shared" ref="F214:V214" si="37">SUM(F133+F132+F120+F119+F100+F99+F92+F91+F86+F85+F84+F83+F82)</f>
        <v>44</v>
      </c>
      <c r="G214" s="100">
        <f t="shared" si="37"/>
        <v>44</v>
      </c>
      <c r="H214" s="100">
        <f t="shared" si="37"/>
        <v>10</v>
      </c>
      <c r="I214" s="100">
        <f t="shared" si="37"/>
        <v>17</v>
      </c>
      <c r="J214" s="100">
        <f t="shared" si="37"/>
        <v>14</v>
      </c>
      <c r="K214" s="100">
        <f t="shared" si="37"/>
        <v>2</v>
      </c>
      <c r="L214" s="100">
        <f t="shared" si="37"/>
        <v>1</v>
      </c>
      <c r="M214" s="100">
        <f t="shared" si="37"/>
        <v>0</v>
      </c>
      <c r="N214" s="100">
        <f t="shared" si="37"/>
        <v>4</v>
      </c>
      <c r="O214" s="100">
        <f t="shared" si="37"/>
        <v>0</v>
      </c>
      <c r="P214" s="100">
        <f t="shared" si="37"/>
        <v>1</v>
      </c>
      <c r="Q214" s="100">
        <f t="shared" si="37"/>
        <v>0</v>
      </c>
      <c r="R214" s="100">
        <f t="shared" si="37"/>
        <v>0</v>
      </c>
      <c r="S214" s="100">
        <f t="shared" si="37"/>
        <v>1</v>
      </c>
      <c r="T214" s="100">
        <f t="shared" si="37"/>
        <v>3</v>
      </c>
      <c r="U214" s="100">
        <f t="shared" si="37"/>
        <v>5</v>
      </c>
      <c r="V214" s="100">
        <f t="shared" si="37"/>
        <v>21</v>
      </c>
      <c r="W214" s="101">
        <f t="shared" si="12"/>
        <v>0.40909090909090912</v>
      </c>
      <c r="X214" s="101">
        <f t="shared" si="13"/>
        <v>0.47727272727272729</v>
      </c>
      <c r="Y214" s="102">
        <f t="shared" si="14"/>
        <v>0.88636363636363646</v>
      </c>
    </row>
    <row r="215" spans="1:25" s="170" customFormat="1" ht="16.5" thickBot="1" x14ac:dyDescent="0.3">
      <c r="A215" s="182"/>
      <c r="B215" s="158" t="s">
        <v>64</v>
      </c>
      <c r="C215" s="104" t="s">
        <v>44</v>
      </c>
      <c r="D215" s="105">
        <f t="shared" si="10"/>
        <v>0.54166666666666663</v>
      </c>
      <c r="E215" s="104">
        <f>SUM(E139+E138+E131+E130+E114+E113+E106+E105+E90+E89)</f>
        <v>10</v>
      </c>
      <c r="F215" s="104">
        <f t="shared" ref="F215:V215" si="38">SUM(F139+F138+F131+F130+F114+F113+F106+F105+F90+F89)</f>
        <v>27</v>
      </c>
      <c r="G215" s="104">
        <f t="shared" si="38"/>
        <v>24</v>
      </c>
      <c r="H215" s="104">
        <f t="shared" si="38"/>
        <v>9</v>
      </c>
      <c r="I215" s="104">
        <f t="shared" si="38"/>
        <v>13</v>
      </c>
      <c r="J215" s="104">
        <f t="shared" si="38"/>
        <v>8</v>
      </c>
      <c r="K215" s="104">
        <f t="shared" si="38"/>
        <v>4</v>
      </c>
      <c r="L215" s="104">
        <f t="shared" si="38"/>
        <v>1</v>
      </c>
      <c r="M215" s="104">
        <f t="shared" si="38"/>
        <v>0</v>
      </c>
      <c r="N215" s="104">
        <f t="shared" si="38"/>
        <v>7</v>
      </c>
      <c r="O215" s="104">
        <f t="shared" si="38"/>
        <v>3</v>
      </c>
      <c r="P215" s="104">
        <f t="shared" si="38"/>
        <v>0</v>
      </c>
      <c r="Q215" s="104">
        <f t="shared" si="38"/>
        <v>0</v>
      </c>
      <c r="R215" s="104">
        <f t="shared" si="38"/>
        <v>0</v>
      </c>
      <c r="S215" s="104">
        <f t="shared" si="38"/>
        <v>1</v>
      </c>
      <c r="T215" s="104">
        <f t="shared" si="38"/>
        <v>0</v>
      </c>
      <c r="U215" s="104">
        <f t="shared" si="38"/>
        <v>1</v>
      </c>
      <c r="V215" s="104">
        <f t="shared" si="38"/>
        <v>19</v>
      </c>
      <c r="W215" s="105">
        <f t="shared" si="12"/>
        <v>0.62962962962962965</v>
      </c>
      <c r="X215" s="105">
        <f t="shared" si="13"/>
        <v>0.79166666666666663</v>
      </c>
      <c r="Y215" s="106">
        <f t="shared" si="14"/>
        <v>1.4212962962962963</v>
      </c>
    </row>
    <row r="216" spans="1:25" ht="18.75" thickBot="1" x14ac:dyDescent="0.3"/>
    <row r="217" spans="1:25" ht="21" thickBot="1" x14ac:dyDescent="0.3">
      <c r="A217" s="66"/>
      <c r="B217" s="51" t="s">
        <v>65</v>
      </c>
      <c r="C217" s="70" t="s">
        <v>66</v>
      </c>
      <c r="D217" s="74" t="s">
        <v>71</v>
      </c>
    </row>
    <row r="218" spans="1:25" ht="20.25" x14ac:dyDescent="0.25">
      <c r="A218" s="67" t="s">
        <v>4</v>
      </c>
      <c r="B218" s="53">
        <v>6</v>
      </c>
      <c r="C218" s="71">
        <v>88</v>
      </c>
      <c r="D218" s="75" t="s">
        <v>72</v>
      </c>
    </row>
    <row r="219" spans="1:25" ht="20.25" x14ac:dyDescent="0.25">
      <c r="A219" s="68" t="s">
        <v>5</v>
      </c>
      <c r="B219" s="55">
        <v>6</v>
      </c>
      <c r="C219" s="72">
        <v>85</v>
      </c>
      <c r="D219" s="75" t="s">
        <v>72</v>
      </c>
    </row>
    <row r="220" spans="1:25" ht="20.25" x14ac:dyDescent="0.25">
      <c r="A220" s="68" t="s">
        <v>6</v>
      </c>
      <c r="B220" s="55">
        <v>4</v>
      </c>
      <c r="C220" s="72">
        <v>36</v>
      </c>
      <c r="D220" s="76">
        <v>18</v>
      </c>
    </row>
    <row r="221" spans="1:25" ht="20.25" x14ac:dyDescent="0.25">
      <c r="A221" s="68" t="s">
        <v>7</v>
      </c>
      <c r="B221" s="55">
        <v>4</v>
      </c>
      <c r="C221" s="72">
        <v>45</v>
      </c>
      <c r="D221" s="76">
        <v>40</v>
      </c>
    </row>
    <row r="222" spans="1:25" ht="20.25" x14ac:dyDescent="0.25">
      <c r="A222" s="68" t="s">
        <v>67</v>
      </c>
      <c r="B222" s="55">
        <v>4</v>
      </c>
      <c r="C222" s="72">
        <v>32</v>
      </c>
      <c r="D222" s="76">
        <v>23</v>
      </c>
    </row>
    <row r="223" spans="1:25" ht="20.25" x14ac:dyDescent="0.25">
      <c r="A223" s="68" t="s">
        <v>8</v>
      </c>
      <c r="B223" s="55">
        <v>3</v>
      </c>
      <c r="C223" s="72">
        <v>11</v>
      </c>
      <c r="D223" s="76">
        <v>3</v>
      </c>
    </row>
    <row r="224" spans="1:25" ht="20.25" x14ac:dyDescent="0.25">
      <c r="A224" s="68" t="s">
        <v>9</v>
      </c>
      <c r="B224" s="55">
        <v>2</v>
      </c>
      <c r="C224" s="72">
        <v>6</v>
      </c>
      <c r="D224" s="76">
        <v>2</v>
      </c>
    </row>
    <row r="225" spans="1:5" ht="20.25" x14ac:dyDescent="0.25">
      <c r="A225" s="68" t="s">
        <v>10</v>
      </c>
      <c r="B225" s="55">
        <v>1</v>
      </c>
      <c r="C225" s="72">
        <v>2</v>
      </c>
      <c r="D225" s="76">
        <v>1</v>
      </c>
    </row>
    <row r="226" spans="1:5" ht="20.25" x14ac:dyDescent="0.25">
      <c r="A226" s="68" t="s">
        <v>11</v>
      </c>
      <c r="B226" s="55">
        <v>4</v>
      </c>
      <c r="C226" s="72">
        <v>39</v>
      </c>
      <c r="D226" s="76">
        <v>10</v>
      </c>
    </row>
    <row r="227" spans="1:5" ht="20.25" x14ac:dyDescent="0.25">
      <c r="A227" s="68" t="s">
        <v>12</v>
      </c>
      <c r="B227" s="55">
        <v>1</v>
      </c>
      <c r="C227" s="72">
        <v>8</v>
      </c>
      <c r="D227" s="76">
        <v>3</v>
      </c>
    </row>
    <row r="228" spans="1:5" ht="20.25" x14ac:dyDescent="0.25">
      <c r="A228" s="68" t="s">
        <v>13</v>
      </c>
      <c r="B228" s="55">
        <v>1</v>
      </c>
      <c r="C228" s="72">
        <v>2</v>
      </c>
      <c r="D228" s="76">
        <v>1</v>
      </c>
    </row>
    <row r="229" spans="1:5" ht="20.25" x14ac:dyDescent="0.25">
      <c r="A229" s="68" t="s">
        <v>14</v>
      </c>
      <c r="B229" s="55">
        <v>1</v>
      </c>
      <c r="C229" s="72">
        <v>3</v>
      </c>
      <c r="D229" s="76">
        <v>1</v>
      </c>
    </row>
    <row r="230" spans="1:5" ht="20.25" x14ac:dyDescent="0.25">
      <c r="A230" s="68" t="s">
        <v>15</v>
      </c>
      <c r="B230" s="55">
        <v>1</v>
      </c>
      <c r="C230" s="72">
        <v>0</v>
      </c>
      <c r="D230" s="76">
        <v>1</v>
      </c>
    </row>
    <row r="231" spans="1:5" ht="20.25" x14ac:dyDescent="0.25">
      <c r="A231" s="68" t="s">
        <v>16</v>
      </c>
      <c r="B231" s="55">
        <v>2</v>
      </c>
      <c r="C231" s="72">
        <v>5</v>
      </c>
      <c r="D231" s="76">
        <v>2</v>
      </c>
    </row>
    <row r="232" spans="1:5" ht="21" thickBot="1" x14ac:dyDescent="0.3">
      <c r="A232" s="68" t="s">
        <v>17</v>
      </c>
      <c r="B232" s="55">
        <v>2</v>
      </c>
      <c r="C232" s="72">
        <v>7</v>
      </c>
      <c r="D232" s="77">
        <v>3</v>
      </c>
    </row>
    <row r="233" spans="1:5" ht="21" thickBot="1" x14ac:dyDescent="0.3">
      <c r="A233" s="68" t="s">
        <v>18</v>
      </c>
      <c r="B233" s="55">
        <v>6</v>
      </c>
      <c r="C233" s="72">
        <v>19</v>
      </c>
      <c r="D233" s="79" t="s">
        <v>130</v>
      </c>
      <c r="E233" s="80" t="s">
        <v>106</v>
      </c>
    </row>
    <row r="234" spans="1:5" ht="21" thickBot="1" x14ac:dyDescent="0.3">
      <c r="A234" s="69" t="s">
        <v>19</v>
      </c>
      <c r="B234" s="57">
        <v>8</v>
      </c>
      <c r="C234" s="73">
        <v>64</v>
      </c>
      <c r="D234" s="78" t="s">
        <v>72</v>
      </c>
    </row>
  </sheetData>
  <autoFilter ref="A1:Y215"/>
  <mergeCells count="13">
    <mergeCell ref="A2:A4"/>
    <mergeCell ref="A191:A215"/>
    <mergeCell ref="A5:A24"/>
    <mergeCell ref="A25:A33"/>
    <mergeCell ref="A34:A51"/>
    <mergeCell ref="A52:A55"/>
    <mergeCell ref="A56:A81"/>
    <mergeCell ref="A82:A86"/>
    <mergeCell ref="A87:A110"/>
    <mergeCell ref="A111:A135"/>
    <mergeCell ref="A136:A157"/>
    <mergeCell ref="A158:A161"/>
    <mergeCell ref="A162:A188"/>
  </mergeCells>
  <printOptions horizontalCentered="1" verticalCentered="1"/>
  <pageMargins left="0.2" right="0.2" top="0.2" bottom="0.2" header="0" footer="0"/>
  <pageSetup scale="5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JP Anderson</vt:lpstr>
      <vt:lpstr>Shaun Andrade</vt:lpstr>
      <vt:lpstr>Jon Boodhoo</vt:lpstr>
      <vt:lpstr>Andrew Bradvica</vt:lpstr>
      <vt:lpstr>Bobby Chapman</vt:lpstr>
      <vt:lpstr>Brian Fraser</vt:lpstr>
      <vt:lpstr>Kyle Gerrard</vt:lpstr>
      <vt:lpstr>Ryan Gordon</vt:lpstr>
      <vt:lpstr>Simon Lahay</vt:lpstr>
      <vt:lpstr>Dave Macedo</vt:lpstr>
      <vt:lpstr>Ty Morrison</vt:lpstr>
      <vt:lpstr>Franny Pisani</vt:lpstr>
      <vt:lpstr>Brian Robbie</vt:lpstr>
      <vt:lpstr>Rob Ryan</vt:lpstr>
      <vt:lpstr>Adam Sawoszczuk</vt:lpstr>
      <vt:lpstr>Ryan Swire</vt:lpstr>
      <vt:lpstr>Ariah Tell</vt:lpstr>
      <vt:lpstr>Mike Vierno</vt:lpstr>
      <vt:lpstr>'Adam Sawoszczuk'!Print_Area</vt:lpstr>
      <vt:lpstr>'Ariah Tell'!Print_Area</vt:lpstr>
      <vt:lpstr>'Bobby Chapman'!Print_Area</vt:lpstr>
      <vt:lpstr>'Brian Fraser'!Print_Area</vt:lpstr>
      <vt:lpstr>'Brian Robbie'!Print_Area</vt:lpstr>
      <vt:lpstr>'Dave Macedo'!Print_Area</vt:lpstr>
      <vt:lpstr>'Franny Pisani'!Print_Area</vt:lpstr>
      <vt:lpstr>'Jon Boodhoo'!Print_Area</vt:lpstr>
      <vt:lpstr>'JP Anderson'!Print_Area</vt:lpstr>
      <vt:lpstr>'Kyle Gerrard'!Print_Area</vt:lpstr>
      <vt:lpstr>'Mike Vierno'!Print_Area</vt:lpstr>
      <vt:lpstr>'Rob Ryan'!Print_Area</vt:lpstr>
      <vt:lpstr>'Ryan Swire'!Print_Area</vt:lpstr>
      <vt:lpstr>'Shaun Andrade'!Print_Area</vt:lpstr>
      <vt:lpstr>'Adam Sawoszczuk'!Print_Titles</vt:lpstr>
      <vt:lpstr>'Ariah Tell'!Print_Titles</vt:lpstr>
      <vt:lpstr>'Bobby Chapman'!Print_Titles</vt:lpstr>
      <vt:lpstr>'Brian Fraser'!Print_Titles</vt:lpstr>
      <vt:lpstr>'Brian Robbie'!Print_Titles</vt:lpstr>
      <vt:lpstr>'Franny Pisani'!Print_Titles</vt:lpstr>
      <vt:lpstr>'Jon Boodhoo'!Print_Titles</vt:lpstr>
      <vt:lpstr>'JP Anderson'!Print_Titles</vt:lpstr>
      <vt:lpstr>'Kyle Gerrard'!Print_Titles</vt:lpstr>
      <vt:lpstr>'Mike Vierno'!Print_Titles</vt:lpstr>
      <vt:lpstr>'Rob Ryan'!Print_Titles</vt:lpstr>
      <vt:lpstr>'Ryan Swire'!Print_Titles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 Robert</dc:creator>
  <cp:lastModifiedBy>CHAPMAN Robert</cp:lastModifiedBy>
  <cp:lastPrinted>2019-09-17T17:31:50Z</cp:lastPrinted>
  <dcterms:created xsi:type="dcterms:W3CDTF">2019-07-24T15:43:12Z</dcterms:created>
  <dcterms:modified xsi:type="dcterms:W3CDTF">2019-09-17T17:44:35Z</dcterms:modified>
</cp:coreProperties>
</file>