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eus.carneiro\Documents\Proventos\PROVENTO - Incorporação POWE x ENEV - Em aberto\"/>
    </mc:Choice>
  </mc:AlternateContent>
  <xr:revisionPtr revIDLastSave="0" documentId="13_ncr:1_{9206CADD-F4C1-4E3E-A000-4BA3C2256012}" xr6:coauthVersionLast="47" xr6:coauthVersionMax="47" xr10:uidLastSave="{00000000-0000-0000-0000-000000000000}"/>
  <bookViews>
    <workbookView xWindow="-120" yWindow="-120" windowWidth="20730" windowHeight="11160" xr2:uid="{154C4925-471C-4925-BD32-7D2F95451A21}"/>
  </bookViews>
  <sheets>
    <sheet name="POWE3 x ENEV3 (Cisão)" sheetId="4" r:id="rId1"/>
    <sheet name="POWE3 x ENEV3 (RI)" sheetId="5" r:id="rId2"/>
    <sheet name="POWE3 x ENEV3 (PROD)" sheetId="1" r:id="rId3"/>
    <sheet name="Cadastro V2 (Cisão)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E16" i="5"/>
  <c r="F16" i="5" s="1"/>
  <c r="D10" i="5"/>
  <c r="E10" i="5"/>
  <c r="F10" i="5"/>
  <c r="C16" i="5"/>
  <c r="C10" i="5"/>
  <c r="D4" i="5"/>
  <c r="F4" i="3"/>
  <c r="D4" i="4"/>
  <c r="C16" i="4"/>
  <c r="C19" i="1"/>
  <c r="D19" i="1" s="1"/>
  <c r="C10" i="4"/>
  <c r="E16" i="4"/>
  <c r="F16" i="4" s="1"/>
  <c r="E10" i="4"/>
  <c r="F10" i="4" s="1"/>
  <c r="F19" i="1"/>
  <c r="F14" i="1"/>
  <c r="F9" i="1"/>
  <c r="E19" i="1"/>
  <c r="D14" i="1"/>
  <c r="D9" i="1"/>
  <c r="E14" i="1"/>
  <c r="E9" i="1"/>
  <c r="C14" i="1"/>
  <c r="C9" i="1"/>
  <c r="D4" i="1"/>
  <c r="D10" i="4" l="1"/>
  <c r="D16" i="4"/>
</calcChain>
</file>

<file path=xl/sharedStrings.xml><?xml version="1.0" encoding="utf-8"?>
<sst xmlns="http://schemas.openxmlformats.org/spreadsheetml/2006/main" count="93" uniqueCount="25">
  <si>
    <t>Data</t>
  </si>
  <si>
    <t>Quantidade</t>
  </si>
  <si>
    <t>Preço</t>
  </si>
  <si>
    <t>Valor</t>
  </si>
  <si>
    <t>Ação</t>
  </si>
  <si>
    <t>%</t>
  </si>
  <si>
    <t>Data de Exercício</t>
  </si>
  <si>
    <t>Ação CBLC</t>
  </si>
  <si>
    <t>Ação CBLC Destino</t>
  </si>
  <si>
    <t>Ação Bovespa</t>
  </si>
  <si>
    <t>Ação Bovespa Destino</t>
  </si>
  <si>
    <t>Fator</t>
  </si>
  <si>
    <t>Compulsório</t>
  </si>
  <si>
    <t>Cisão com Redução de Capital</t>
  </si>
  <si>
    <t>INSIRA AS INFORMAÇÕES NAS CÉLULAS AMARELAS</t>
  </si>
  <si>
    <t>Tratamento Inicial recebido no PROD</t>
  </si>
  <si>
    <t>Cisão para ENEV3</t>
  </si>
  <si>
    <t>Incorporação de Ações da POWE3 pela EN4V3</t>
  </si>
  <si>
    <t>Resgate de Ações Preferenciais En4V11</t>
  </si>
  <si>
    <t>POWE3</t>
  </si>
  <si>
    <t>EN4V3</t>
  </si>
  <si>
    <t>EN4V11</t>
  </si>
  <si>
    <t>ENEV3</t>
  </si>
  <si>
    <t>Incorporação da EN4V3 pela ENEV3</t>
  </si>
  <si>
    <r>
      <rPr>
        <b/>
        <i/>
        <sz val="11"/>
        <rFont val="Calibri"/>
        <family val="2"/>
        <scheme val="minor"/>
      </rPr>
      <t>Cisão para EN4V11</t>
    </r>
    <r>
      <rPr>
        <i/>
        <sz val="11"/>
        <rFont val="Calibri"/>
        <family val="2"/>
        <scheme val="minor"/>
      </rPr>
      <t xml:space="preserve"> - Está posição será retirada através de um OPA no dia 21/03/2022, onde o cliente receberá R$ X por cada ação preferencial resgatável recebida (Parcela Assegurada)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</si>
</sst>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Fill="1"/>
    <xf numFmtId="14" fontId="1" fillId="0" borderId="0" xfId="0" applyNumberFormat="1" applyFont="1" applyFill="1"/>
    <xf numFmtId="164" fontId="1" fillId="0" borderId="0" xfId="0" applyNumberFormat="1" applyFont="1" applyFill="1"/>
    <xf numFmtId="0" fontId="1" fillId="0" borderId="0" xfId="0" applyFont="1" applyFill="1" applyAlignme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14" fontId="1" fillId="0" borderId="0" xfId="0" applyNumberFormat="1" applyFont="1" applyFill="1" applyBorder="1"/>
    <xf numFmtId="164" fontId="1" fillId="0" borderId="0" xfId="0" applyNumberFormat="1" applyFont="1" applyFill="1" applyBorder="1"/>
    <xf numFmtId="9" fontId="1" fillId="0" borderId="1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 applyBorder="1"/>
    <xf numFmtId="0" fontId="2" fillId="0" borderId="0" xfId="0" applyFont="1" applyFill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4" fillId="2" borderId="0" xfId="0" applyFont="1" applyFill="1"/>
    <xf numFmtId="0" fontId="5" fillId="0" borderId="0" xfId="0" applyFont="1" applyFill="1" applyAlignment="1"/>
    <xf numFmtId="0" fontId="4" fillId="0" borderId="0" xfId="0" applyFont="1" applyFill="1"/>
    <xf numFmtId="0" fontId="3" fillId="0" borderId="0" xfId="0" applyFont="1"/>
    <xf numFmtId="9" fontId="1" fillId="0" borderId="0" xfId="0" applyNumberFormat="1" applyFont="1" applyFill="1" applyBorder="1"/>
    <xf numFmtId="164" fontId="1" fillId="0" borderId="0" xfId="1" applyNumberFormat="1" applyFont="1" applyFill="1"/>
    <xf numFmtId="0" fontId="2" fillId="0" borderId="0" xfId="0" applyFont="1" applyFill="1" applyAlignment="1">
      <alignment horizontal="center" vertical="center" wrapText="1"/>
    </xf>
    <xf numFmtId="0" fontId="1" fillId="2" borderId="0" xfId="0" applyFont="1" applyFill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467263</xdr:colOff>
      <xdr:row>1</xdr:row>
      <xdr:rowOff>0</xdr:rowOff>
    </xdr:from>
    <xdr:to>
      <xdr:col>12</xdr:col>
      <xdr:colOff>496127</xdr:colOff>
      <xdr:row>23</xdr:row>
      <xdr:rowOff>103416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E14682-6F29-4519-AC39-7D8CA8CB6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4645" y="188703"/>
          <a:ext cx="3084053" cy="45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5E95-D655-40A8-BE4F-99CD453F2761}">
  <dimension ref="A1:I20"/>
  <sheetViews>
    <sheetView tabSelected="1" workbookViewId="0">
      <selection activeCell="C10" sqref="C10"/>
    </sheetView>
  </sheetViews>
  <sheetFormatPr defaultRowHeight="15" x14ac:dyDescent="0.25"/>
  <cols>
    <col min="1" max="1" width="46.7109375" style="1" customWidth="1"/>
    <col min="2" max="2" width="19.42578125" style="1" customWidth="1"/>
    <col min="3" max="3" width="48.28515625" style="1" customWidth="1"/>
    <col min="4" max="4" width="15.42578125" style="1" customWidth="1"/>
    <col min="5" max="5" width="19.28515625" style="1" customWidth="1"/>
    <col min="6" max="6" width="9.5703125" style="1" bestFit="1" customWidth="1"/>
    <col min="7" max="16384" width="9.140625" style="1"/>
  </cols>
  <sheetData>
    <row r="1" spans="1:9" x14ac:dyDescent="0.25">
      <c r="A1" s="23" t="s">
        <v>14</v>
      </c>
    </row>
    <row r="3" spans="1:9" x14ac:dyDescent="0.25">
      <c r="A3" s="5" t="s">
        <v>4</v>
      </c>
      <c r="B3" s="5" t="s">
        <v>0</v>
      </c>
      <c r="C3" s="6" t="s">
        <v>1</v>
      </c>
      <c r="D3" s="5" t="s">
        <v>2</v>
      </c>
      <c r="E3" s="5" t="s">
        <v>3</v>
      </c>
      <c r="F3" s="5" t="s">
        <v>5</v>
      </c>
    </row>
    <row r="4" spans="1:9" x14ac:dyDescent="0.25">
      <c r="A4" s="5" t="s">
        <v>19</v>
      </c>
      <c r="B4" s="7">
        <v>44631</v>
      </c>
      <c r="C4" s="17">
        <v>200</v>
      </c>
      <c r="D4" s="8">
        <f>E4/C4</f>
        <v>16.004799999999999</v>
      </c>
      <c r="E4" s="18">
        <v>3200.96</v>
      </c>
      <c r="F4" s="13">
        <v>1</v>
      </c>
    </row>
    <row r="5" spans="1:9" x14ac:dyDescent="0.25">
      <c r="A5" s="10"/>
      <c r="B5" s="11"/>
      <c r="D5" s="12"/>
      <c r="F5" s="27"/>
    </row>
    <row r="6" spans="1:9" x14ac:dyDescent="0.25">
      <c r="I6" s="3"/>
    </row>
    <row r="7" spans="1:9" x14ac:dyDescent="0.25">
      <c r="A7" s="24" t="s">
        <v>16</v>
      </c>
      <c r="B7" s="4"/>
    </row>
    <row r="8" spans="1:9" ht="15.75" customHeight="1" x14ac:dyDescent="0.25">
      <c r="A8" s="9"/>
      <c r="B8" s="9"/>
    </row>
    <row r="9" spans="1:9" x14ac:dyDescent="0.25">
      <c r="A9" s="5" t="s">
        <v>4</v>
      </c>
      <c r="B9" s="5" t="s">
        <v>0</v>
      </c>
      <c r="C9" s="6" t="s">
        <v>1</v>
      </c>
      <c r="D9" s="5" t="s">
        <v>2</v>
      </c>
      <c r="E9" s="5" t="s">
        <v>3</v>
      </c>
      <c r="F9" s="5" t="s">
        <v>5</v>
      </c>
      <c r="G9" s="5" t="s">
        <v>11</v>
      </c>
    </row>
    <row r="10" spans="1:9" x14ac:dyDescent="0.25">
      <c r="A10" s="5" t="s">
        <v>22</v>
      </c>
      <c r="B10" s="7">
        <v>44634</v>
      </c>
      <c r="C10" s="5">
        <f>TRUNC(C4*G10)</f>
        <v>37</v>
      </c>
      <c r="D10" s="8">
        <f>E10/C10</f>
        <v>43.256216216216217</v>
      </c>
      <c r="E10" s="8">
        <f>E4/2</f>
        <v>1600.48</v>
      </c>
      <c r="F10" s="13">
        <f>(E10*$F$4)/$E$4</f>
        <v>0.5</v>
      </c>
      <c r="G10" s="5">
        <v>0.18961647680599999</v>
      </c>
    </row>
    <row r="11" spans="1:9" x14ac:dyDescent="0.25">
      <c r="A11" s="10"/>
      <c r="B11" s="11"/>
      <c r="C11" s="10"/>
      <c r="D11" s="12"/>
      <c r="E11" s="12"/>
      <c r="F11" s="27"/>
    </row>
    <row r="12" spans="1:9" x14ac:dyDescent="0.25">
      <c r="A12" s="10"/>
      <c r="B12" s="11"/>
      <c r="C12" s="10"/>
      <c r="D12" s="12"/>
      <c r="E12" s="12"/>
    </row>
    <row r="13" spans="1:9" x14ac:dyDescent="0.25">
      <c r="A13" s="14" t="s">
        <v>24</v>
      </c>
      <c r="B13" s="11"/>
      <c r="C13" s="10"/>
      <c r="D13" s="12"/>
      <c r="E13" s="12"/>
    </row>
    <row r="14" spans="1:9" x14ac:dyDescent="0.25">
      <c r="B14" s="2"/>
      <c r="D14" s="3"/>
      <c r="E14" s="3"/>
    </row>
    <row r="15" spans="1:9" x14ac:dyDescent="0.25">
      <c r="A15" s="5" t="s">
        <v>4</v>
      </c>
      <c r="B15" s="5" t="s">
        <v>0</v>
      </c>
      <c r="C15" s="6" t="s">
        <v>1</v>
      </c>
      <c r="D15" s="5" t="s">
        <v>2</v>
      </c>
      <c r="E15" s="5" t="s">
        <v>3</v>
      </c>
      <c r="F15" s="5" t="s">
        <v>5</v>
      </c>
      <c r="G15" s="5" t="s">
        <v>11</v>
      </c>
    </row>
    <row r="16" spans="1:9" x14ac:dyDescent="0.25">
      <c r="A16" s="5" t="s">
        <v>21</v>
      </c>
      <c r="B16" s="7">
        <v>44634</v>
      </c>
      <c r="C16" s="5">
        <f>C4*G16</f>
        <v>200</v>
      </c>
      <c r="D16" s="8">
        <f>E16/C16</f>
        <v>8.0023999999999997</v>
      </c>
      <c r="E16" s="8">
        <f>E4/2</f>
        <v>1600.48</v>
      </c>
      <c r="F16" s="13">
        <f>(E16*$F$4)/$E$4</f>
        <v>0.5</v>
      </c>
      <c r="G16" s="5">
        <v>1</v>
      </c>
    </row>
    <row r="17" spans="2:6" x14ac:dyDescent="0.25">
      <c r="B17" s="2"/>
    </row>
    <row r="18" spans="2:6" x14ac:dyDescent="0.25">
      <c r="B18" s="2"/>
      <c r="C18" s="1">
        <v>18.961647680599999</v>
      </c>
    </row>
    <row r="19" spans="2:6" x14ac:dyDescent="0.25">
      <c r="D19" s="28"/>
      <c r="E19" s="3"/>
      <c r="F19" s="3"/>
    </row>
    <row r="20" spans="2:6" x14ac:dyDescent="0.25">
      <c r="D20" s="3"/>
      <c r="E2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4EB1-DDB6-469A-8EAF-A70F4D38E45A}">
  <dimension ref="A1:I20"/>
  <sheetViews>
    <sheetView zoomScale="106" zoomScaleNormal="106" workbookViewId="0">
      <selection activeCell="B7" sqref="B7"/>
    </sheetView>
  </sheetViews>
  <sheetFormatPr defaultRowHeight="15" x14ac:dyDescent="0.25"/>
  <cols>
    <col min="1" max="1" width="25.7109375" style="1" customWidth="1"/>
    <col min="2" max="2" width="11.140625" style="1" bestFit="1" customWidth="1"/>
    <col min="3" max="3" width="11.42578125" style="1" bestFit="1" customWidth="1"/>
    <col min="4" max="4" width="11" style="1" bestFit="1" customWidth="1"/>
    <col min="5" max="5" width="13.7109375" style="1" bestFit="1" customWidth="1"/>
    <col min="6" max="6" width="9.5703125" style="1" bestFit="1" customWidth="1"/>
    <col min="7" max="16384" width="9.140625" style="1"/>
  </cols>
  <sheetData>
    <row r="1" spans="1:9" x14ac:dyDescent="0.25">
      <c r="A1" s="23" t="s">
        <v>14</v>
      </c>
      <c r="B1" s="30"/>
      <c r="C1" s="30"/>
    </row>
    <row r="3" spans="1:9" x14ac:dyDescent="0.25">
      <c r="A3" s="5" t="s">
        <v>4</v>
      </c>
      <c r="B3" s="5" t="s">
        <v>0</v>
      </c>
      <c r="C3" s="6" t="s">
        <v>1</v>
      </c>
      <c r="D3" s="5" t="s">
        <v>2</v>
      </c>
      <c r="E3" s="5" t="s">
        <v>3</v>
      </c>
      <c r="F3" s="5" t="s">
        <v>5</v>
      </c>
    </row>
    <row r="4" spans="1:9" x14ac:dyDescent="0.25">
      <c r="A4" s="5" t="s">
        <v>19</v>
      </c>
      <c r="B4" s="7">
        <v>44631</v>
      </c>
      <c r="C4" s="17">
        <v>200</v>
      </c>
      <c r="D4" s="8">
        <f>E4/C4</f>
        <v>16.004799999999999</v>
      </c>
      <c r="E4" s="18">
        <v>3200.96</v>
      </c>
      <c r="F4" s="13">
        <v>1</v>
      </c>
    </row>
    <row r="5" spans="1:9" x14ac:dyDescent="0.25">
      <c r="A5" s="10"/>
      <c r="B5" s="11"/>
      <c r="D5" s="12"/>
      <c r="F5" s="27"/>
    </row>
    <row r="6" spans="1:9" x14ac:dyDescent="0.25">
      <c r="I6" s="3"/>
    </row>
    <row r="7" spans="1:9" x14ac:dyDescent="0.25">
      <c r="A7" s="24" t="s">
        <v>16</v>
      </c>
      <c r="B7" s="4"/>
    </row>
    <row r="8" spans="1:9" ht="15.75" customHeight="1" x14ac:dyDescent="0.25">
      <c r="A8" s="9"/>
      <c r="B8" s="9"/>
    </row>
    <row r="9" spans="1:9" x14ac:dyDescent="0.25">
      <c r="A9" s="5" t="s">
        <v>4</v>
      </c>
      <c r="B9" s="5" t="s">
        <v>0</v>
      </c>
      <c r="C9" s="6" t="s">
        <v>1</v>
      </c>
      <c r="D9" s="5" t="s">
        <v>2</v>
      </c>
      <c r="E9" s="5" t="s">
        <v>3</v>
      </c>
      <c r="F9" s="5" t="s">
        <v>5</v>
      </c>
      <c r="G9" s="5" t="s">
        <v>11</v>
      </c>
    </row>
    <row r="10" spans="1:9" x14ac:dyDescent="0.25">
      <c r="A10" s="5" t="s">
        <v>22</v>
      </c>
      <c r="B10" s="7">
        <v>44634</v>
      </c>
      <c r="C10" s="5">
        <f>TRUNC(C4*G10)</f>
        <v>37</v>
      </c>
      <c r="D10" s="8">
        <f>E10/C10</f>
        <v>8.0023999999999997</v>
      </c>
      <c r="E10" s="8">
        <f>(0.5*D4)*C10</f>
        <v>296.08879999999999</v>
      </c>
      <c r="F10" s="13">
        <f>(E10*$F$4)/$E$4</f>
        <v>9.2499999999999999E-2</v>
      </c>
      <c r="G10" s="5">
        <v>0.18961647680599999</v>
      </c>
    </row>
    <row r="11" spans="1:9" x14ac:dyDescent="0.25">
      <c r="A11" s="10"/>
      <c r="B11" s="11"/>
      <c r="C11" s="10"/>
      <c r="D11" s="12"/>
      <c r="E11" s="12"/>
      <c r="F11" s="27"/>
    </row>
    <row r="12" spans="1:9" x14ac:dyDescent="0.25">
      <c r="A12" s="10"/>
      <c r="B12" s="11"/>
      <c r="C12" s="10"/>
      <c r="D12" s="12"/>
      <c r="E12" s="12"/>
    </row>
    <row r="13" spans="1:9" ht="41.25" customHeight="1" x14ac:dyDescent="0.25">
      <c r="A13" s="29" t="s">
        <v>24</v>
      </c>
      <c r="B13" s="29"/>
      <c r="C13" s="29"/>
      <c r="D13" s="29"/>
      <c r="E13" s="29"/>
      <c r="F13" s="29"/>
      <c r="G13" s="29"/>
    </row>
    <row r="14" spans="1:9" x14ac:dyDescent="0.25">
      <c r="B14" s="2"/>
      <c r="D14" s="3"/>
      <c r="E14" s="3"/>
    </row>
    <row r="15" spans="1:9" x14ac:dyDescent="0.25">
      <c r="A15" s="5" t="s">
        <v>4</v>
      </c>
      <c r="B15" s="5" t="s">
        <v>0</v>
      </c>
      <c r="C15" s="6" t="s">
        <v>1</v>
      </c>
      <c r="D15" s="5" t="s">
        <v>2</v>
      </c>
      <c r="E15" s="5" t="s">
        <v>3</v>
      </c>
      <c r="F15" s="5" t="s">
        <v>5</v>
      </c>
      <c r="G15" s="5" t="s">
        <v>11</v>
      </c>
    </row>
    <row r="16" spans="1:9" x14ac:dyDescent="0.25">
      <c r="A16" s="5" t="s">
        <v>21</v>
      </c>
      <c r="B16" s="7">
        <v>44634</v>
      </c>
      <c r="C16" s="5">
        <f>C4*G16</f>
        <v>200</v>
      </c>
      <c r="D16" s="8">
        <f>E16/C16</f>
        <v>8.0023999999999997</v>
      </c>
      <c r="E16" s="8">
        <f>E4*0.5</f>
        <v>1600.48</v>
      </c>
      <c r="F16" s="13">
        <f>(E16*$F$4)/$E$4</f>
        <v>0.5</v>
      </c>
      <c r="G16" s="5">
        <v>1</v>
      </c>
    </row>
    <row r="17" spans="2:6" x14ac:dyDescent="0.25">
      <c r="B17" s="2"/>
    </row>
    <row r="18" spans="2:6" x14ac:dyDescent="0.25">
      <c r="B18" s="2"/>
    </row>
    <row r="19" spans="2:6" x14ac:dyDescent="0.25">
      <c r="D19" s="28"/>
      <c r="E19" s="3"/>
      <c r="F19" s="3"/>
    </row>
    <row r="20" spans="2:6" x14ac:dyDescent="0.25">
      <c r="D20" s="3"/>
      <c r="E20" s="3"/>
    </row>
  </sheetData>
  <mergeCells count="1">
    <mergeCell ref="A13:G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6CF6-2429-401B-9C36-FFD9E85DD3A6}">
  <dimension ref="A1:H22"/>
  <sheetViews>
    <sheetView workbookViewId="0">
      <selection activeCell="C11" sqref="C11"/>
    </sheetView>
  </sheetViews>
  <sheetFormatPr defaultRowHeight="15" x14ac:dyDescent="0.25"/>
  <cols>
    <col min="1" max="1" width="46.7109375" style="1" customWidth="1"/>
    <col min="2" max="2" width="19.42578125" style="1" customWidth="1"/>
    <col min="3" max="3" width="48.28515625" style="1" customWidth="1"/>
    <col min="4" max="4" width="15.42578125" style="1" customWidth="1"/>
    <col min="5" max="5" width="19.28515625" style="1" customWidth="1"/>
    <col min="6" max="16384" width="9.140625" style="1"/>
  </cols>
  <sheetData>
    <row r="1" spans="1:8" x14ac:dyDescent="0.25">
      <c r="A1" s="25" t="s">
        <v>15</v>
      </c>
    </row>
    <row r="3" spans="1:8" x14ac:dyDescent="0.25">
      <c r="A3" s="5" t="s">
        <v>4</v>
      </c>
      <c r="B3" s="5" t="s">
        <v>0</v>
      </c>
      <c r="C3" s="6" t="s">
        <v>1</v>
      </c>
      <c r="D3" s="5" t="s">
        <v>2</v>
      </c>
      <c r="E3" s="5" t="s">
        <v>3</v>
      </c>
      <c r="F3" s="5" t="s">
        <v>5</v>
      </c>
    </row>
    <row r="4" spans="1:8" x14ac:dyDescent="0.25">
      <c r="A4" s="5" t="s">
        <v>19</v>
      </c>
      <c r="B4" s="7">
        <v>44631</v>
      </c>
      <c r="C4" s="17">
        <v>200</v>
      </c>
      <c r="D4" s="8">
        <f>E4/C4</f>
        <v>13.914100000000001</v>
      </c>
      <c r="E4" s="18">
        <v>2782.82</v>
      </c>
      <c r="F4" s="13">
        <v>1</v>
      </c>
      <c r="H4" s="3"/>
    </row>
    <row r="6" spans="1:8" x14ac:dyDescent="0.25">
      <c r="A6" s="14" t="s">
        <v>17</v>
      </c>
      <c r="B6" s="4"/>
    </row>
    <row r="7" spans="1:8" x14ac:dyDescent="0.25">
      <c r="A7" s="9"/>
      <c r="B7" s="9"/>
    </row>
    <row r="8" spans="1:8" x14ac:dyDescent="0.25">
      <c r="A8" s="5" t="s">
        <v>4</v>
      </c>
      <c r="B8" s="5" t="s">
        <v>0</v>
      </c>
      <c r="C8" s="6" t="s">
        <v>1</v>
      </c>
      <c r="D8" s="5" t="s">
        <v>2</v>
      </c>
      <c r="E8" s="5" t="s">
        <v>3</v>
      </c>
      <c r="F8" s="5" t="s">
        <v>5</v>
      </c>
    </row>
    <row r="9" spans="1:8" x14ac:dyDescent="0.25">
      <c r="A9" s="5" t="s">
        <v>20</v>
      </c>
      <c r="B9" s="7">
        <v>44634</v>
      </c>
      <c r="C9" s="5">
        <f>C4</f>
        <v>200</v>
      </c>
      <c r="D9" s="8">
        <f>E9/C9</f>
        <v>6.9570500000000006</v>
      </c>
      <c r="E9" s="8">
        <f>E4/2</f>
        <v>1391.41</v>
      </c>
      <c r="F9" s="13">
        <f>(E9*$F$4)/$E$4</f>
        <v>0.5</v>
      </c>
    </row>
    <row r="10" spans="1:8" x14ac:dyDescent="0.25">
      <c r="A10" s="10"/>
      <c r="B10" s="11"/>
      <c r="C10" s="10"/>
      <c r="D10" s="12"/>
      <c r="E10" s="12"/>
    </row>
    <row r="11" spans="1:8" x14ac:dyDescent="0.25">
      <c r="A11" s="15" t="s">
        <v>18</v>
      </c>
      <c r="B11" s="11"/>
      <c r="C11" s="10"/>
      <c r="D11" s="12"/>
      <c r="E11" s="12"/>
    </row>
    <row r="12" spans="1:8" x14ac:dyDescent="0.25">
      <c r="B12" s="2"/>
      <c r="D12" s="3"/>
      <c r="E12" s="3"/>
    </row>
    <row r="13" spans="1:8" x14ac:dyDescent="0.25">
      <c r="A13" s="5" t="s">
        <v>4</v>
      </c>
      <c r="B13" s="5" t="s">
        <v>0</v>
      </c>
      <c r="C13" s="6" t="s">
        <v>1</v>
      </c>
      <c r="D13" s="5" t="s">
        <v>2</v>
      </c>
      <c r="E13" s="5" t="s">
        <v>3</v>
      </c>
      <c r="F13" s="5" t="s">
        <v>5</v>
      </c>
    </row>
    <row r="14" spans="1:8" x14ac:dyDescent="0.25">
      <c r="A14" s="5" t="s">
        <v>21</v>
      </c>
      <c r="B14" s="7">
        <v>44634</v>
      </c>
      <c r="C14" s="5">
        <f>C4</f>
        <v>200</v>
      </c>
      <c r="D14" s="8">
        <f>E14/C14</f>
        <v>6.9570500000000006</v>
      </c>
      <c r="E14" s="8">
        <f>E4/2</f>
        <v>1391.41</v>
      </c>
      <c r="F14" s="13">
        <f>(E14*$F$4)/$E$4</f>
        <v>0.5</v>
      </c>
    </row>
    <row r="15" spans="1:8" x14ac:dyDescent="0.25">
      <c r="B15" s="2"/>
    </row>
    <row r="16" spans="1:8" x14ac:dyDescent="0.25">
      <c r="A16" s="16" t="s">
        <v>23</v>
      </c>
      <c r="B16" s="2"/>
    </row>
    <row r="17" spans="1:6" x14ac:dyDescent="0.25">
      <c r="B17" s="2"/>
    </row>
    <row r="18" spans="1:6" x14ac:dyDescent="0.25">
      <c r="A18" s="5" t="s">
        <v>4</v>
      </c>
      <c r="B18" s="5" t="s">
        <v>0</v>
      </c>
      <c r="C18" s="6" t="s">
        <v>1</v>
      </c>
      <c r="D18" s="5" t="s">
        <v>2</v>
      </c>
      <c r="E18" s="5" t="s">
        <v>3</v>
      </c>
      <c r="F18" s="5" t="s">
        <v>5</v>
      </c>
    </row>
    <row r="19" spans="1:6" x14ac:dyDescent="0.25">
      <c r="A19" s="5" t="s">
        <v>22</v>
      </c>
      <c r="B19" s="7">
        <v>44634</v>
      </c>
      <c r="C19" s="5">
        <f>TRUNC(C9*0.189616476806)</f>
        <v>37</v>
      </c>
      <c r="D19" s="8">
        <f>E19/C19</f>
        <v>37.605675675675677</v>
      </c>
      <c r="E19" s="8">
        <f>E9</f>
        <v>1391.41</v>
      </c>
      <c r="F19" s="13">
        <f>(E19*$F$4)/$E$4</f>
        <v>0.5</v>
      </c>
    </row>
    <row r="22" spans="1:6" x14ac:dyDescent="0.25">
      <c r="C22" s="1">
        <v>0.18961647680599999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0F9C-C990-4557-B4CF-02AFB09F0C89}">
  <dimension ref="A1:H9"/>
  <sheetViews>
    <sheetView workbookViewId="0">
      <selection activeCell="F10" sqref="F10"/>
    </sheetView>
  </sheetViews>
  <sheetFormatPr defaultRowHeight="15" x14ac:dyDescent="0.25"/>
  <cols>
    <col min="1" max="1" width="16" bestFit="1" customWidth="1"/>
    <col min="2" max="2" width="19.7109375" bestFit="1" customWidth="1"/>
    <col min="3" max="3" width="19.85546875" bestFit="1" customWidth="1"/>
    <col min="4" max="4" width="13.28515625" bestFit="1" customWidth="1"/>
    <col min="5" max="5" width="20.7109375" bestFit="1" customWidth="1"/>
    <col min="6" max="6" width="12" bestFit="1" customWidth="1"/>
    <col min="7" max="8" width="12.28515625" bestFit="1" customWidth="1"/>
  </cols>
  <sheetData>
    <row r="1" spans="1:8" x14ac:dyDescent="0.25">
      <c r="A1" s="26" t="s">
        <v>13</v>
      </c>
    </row>
    <row r="3" spans="1:8" x14ac:dyDescent="0.25">
      <c r="A3" s="19" t="s">
        <v>6</v>
      </c>
      <c r="B3" s="19" t="s">
        <v>7</v>
      </c>
      <c r="C3" s="19" t="s">
        <v>8</v>
      </c>
      <c r="D3" s="19" t="s">
        <v>9</v>
      </c>
      <c r="E3" s="19" t="s">
        <v>10</v>
      </c>
      <c r="F3" s="19" t="s">
        <v>11</v>
      </c>
      <c r="G3" s="19" t="s">
        <v>12</v>
      </c>
      <c r="H3" s="22" t="s">
        <v>5</v>
      </c>
    </row>
    <row r="4" spans="1:8" x14ac:dyDescent="0.25">
      <c r="A4" s="20"/>
      <c r="B4" s="19"/>
      <c r="C4" s="19"/>
      <c r="D4" s="19"/>
      <c r="E4" s="19"/>
      <c r="F4" s="19">
        <f>18.9616476806*2</f>
        <v>37.923295361199997</v>
      </c>
      <c r="G4" s="19"/>
      <c r="H4" s="21"/>
    </row>
    <row r="5" spans="1:8" x14ac:dyDescent="0.25">
      <c r="A5" s="20"/>
      <c r="B5" s="19"/>
      <c r="C5" s="19"/>
      <c r="D5" s="19"/>
      <c r="E5" s="19"/>
      <c r="F5" s="19"/>
      <c r="G5" s="19"/>
      <c r="H5" s="21"/>
    </row>
    <row r="9" spans="1:8" x14ac:dyDescent="0.25">
      <c r="F9">
        <v>37.923295361199997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POWE3 x ENEV3 (Cisão)</vt:lpstr>
      <vt:lpstr>POWE3 x ENEV3 (RI)</vt:lpstr>
      <vt:lpstr>POWE3 x ENEV3 (PROD)</vt:lpstr>
      <vt:lpstr>Cadastro V2 (Cisão)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Carneiro</dc:creator>
  <cp:lastModifiedBy>Matheus Carneiro</cp:lastModifiedBy>
  <dcterms:created xsi:type="dcterms:W3CDTF">2022-02-10T13:24:50Z</dcterms:created>
  <dcterms:modified xsi:type="dcterms:W3CDTF">2022-04-05T19:22:26Z</dcterms:modified>
</cp:coreProperties>
</file>