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225" windowWidth="9720" windowHeight="5775"/>
  </bookViews>
  <sheets>
    <sheet name="BE Sales" sheetId="1" r:id="rId1"/>
    <sheet name="Graph" sheetId="2" r:id="rId2"/>
  </sheets>
  <calcPr calcId="125725" concurrentCalc="0"/>
</workbook>
</file>

<file path=xl/calcChain.xml><?xml version="1.0" encoding="utf-8"?>
<calcChain xmlns="http://schemas.openxmlformats.org/spreadsheetml/2006/main">
  <c r="D25" i="2"/>
  <c r="F24"/>
  <c r="E24"/>
  <c r="D24"/>
  <c r="D23"/>
  <c r="F29" i="1"/>
  <c r="G29"/>
  <c r="G28"/>
  <c r="F28"/>
  <c r="F27"/>
  <c r="G27"/>
  <c r="G26"/>
  <c r="F26"/>
  <c r="F25"/>
  <c r="G25"/>
  <c r="G30"/>
  <c r="G24"/>
  <c r="F24"/>
  <c r="E30"/>
  <c r="E10"/>
  <c r="F30"/>
  <c r="G10"/>
  <c r="B10"/>
  <c r="B12"/>
  <c r="C23" i="2"/>
  <c r="F12" i="1"/>
  <c r="E23" i="2"/>
  <c r="E21" i="1"/>
  <c r="E13"/>
  <c r="G12"/>
  <c r="F23" i="2"/>
  <c r="B13" i="1"/>
  <c r="B14"/>
  <c r="B30"/>
  <c r="C24" i="2"/>
  <c r="C41" i="1"/>
  <c r="G13"/>
  <c r="F25" i="2"/>
  <c r="F26"/>
  <c r="B38" i="1"/>
  <c r="D38"/>
  <c r="B32"/>
  <c r="C38"/>
  <c r="G38"/>
  <c r="D41"/>
  <c r="G41"/>
  <c r="E12"/>
  <c r="E14"/>
  <c r="E32"/>
  <c r="F13"/>
  <c r="E25" i="2"/>
  <c r="E26"/>
  <c r="G14" i="1"/>
  <c r="G32"/>
  <c r="C25" i="2"/>
  <c r="C26"/>
  <c r="F14" i="1"/>
  <c r="F32"/>
  <c r="E9"/>
  <c r="D26" i="2"/>
</calcChain>
</file>

<file path=xl/sharedStrings.xml><?xml version="1.0" encoding="utf-8"?>
<sst xmlns="http://schemas.openxmlformats.org/spreadsheetml/2006/main" count="56" uniqueCount="50">
  <si>
    <t>Low</t>
  </si>
  <si>
    <t>Expected</t>
  </si>
  <si>
    <t>Optimistic</t>
  </si>
  <si>
    <t>Breakeven</t>
  </si>
  <si>
    <t>Sales</t>
  </si>
  <si>
    <t>Cost of Goods (%)</t>
  </si>
  <si>
    <t>Gross Margin</t>
  </si>
  <si>
    <t>Payroll</t>
  </si>
  <si>
    <t xml:space="preserve">Rent </t>
  </si>
  <si>
    <t>Utilities</t>
  </si>
  <si>
    <t>Promotion</t>
  </si>
  <si>
    <t>Debt Svc (Fixed)</t>
  </si>
  <si>
    <t>Other</t>
  </si>
  <si>
    <t>Profit/Loss</t>
  </si>
  <si>
    <t>Monthly</t>
  </si>
  <si>
    <t>=</t>
  </si>
  <si>
    <t>Fixed Expenses</t>
  </si>
  <si>
    <t>Starting Input</t>
  </si>
  <si>
    <t>Variable Expenses (as % of selling price)</t>
  </si>
  <si>
    <t>Raw Materials</t>
  </si>
  <si>
    <t>Packaging</t>
  </si>
  <si>
    <t>Transportation</t>
  </si>
  <si>
    <t>Labor</t>
  </si>
  <si>
    <t>Total Fixed</t>
  </si>
  <si>
    <t>Total Variable</t>
  </si>
  <si>
    <t>Posted above as Cost of Goods</t>
  </si>
  <si>
    <t>Enter values in colored squares</t>
  </si>
  <si>
    <t>Income Statement</t>
  </si>
  <si>
    <t>w/ breakeven calculation</t>
  </si>
  <si>
    <t xml:space="preserve">It is often useful to compare three levels of sales estimates, as shown in the table below. </t>
  </si>
  <si>
    <t>Units Sold</t>
  </si>
  <si>
    <t>$/Unit</t>
  </si>
  <si>
    <t>(below)</t>
  </si>
  <si>
    <t>CM</t>
  </si>
  <si>
    <t>CM =</t>
  </si>
  <si>
    <t>(Sales-</t>
  </si>
  <si>
    <t xml:space="preserve">Variable Expenses )/ Sales </t>
  </si>
  <si>
    <t xml:space="preserve">Breakeven Sales = Fixed Expenses/Contribution Margin(%) </t>
  </si>
  <si>
    <t>BE Sales</t>
  </si>
  <si>
    <t>value from previous cell. Other values are calculated.</t>
  </si>
  <si>
    <t xml:space="preserve">Changes permissible in patterned cells, else they take </t>
  </si>
  <si>
    <t xml:space="preserve">The remaining percentage represents the amount contributed toward covering fixed expenses and generating profit. </t>
  </si>
  <si>
    <t>(Expected)</t>
  </si>
  <si>
    <r>
      <t>Contribution margin</t>
    </r>
    <r>
      <rPr>
        <sz val="9"/>
        <rFont val="Arial"/>
        <family val="2"/>
      </rPr>
      <t xml:space="preserve"> (CM) </t>
    </r>
    <r>
      <rPr>
        <sz val="9"/>
        <color indexed="8"/>
        <rFont val="Arial"/>
        <family val="2"/>
      </rPr>
      <t xml:space="preserve">is the amount of each sales dollar that remains after the variable costs are subtracted. </t>
    </r>
  </si>
  <si>
    <t>Variable Expenses</t>
  </si>
  <si>
    <t>Total Expenses</t>
  </si>
  <si>
    <t>Breakeven Sales</t>
  </si>
  <si>
    <t>See Graphically on "Graph" tab</t>
  </si>
  <si>
    <t>Break</t>
  </si>
  <si>
    <t>even</t>
  </si>
</sst>
</file>

<file path=xl/styles.xml><?xml version="1.0" encoding="utf-8"?>
<styleSheet xmlns="http://schemas.openxmlformats.org/spreadsheetml/2006/main">
  <numFmts count="4">
    <numFmt numFmtId="164" formatCode="&quot;$&quot;#,##0\ ;\(&quot;$&quot;#,##0\)"/>
    <numFmt numFmtId="165" formatCode="&quot;$&quot;#,##0.00\ ;\(&quot;$&quot;#,##0.00\)"/>
    <numFmt numFmtId="166" formatCode="&quot;$&quot;#,##0"/>
    <numFmt numFmtId="167" formatCode="#,##0.000"/>
  </numFmts>
  <fonts count="18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lightDown">
        <bgColor rgb="FFFFFF99"/>
      </patternFill>
    </fill>
    <fill>
      <patternFill patternType="solid">
        <fgColor rgb="FF00FFFF"/>
        <bgColor rgb="FF00FFFF"/>
      </patternFill>
    </fill>
    <fill>
      <patternFill patternType="lightGray">
        <fgColor rgb="FF00FFFF"/>
        <bgColor rgb="FF00FFFF"/>
      </patternFill>
    </fill>
    <fill>
      <patternFill patternType="solid">
        <fgColor rgb="FF66FFFF"/>
        <bgColor rgb="FF00FFFF"/>
      </patternFill>
    </fill>
    <fill>
      <patternFill patternType="solid">
        <fgColor indexed="41"/>
        <bgColor rgb="FF00FFFF"/>
      </patternFill>
    </fill>
    <fill>
      <patternFill patternType="lightDown">
        <fgColor theme="1"/>
        <bgColor rgb="FFFFFF99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3" fillId="0" borderId="0" applyFont="0" applyFill="0" applyBorder="0" applyAlignment="0" applyProtection="0"/>
    <xf numFmtId="0" fontId="3" fillId="0" borderId="1" applyNumberFormat="0" applyFont="0" applyFill="0" applyAlignment="0" applyProtection="0"/>
  </cellStyleXfs>
  <cellXfs count="71">
    <xf numFmtId="0" fontId="0" fillId="0" borderId="0" xfId="0"/>
    <xf numFmtId="0" fontId="5" fillId="0" borderId="0" xfId="0" applyFont="1"/>
    <xf numFmtId="0" fontId="5" fillId="0" borderId="2" xfId="0" applyFont="1" applyBorder="1"/>
    <xf numFmtId="0" fontId="7" fillId="2" borderId="2" xfId="0" applyFont="1" applyFill="1" applyBorder="1"/>
    <xf numFmtId="0" fontId="6" fillId="0" borderId="2" xfId="0" applyFont="1" applyBorder="1"/>
    <xf numFmtId="0" fontId="7" fillId="0" borderId="2" xfId="0" applyFont="1" applyBorder="1"/>
    <xf numFmtId="164" fontId="5" fillId="0" borderId="2" xfId="3" applyFont="1" applyBorder="1"/>
    <xf numFmtId="10" fontId="7" fillId="3" borderId="2" xfId="0" applyNumberFormat="1" applyFont="1" applyFill="1" applyBorder="1"/>
    <xf numFmtId="0" fontId="8" fillId="0" borderId="2" xfId="0" applyFont="1" applyBorder="1"/>
    <xf numFmtId="10" fontId="7" fillId="0" borderId="2" xfId="0" applyNumberFormat="1" applyFont="1" applyBorder="1"/>
    <xf numFmtId="164" fontId="7" fillId="4" borderId="2" xfId="3" applyFont="1" applyFill="1" applyBorder="1"/>
    <xf numFmtId="9" fontId="7" fillId="2" borderId="2" xfId="0" applyNumberFormat="1" applyFont="1" applyFill="1" applyBorder="1"/>
    <xf numFmtId="164" fontId="7" fillId="0" borderId="2" xfId="3" applyFont="1" applyBorder="1"/>
    <xf numFmtId="0" fontId="5" fillId="0" borderId="3" xfId="0" applyFont="1" applyBorder="1"/>
    <xf numFmtId="0" fontId="7" fillId="2" borderId="3" xfId="0" applyFont="1" applyFill="1" applyBorder="1"/>
    <xf numFmtId="0" fontId="9" fillId="0" borderId="2" xfId="0" applyFont="1" applyBorder="1"/>
    <xf numFmtId="0" fontId="7" fillId="0" borderId="0" xfId="0" applyFont="1"/>
    <xf numFmtId="166" fontId="7" fillId="0" borderId="2" xfId="0" applyNumberFormat="1" applyFont="1" applyBorder="1"/>
    <xf numFmtId="0" fontId="5" fillId="0" borderId="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5" borderId="4" xfId="0" applyFont="1" applyFill="1" applyBorder="1"/>
    <xf numFmtId="165" fontId="7" fillId="0" borderId="3" xfId="2" applyFont="1" applyFill="1" applyBorder="1"/>
    <xf numFmtId="0" fontId="7" fillId="6" borderId="2" xfId="0" applyFont="1" applyFill="1" applyBorder="1"/>
    <xf numFmtId="166" fontId="7" fillId="7" borderId="2" xfId="0" applyNumberFormat="1" applyFont="1" applyFill="1" applyBorder="1"/>
    <xf numFmtId="164" fontId="7" fillId="0" borderId="2" xfId="3" applyFont="1" applyFill="1" applyBorder="1"/>
    <xf numFmtId="3" fontId="7" fillId="0" borderId="2" xfId="0" applyNumberFormat="1" applyFont="1" applyBorder="1"/>
    <xf numFmtId="3" fontId="7" fillId="0" borderId="2" xfId="3" applyNumberFormat="1" applyFont="1" applyBorder="1"/>
    <xf numFmtId="9" fontId="7" fillId="0" borderId="4" xfId="0" applyNumberFormat="1" applyFont="1" applyBorder="1"/>
    <xf numFmtId="9" fontId="7" fillId="0" borderId="4" xfId="8" applyNumberFormat="1" applyFont="1" applyFill="1" applyBorder="1"/>
    <xf numFmtId="0" fontId="8" fillId="0" borderId="4" xfId="0" applyFont="1" applyBorder="1"/>
    <xf numFmtId="0" fontId="13" fillId="0" borderId="2" xfId="0" applyFont="1" applyBorder="1"/>
    <xf numFmtId="0" fontId="6" fillId="0" borderId="0" xfId="0" applyFont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2" xfId="0" applyFont="1" applyBorder="1"/>
    <xf numFmtId="164" fontId="7" fillId="8" borderId="2" xfId="3" applyFont="1" applyFill="1" applyBorder="1"/>
    <xf numFmtId="0" fontId="5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9" fontId="7" fillId="0" borderId="0" xfId="0" applyNumberFormat="1" applyFont="1"/>
    <xf numFmtId="166" fontId="5" fillId="0" borderId="0" xfId="0" applyNumberFormat="1" applyFont="1"/>
    <xf numFmtId="167" fontId="7" fillId="0" borderId="0" xfId="0" applyNumberFormat="1" applyFont="1" applyFill="1" applyBorder="1"/>
    <xf numFmtId="0" fontId="9" fillId="0" borderId="0" xfId="0" applyFont="1"/>
    <xf numFmtId="0" fontId="9" fillId="0" borderId="0" xfId="0" applyFont="1" applyBorder="1"/>
    <xf numFmtId="0" fontId="12" fillId="0" borderId="0" xfId="0" applyFont="1" applyAlignment="1">
      <alignment horizontal="center"/>
    </xf>
    <xf numFmtId="3" fontId="12" fillId="0" borderId="0" xfId="0" applyNumberFormat="1" applyFont="1"/>
    <xf numFmtId="9" fontId="12" fillId="0" borderId="0" xfId="0" applyNumberFormat="1" applyFont="1"/>
    <xf numFmtId="0" fontId="5" fillId="5" borderId="9" xfId="0" applyFont="1" applyFill="1" applyBorder="1"/>
    <xf numFmtId="0" fontId="5" fillId="0" borderId="10" xfId="0" applyFont="1" applyFill="1" applyBorder="1"/>
    <xf numFmtId="0" fontId="5" fillId="9" borderId="11" xfId="0" applyFont="1" applyFill="1" applyBorder="1"/>
    <xf numFmtId="0" fontId="5" fillId="6" borderId="12" xfId="0" applyFont="1" applyFill="1" applyBorder="1"/>
    <xf numFmtId="0" fontId="5" fillId="10" borderId="13" xfId="0" applyFont="1" applyFill="1" applyBorder="1"/>
    <xf numFmtId="164" fontId="5" fillId="9" borderId="14" xfId="3" applyFont="1" applyFill="1" applyBorder="1"/>
    <xf numFmtId="3" fontId="7" fillId="2" borderId="0" xfId="0" applyNumberFormat="1" applyFont="1" applyFill="1" applyBorder="1"/>
    <xf numFmtId="3" fontId="7" fillId="0" borderId="0" xfId="0" applyNumberFormat="1" applyFont="1" applyBorder="1"/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11" fillId="2" borderId="8" xfId="0" applyNumberFormat="1" applyFont="1" applyFill="1" applyBorder="1"/>
    <xf numFmtId="166" fontId="12" fillId="0" borderId="2" xfId="0" applyNumberFormat="1" applyFont="1" applyFill="1" applyBorder="1"/>
    <xf numFmtId="166" fontId="0" fillId="0" borderId="0" xfId="0" applyNumberFormat="1"/>
    <xf numFmtId="0" fontId="16" fillId="0" borderId="0" xfId="0" applyFont="1"/>
    <xf numFmtId="0" fontId="5" fillId="0" borderId="2" xfId="0" applyFont="1" applyBorder="1" applyAlignment="1">
      <alignment horizontal="right"/>
    </xf>
    <xf numFmtId="167" fontId="7" fillId="0" borderId="2" xfId="0" applyNumberFormat="1" applyFont="1" applyFill="1" applyBorder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0">
    <cellStyle name="Comma0" xfId="1"/>
    <cellStyle name="Currency" xfId="2" builtinId="4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Normal" xfId="0" builtinId="0"/>
    <cellStyle name="Percent" xfId="8" builtinId="5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Graph!$A$23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Graph!$C$23:$F$23</c:f>
              <c:numCache>
                <c:formatCode>"$"#,##0</c:formatCode>
                <c:ptCount val="4"/>
                <c:pt idx="0">
                  <c:v>25000</c:v>
                </c:pt>
                <c:pt idx="1">
                  <c:v>34285.71428571429</c:v>
                </c:pt>
                <c:pt idx="2">
                  <c:v>50000</c:v>
                </c:pt>
                <c:pt idx="3">
                  <c:v>60000</c:v>
                </c:pt>
              </c:numCache>
            </c:numRef>
          </c:cat>
          <c:val>
            <c:numRef>
              <c:f>Graph!$C$23:$F$23</c:f>
              <c:numCache>
                <c:formatCode>"$"#,##0</c:formatCode>
                <c:ptCount val="4"/>
                <c:pt idx="0">
                  <c:v>25000</c:v>
                </c:pt>
                <c:pt idx="1">
                  <c:v>34285.71428571429</c:v>
                </c:pt>
                <c:pt idx="2">
                  <c:v>50000</c:v>
                </c:pt>
                <c:pt idx="3">
                  <c:v>60000</c:v>
                </c:pt>
              </c:numCache>
            </c:numRef>
          </c:val>
        </c:ser>
        <c:ser>
          <c:idx val="1"/>
          <c:order val="1"/>
          <c:tx>
            <c:strRef>
              <c:f>Graph!$A$24</c:f>
              <c:strCache>
                <c:ptCount val="1"/>
                <c:pt idx="0">
                  <c:v>Fixed Expenses</c:v>
                </c:pt>
              </c:strCache>
            </c:strRef>
          </c:tx>
          <c:marker>
            <c:symbol val="none"/>
          </c:marker>
          <c:cat>
            <c:numRef>
              <c:f>Graph!$C$23:$F$23</c:f>
              <c:numCache>
                <c:formatCode>"$"#,##0</c:formatCode>
                <c:ptCount val="4"/>
                <c:pt idx="0">
                  <c:v>25000</c:v>
                </c:pt>
                <c:pt idx="1">
                  <c:v>34285.71428571429</c:v>
                </c:pt>
                <c:pt idx="2">
                  <c:v>50000</c:v>
                </c:pt>
                <c:pt idx="3">
                  <c:v>60000</c:v>
                </c:pt>
              </c:numCache>
            </c:numRef>
          </c:cat>
          <c:val>
            <c:numRef>
              <c:f>Graph!$C$24:$F$24</c:f>
              <c:numCache>
                <c:formatCode>"$"#,##0</c:formatCode>
                <c:ptCount val="4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  <c:pt idx="3">
                  <c:v>24000</c:v>
                </c:pt>
              </c:numCache>
            </c:numRef>
          </c:val>
        </c:ser>
        <c:ser>
          <c:idx val="2"/>
          <c:order val="2"/>
          <c:tx>
            <c:strRef>
              <c:f>Graph!$A$25</c:f>
              <c:strCache>
                <c:ptCount val="1"/>
                <c:pt idx="0">
                  <c:v>Variable Expenses</c:v>
                </c:pt>
              </c:strCache>
            </c:strRef>
          </c:tx>
          <c:marker>
            <c:symbol val="none"/>
          </c:marker>
          <c:cat>
            <c:numRef>
              <c:f>Graph!$C$23:$F$23</c:f>
              <c:numCache>
                <c:formatCode>"$"#,##0</c:formatCode>
                <c:ptCount val="4"/>
                <c:pt idx="0">
                  <c:v>25000</c:v>
                </c:pt>
                <c:pt idx="1">
                  <c:v>34285.71428571429</c:v>
                </c:pt>
                <c:pt idx="2">
                  <c:v>50000</c:v>
                </c:pt>
                <c:pt idx="3">
                  <c:v>60000</c:v>
                </c:pt>
              </c:numCache>
            </c:numRef>
          </c:cat>
          <c:val>
            <c:numRef>
              <c:f>Graph!$C$25:$F$25</c:f>
              <c:numCache>
                <c:formatCode>"$"#,##0</c:formatCode>
                <c:ptCount val="4"/>
                <c:pt idx="0">
                  <c:v>7500</c:v>
                </c:pt>
                <c:pt idx="1">
                  <c:v>10285.714285714286</c:v>
                </c:pt>
                <c:pt idx="2">
                  <c:v>15000</c:v>
                </c:pt>
                <c:pt idx="3">
                  <c:v>18000</c:v>
                </c:pt>
              </c:numCache>
            </c:numRef>
          </c:val>
        </c:ser>
        <c:ser>
          <c:idx val="3"/>
          <c:order val="3"/>
          <c:tx>
            <c:strRef>
              <c:f>Graph!$A$26</c:f>
              <c:strCache>
                <c:ptCount val="1"/>
                <c:pt idx="0">
                  <c:v>Total Expenses</c:v>
                </c:pt>
              </c:strCache>
            </c:strRef>
          </c:tx>
          <c:marker>
            <c:symbol val="none"/>
          </c:marker>
          <c:dPt>
            <c:idx val="1"/>
            <c:marker>
              <c:symbol val="circle"/>
              <c:size val="7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</c:marker>
          </c:dPt>
          <c:cat>
            <c:numRef>
              <c:f>Graph!$C$23:$F$23</c:f>
              <c:numCache>
                <c:formatCode>"$"#,##0</c:formatCode>
                <c:ptCount val="4"/>
                <c:pt idx="0">
                  <c:v>25000</c:v>
                </c:pt>
                <c:pt idx="1">
                  <c:v>34285.71428571429</c:v>
                </c:pt>
                <c:pt idx="2">
                  <c:v>50000</c:v>
                </c:pt>
                <c:pt idx="3">
                  <c:v>60000</c:v>
                </c:pt>
              </c:numCache>
            </c:numRef>
          </c:cat>
          <c:val>
            <c:numRef>
              <c:f>Graph!$C$26:$F$26</c:f>
              <c:numCache>
                <c:formatCode>"$"#,##0</c:formatCode>
                <c:ptCount val="4"/>
                <c:pt idx="0">
                  <c:v>31500</c:v>
                </c:pt>
                <c:pt idx="1">
                  <c:v>34285.71428571429</c:v>
                </c:pt>
                <c:pt idx="2">
                  <c:v>39000</c:v>
                </c:pt>
                <c:pt idx="3">
                  <c:v>42000</c:v>
                </c:pt>
              </c:numCache>
            </c:numRef>
          </c:val>
        </c:ser>
        <c:marker val="1"/>
        <c:axId val="52621312"/>
        <c:axId val="52622848"/>
      </c:lineChart>
      <c:catAx>
        <c:axId val="52621312"/>
        <c:scaling>
          <c:orientation val="minMax"/>
        </c:scaling>
        <c:axPos val="b"/>
        <c:numFmt formatCode="&quot;$&quot;#,##0" sourceLinked="1"/>
        <c:tickLblPos val="nextTo"/>
        <c:crossAx val="52622848"/>
        <c:crosses val="autoZero"/>
        <c:auto val="1"/>
        <c:lblAlgn val="ctr"/>
        <c:lblOffset val="100"/>
      </c:catAx>
      <c:valAx>
        <c:axId val="52622848"/>
        <c:scaling>
          <c:orientation val="minMax"/>
        </c:scaling>
        <c:axPos val="l"/>
        <c:majorGridlines/>
        <c:numFmt formatCode="&quot;$&quot;#,##0" sourceLinked="1"/>
        <c:tickLblPos val="nextTo"/>
        <c:crossAx val="5262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271152717171579"/>
          <c:y val="0.33423279568495001"/>
          <c:w val="0.30659629940870792"/>
          <c:h val="0.32075566682668577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30480</xdr:rowOff>
    </xdr:from>
    <xdr:to>
      <xdr:col>7</xdr:col>
      <xdr:colOff>38100</xdr:colOff>
      <xdr:row>19</xdr:row>
      <xdr:rowOff>7620</xdr:rowOff>
    </xdr:to>
    <xdr:graphicFrame macro="">
      <xdr:nvGraphicFramePr>
        <xdr:cNvPr id="1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workbookViewId="0"/>
  </sheetViews>
  <sheetFormatPr defaultColWidth="9.28515625" defaultRowHeight="15.75"/>
  <cols>
    <col min="1" max="1" width="9.28515625" style="1"/>
    <col min="2" max="3" width="10.7109375" style="1" customWidth="1"/>
    <col min="4" max="4" width="21.7109375" style="1" bestFit="1" customWidth="1"/>
    <col min="5" max="7" width="12.7109375" style="1" customWidth="1"/>
    <col min="8" max="12" width="9.28515625" style="34" hidden="1" customWidth="1"/>
    <col min="13" max="16" width="9.28515625" style="1" hidden="1" customWidth="1"/>
    <col min="17" max="16384" width="9.28515625" style="1"/>
  </cols>
  <sheetData>
    <row r="1" spans="1:7">
      <c r="A1" s="2" t="s">
        <v>27</v>
      </c>
      <c r="B1" s="2"/>
      <c r="C1" s="2"/>
      <c r="D1" s="57" t="s">
        <v>26</v>
      </c>
      <c r="E1" s="55"/>
      <c r="F1" s="54"/>
      <c r="G1" s="54"/>
    </row>
    <row r="2" spans="1:7">
      <c r="A2" s="15" t="s">
        <v>28</v>
      </c>
      <c r="B2" s="15"/>
      <c r="C2" s="15"/>
      <c r="D2" s="56" t="s">
        <v>40</v>
      </c>
      <c r="E2" s="52"/>
      <c r="F2" s="22"/>
      <c r="G2" s="22"/>
    </row>
    <row r="3" spans="1:7" ht="16.5" thickBot="1">
      <c r="A3" s="38" t="s">
        <v>14</v>
      </c>
      <c r="B3" s="15"/>
      <c r="C3" s="15"/>
      <c r="D3" s="19" t="s">
        <v>39</v>
      </c>
      <c r="E3" s="53"/>
      <c r="F3" s="20"/>
      <c r="G3" s="21"/>
    </row>
    <row r="4" spans="1:7">
      <c r="A4" s="15"/>
      <c r="B4" s="15"/>
      <c r="C4" s="15"/>
      <c r="D4" s="18"/>
      <c r="E4" s="18"/>
      <c r="F4" s="18"/>
      <c r="G4" s="18"/>
    </row>
    <row r="5" spans="1:7">
      <c r="A5" s="69" t="s">
        <v>29</v>
      </c>
      <c r="B5" s="70"/>
      <c r="C5" s="70"/>
      <c r="D5" s="70"/>
      <c r="E5" s="70"/>
      <c r="F5" s="70"/>
      <c r="G5" s="70"/>
    </row>
    <row r="6" spans="1:7">
      <c r="A6" s="15"/>
      <c r="B6" s="15"/>
      <c r="C6" s="15"/>
      <c r="D6" s="18"/>
      <c r="E6" s="18"/>
      <c r="F6" s="18"/>
      <c r="G6" s="18"/>
    </row>
    <row r="7" spans="1:7">
      <c r="A7" s="2"/>
      <c r="B7" s="2" t="s">
        <v>0</v>
      </c>
      <c r="C7" s="2"/>
      <c r="D7" s="2" t="s">
        <v>17</v>
      </c>
      <c r="E7" s="66" t="s">
        <v>3</v>
      </c>
      <c r="F7" s="66" t="s">
        <v>1</v>
      </c>
      <c r="G7" s="66" t="s">
        <v>2</v>
      </c>
    </row>
    <row r="8" spans="1:7">
      <c r="A8" s="2"/>
      <c r="B8" s="2"/>
      <c r="C8" s="2"/>
      <c r="D8" s="2"/>
      <c r="E8" s="18"/>
      <c r="F8" s="2"/>
      <c r="G8" s="2"/>
    </row>
    <row r="9" spans="1:7">
      <c r="A9" s="2"/>
      <c r="B9" s="24">
        <v>25</v>
      </c>
      <c r="C9" s="2"/>
      <c r="D9" s="3" t="s">
        <v>30</v>
      </c>
      <c r="E9" s="67">
        <f>+E12/E10</f>
        <v>34.285714285714292</v>
      </c>
      <c r="F9" s="24">
        <v>50</v>
      </c>
      <c r="G9" s="24">
        <v>60</v>
      </c>
    </row>
    <row r="10" spans="1:7">
      <c r="A10" s="2"/>
      <c r="B10" s="17">
        <f>+F10</f>
        <v>1000</v>
      </c>
      <c r="C10" s="4"/>
      <c r="D10" s="3" t="s">
        <v>31</v>
      </c>
      <c r="E10" s="17">
        <f>+F10</f>
        <v>1000</v>
      </c>
      <c r="F10" s="25">
        <v>1000</v>
      </c>
      <c r="G10" s="17">
        <f>+F10</f>
        <v>1000</v>
      </c>
    </row>
    <row r="11" spans="1:7">
      <c r="A11" s="13"/>
      <c r="B11" s="13"/>
      <c r="C11" s="13"/>
      <c r="D11" s="14"/>
      <c r="F11" s="23"/>
    </row>
    <row r="12" spans="1:7" s="34" customFormat="1">
      <c r="B12" s="58">
        <f>+B9*B10</f>
        <v>25000</v>
      </c>
      <c r="C12" s="59"/>
      <c r="D12" s="60" t="s">
        <v>4</v>
      </c>
      <c r="E12" s="62">
        <f>+G41</f>
        <v>34285.71428571429</v>
      </c>
      <c r="F12" s="61">
        <f>+F9*F10</f>
        <v>50000</v>
      </c>
      <c r="G12" s="61">
        <f>+G9*G10</f>
        <v>60000</v>
      </c>
    </row>
    <row r="13" spans="1:7">
      <c r="A13" s="31" t="s">
        <v>32</v>
      </c>
      <c r="B13" s="30">
        <f>$E$21</f>
        <v>0.3</v>
      </c>
      <c r="C13" s="29"/>
      <c r="D13" s="29" t="s">
        <v>5</v>
      </c>
      <c r="E13" s="30">
        <f>$E$21</f>
        <v>0.3</v>
      </c>
      <c r="F13" s="30">
        <f>$E$21</f>
        <v>0.3</v>
      </c>
      <c r="G13" s="30">
        <f>$E$21</f>
        <v>0.3</v>
      </c>
    </row>
    <row r="14" spans="1:7">
      <c r="A14" s="2"/>
      <c r="B14" s="28">
        <f>B12*(1-B13)</f>
        <v>17500</v>
      </c>
      <c r="C14" s="27"/>
      <c r="D14" s="27" t="s">
        <v>6</v>
      </c>
      <c r="E14" s="28">
        <f>E12*(1-E13)</f>
        <v>24000</v>
      </c>
      <c r="F14" s="28">
        <f>F12*(1-F13)</f>
        <v>35000</v>
      </c>
      <c r="G14" s="28">
        <f>G12*(1-G13)</f>
        <v>42000</v>
      </c>
    </row>
    <row r="15" spans="1:7">
      <c r="A15" s="2"/>
      <c r="B15" s="6"/>
      <c r="C15" s="2"/>
      <c r="D15" s="2"/>
      <c r="E15" s="6"/>
      <c r="F15" s="2"/>
      <c r="G15" s="6"/>
    </row>
    <row r="16" spans="1:7">
      <c r="A16" s="2"/>
      <c r="B16" s="6" t="s">
        <v>18</v>
      </c>
      <c r="C16" s="2"/>
      <c r="D16" s="2"/>
      <c r="E16" s="32" t="s">
        <v>25</v>
      </c>
      <c r="G16" s="33"/>
    </row>
    <row r="17" spans="1:7">
      <c r="A17" s="2"/>
      <c r="B17" s="6"/>
      <c r="C17" s="2"/>
      <c r="D17" s="5" t="s">
        <v>22</v>
      </c>
      <c r="E17" s="7">
        <v>0.16</v>
      </c>
      <c r="F17" s="2"/>
      <c r="G17" s="6"/>
    </row>
    <row r="18" spans="1:7">
      <c r="A18" s="2"/>
      <c r="B18" s="6"/>
      <c r="C18" s="2"/>
      <c r="D18" s="5" t="s">
        <v>19</v>
      </c>
      <c r="E18" s="7">
        <v>0.09</v>
      </c>
      <c r="F18" s="2"/>
      <c r="G18" s="6"/>
    </row>
    <row r="19" spans="1:7">
      <c r="A19" s="2"/>
      <c r="B19" s="6"/>
      <c r="C19" s="2"/>
      <c r="D19" s="5" t="s">
        <v>20</v>
      </c>
      <c r="E19" s="7">
        <v>0.01</v>
      </c>
      <c r="F19" s="2"/>
      <c r="G19" s="6"/>
    </row>
    <row r="20" spans="1:7">
      <c r="A20" s="2"/>
      <c r="B20" s="6"/>
      <c r="C20" s="2"/>
      <c r="D20" s="5" t="s">
        <v>21</v>
      </c>
      <c r="E20" s="7">
        <v>0.04</v>
      </c>
      <c r="F20" s="2"/>
      <c r="G20" s="6"/>
    </row>
    <row r="21" spans="1:7">
      <c r="A21" s="2"/>
      <c r="B21" s="6"/>
      <c r="C21" s="2"/>
      <c r="D21" s="8" t="s">
        <v>24</v>
      </c>
      <c r="E21" s="9">
        <f>SUM(E17:E20)</f>
        <v>0.3</v>
      </c>
      <c r="G21" s="6"/>
    </row>
    <row r="22" spans="1:7">
      <c r="A22" s="2"/>
      <c r="B22" s="6"/>
      <c r="C22" s="2"/>
      <c r="D22" s="5"/>
      <c r="E22" s="6"/>
      <c r="F22" s="5"/>
      <c r="G22" s="6"/>
    </row>
    <row r="23" spans="1:7">
      <c r="A23" s="2"/>
      <c r="B23" s="6" t="s">
        <v>16</v>
      </c>
      <c r="C23" s="2"/>
      <c r="D23" s="2"/>
      <c r="E23" s="6"/>
      <c r="F23" s="2"/>
      <c r="G23" s="6"/>
    </row>
    <row r="24" spans="1:7">
      <c r="A24" s="2"/>
      <c r="B24" s="10">
        <v>16050</v>
      </c>
      <c r="C24" s="5"/>
      <c r="D24" s="5" t="s">
        <v>7</v>
      </c>
      <c r="E24" s="39">
        <v>16050</v>
      </c>
      <c r="F24" s="10">
        <f>+E24</f>
        <v>16050</v>
      </c>
      <c r="G24" s="10">
        <f t="shared" ref="G24:G29" si="0">+F24</f>
        <v>16050</v>
      </c>
    </row>
    <row r="25" spans="1:7">
      <c r="A25" s="2"/>
      <c r="B25" s="10">
        <v>2400</v>
      </c>
      <c r="C25" s="11"/>
      <c r="D25" s="5" t="s">
        <v>8</v>
      </c>
      <c r="E25" s="39">
        <v>2400</v>
      </c>
      <c r="F25" s="10">
        <f t="shared" ref="F25" si="1">+E25</f>
        <v>2400</v>
      </c>
      <c r="G25" s="10">
        <f t="shared" si="0"/>
        <v>2400</v>
      </c>
    </row>
    <row r="26" spans="1:7">
      <c r="A26" s="2"/>
      <c r="B26" s="10">
        <v>1000</v>
      </c>
      <c r="C26" s="5"/>
      <c r="D26" s="5" t="s">
        <v>9</v>
      </c>
      <c r="E26" s="39">
        <v>1000</v>
      </c>
      <c r="F26" s="10">
        <f t="shared" ref="F26" si="2">+E26</f>
        <v>1000</v>
      </c>
      <c r="G26" s="10">
        <f t="shared" si="0"/>
        <v>1000</v>
      </c>
    </row>
    <row r="27" spans="1:7">
      <c r="A27" s="2"/>
      <c r="B27" s="10">
        <v>1400</v>
      </c>
      <c r="C27" s="5"/>
      <c r="D27" s="5" t="s">
        <v>10</v>
      </c>
      <c r="E27" s="39">
        <v>1400</v>
      </c>
      <c r="F27" s="10">
        <f t="shared" ref="F27" si="3">+E27</f>
        <v>1400</v>
      </c>
      <c r="G27" s="10">
        <f t="shared" si="0"/>
        <v>1400</v>
      </c>
    </row>
    <row r="28" spans="1:7">
      <c r="A28" s="2"/>
      <c r="B28" s="10">
        <v>2650</v>
      </c>
      <c r="C28" s="5"/>
      <c r="D28" s="5" t="s">
        <v>11</v>
      </c>
      <c r="E28" s="39">
        <v>2650</v>
      </c>
      <c r="F28" s="10">
        <f t="shared" ref="F28" si="4">+E28</f>
        <v>2650</v>
      </c>
      <c r="G28" s="10">
        <f t="shared" si="0"/>
        <v>2650</v>
      </c>
    </row>
    <row r="29" spans="1:7">
      <c r="A29" s="2"/>
      <c r="B29" s="10">
        <v>500</v>
      </c>
      <c r="C29" s="5"/>
      <c r="D29" s="5" t="s">
        <v>12</v>
      </c>
      <c r="E29" s="39">
        <v>500</v>
      </c>
      <c r="F29" s="10">
        <f t="shared" ref="F29" si="5">+E29</f>
        <v>500</v>
      </c>
      <c r="G29" s="10">
        <f t="shared" si="0"/>
        <v>500</v>
      </c>
    </row>
    <row r="30" spans="1:7">
      <c r="A30" s="2"/>
      <c r="B30" s="12">
        <f>SUM(B24:B29)</f>
        <v>24000</v>
      </c>
      <c r="C30" s="5"/>
      <c r="D30" s="8" t="s">
        <v>23</v>
      </c>
      <c r="E30" s="12">
        <f>SUM(E24:E29)</f>
        <v>24000</v>
      </c>
      <c r="F30" s="26">
        <f>SUM(E24:E29)</f>
        <v>24000</v>
      </c>
      <c r="G30" s="12">
        <f>SUM(G24:G29)</f>
        <v>24000</v>
      </c>
    </row>
    <row r="31" spans="1:7">
      <c r="A31" s="2"/>
      <c r="B31" s="6"/>
      <c r="C31" s="2"/>
      <c r="D31" s="2"/>
      <c r="E31" s="6"/>
      <c r="F31" s="2"/>
      <c r="G31" s="6"/>
    </row>
    <row r="32" spans="1:7">
      <c r="A32" s="2"/>
      <c r="B32" s="6">
        <f>B14-B30</f>
        <v>-6500</v>
      </c>
      <c r="C32" s="2"/>
      <c r="D32" s="2" t="s">
        <v>13</v>
      </c>
      <c r="E32" s="6">
        <f>E14-E30</f>
        <v>0</v>
      </c>
      <c r="F32" s="6">
        <f>F14-F30</f>
        <v>11000</v>
      </c>
      <c r="G32" s="6">
        <f>G14-G30</f>
        <v>18000</v>
      </c>
    </row>
    <row r="33" spans="1:12">
      <c r="A33" s="2"/>
      <c r="B33" s="2"/>
      <c r="C33" s="2"/>
      <c r="D33" s="2"/>
      <c r="E33" s="2"/>
      <c r="F33" s="2"/>
      <c r="G33" s="2"/>
    </row>
    <row r="34" spans="1:12" s="47" customFormat="1" ht="12.75">
      <c r="A34" s="36" t="s">
        <v>43</v>
      </c>
      <c r="B34" s="37"/>
      <c r="C34" s="37"/>
      <c r="D34" s="37"/>
      <c r="E34" s="37"/>
      <c r="F34" s="37"/>
      <c r="G34" s="37"/>
      <c r="H34" s="48"/>
      <c r="I34" s="48"/>
      <c r="J34" s="48"/>
      <c r="K34" s="48"/>
      <c r="L34" s="48"/>
    </row>
    <row r="35" spans="1:12">
      <c r="A35" s="35" t="s">
        <v>41</v>
      </c>
      <c r="B35" s="36"/>
      <c r="C35" s="35"/>
      <c r="D35" s="35"/>
      <c r="E35" s="35"/>
      <c r="F35" s="35"/>
      <c r="G35" s="35"/>
    </row>
    <row r="36" spans="1:12">
      <c r="B36" s="36"/>
      <c r="C36" s="35"/>
      <c r="D36" s="35"/>
      <c r="E36" s="35"/>
      <c r="F36" s="35"/>
      <c r="G36" s="35"/>
    </row>
    <row r="37" spans="1:12">
      <c r="A37" s="37" t="s">
        <v>34</v>
      </c>
      <c r="B37" s="37" t="s">
        <v>35</v>
      </c>
      <c r="C37" s="37" t="s">
        <v>36</v>
      </c>
      <c r="D37" s="37"/>
      <c r="E37" s="37"/>
      <c r="F37" s="49" t="s">
        <v>15</v>
      </c>
      <c r="G37" s="41" t="s">
        <v>33</v>
      </c>
    </row>
    <row r="38" spans="1:12">
      <c r="A38" s="37" t="s">
        <v>42</v>
      </c>
      <c r="B38" s="50">
        <f>+F12</f>
        <v>50000</v>
      </c>
      <c r="C38" s="37">
        <f>+E21*F12</f>
        <v>15000</v>
      </c>
      <c r="D38" s="50">
        <f>+B38</f>
        <v>50000</v>
      </c>
      <c r="E38" s="37"/>
      <c r="F38" s="37"/>
      <c r="G38" s="51">
        <f>+(B38-C38)/D38</f>
        <v>0.7</v>
      </c>
    </row>
    <row r="40" spans="1:12">
      <c r="A40" s="16" t="s">
        <v>37</v>
      </c>
      <c r="G40" s="40" t="s">
        <v>38</v>
      </c>
    </row>
    <row r="41" spans="1:12">
      <c r="C41" s="43">
        <f>+G30</f>
        <v>24000</v>
      </c>
      <c r="D41" s="44">
        <f>+G38</f>
        <v>0.7</v>
      </c>
      <c r="F41" s="42" t="s">
        <v>15</v>
      </c>
      <c r="G41" s="45">
        <f>+C41/D41</f>
        <v>34285.71428571429</v>
      </c>
    </row>
    <row r="43" spans="1:12">
      <c r="A43" s="65" t="s">
        <v>47</v>
      </c>
    </row>
  </sheetData>
  <mergeCells count="1">
    <mergeCell ref="A5:G5"/>
  </mergeCells>
  <phoneticPr fontId="4" type="noConversion"/>
  <pageMargins left="0.75" right="0.75" top="1" bottom="1" header="0.5" footer="0.5"/>
  <pageSetup orientation="portrait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/>
  </sheetViews>
  <sheetFormatPr defaultRowHeight="12.75"/>
  <cols>
    <col min="7" max="7" width="8.7109375" customWidth="1"/>
  </cols>
  <sheetData>
    <row r="1" spans="1:1" ht="15.75">
      <c r="A1" s="1" t="s">
        <v>46</v>
      </c>
    </row>
    <row r="21" spans="1:8">
      <c r="D21" s="68" t="s">
        <v>48</v>
      </c>
    </row>
    <row r="22" spans="1:8">
      <c r="C22" s="68" t="s">
        <v>0</v>
      </c>
      <c r="D22" s="68" t="s">
        <v>49</v>
      </c>
      <c r="E22" s="68" t="s">
        <v>1</v>
      </c>
      <c r="F22" s="68" t="s">
        <v>2</v>
      </c>
    </row>
    <row r="23" spans="1:8" ht="15">
      <c r="A23" t="s">
        <v>4</v>
      </c>
      <c r="C23" s="63">
        <f>+'BE Sales'!B12</f>
        <v>25000</v>
      </c>
      <c r="D23" s="63">
        <f>+'BE Sales'!E12</f>
        <v>34285.71428571429</v>
      </c>
      <c r="E23" s="63">
        <f>+'BE Sales'!F12</f>
        <v>50000</v>
      </c>
      <c r="F23" s="63">
        <f>+'BE Sales'!G12</f>
        <v>60000</v>
      </c>
      <c r="H23" s="46"/>
    </row>
    <row r="24" spans="1:8">
      <c r="A24" t="s">
        <v>16</v>
      </c>
      <c r="C24" s="64">
        <f>+'BE Sales'!B30</f>
        <v>24000</v>
      </c>
      <c r="D24" s="64">
        <f>+'BE Sales'!E30</f>
        <v>24000</v>
      </c>
      <c r="E24" s="64">
        <f>+'BE Sales'!F30</f>
        <v>24000</v>
      </c>
      <c r="F24" s="64">
        <f>+'BE Sales'!G30</f>
        <v>24000</v>
      </c>
    </row>
    <row r="25" spans="1:8">
      <c r="A25" s="37" t="s">
        <v>44</v>
      </c>
      <c r="C25" s="64">
        <f>+'BE Sales'!B13*'BE Sales'!B12</f>
        <v>7500</v>
      </c>
      <c r="D25" s="64">
        <f>+'BE Sales'!E13*'BE Sales'!E12</f>
        <v>10285.714285714286</v>
      </c>
      <c r="E25" s="64">
        <f>+'BE Sales'!F13*'BE Sales'!F12</f>
        <v>15000</v>
      </c>
      <c r="F25" s="64">
        <f>+'BE Sales'!G13*'BE Sales'!G12</f>
        <v>18000</v>
      </c>
    </row>
    <row r="26" spans="1:8">
      <c r="A26" s="37" t="s">
        <v>45</v>
      </c>
      <c r="C26" s="64">
        <f>SUM(C24:C25)</f>
        <v>31500</v>
      </c>
      <c r="D26" s="64">
        <f>SUM(D24:D25)</f>
        <v>34285.71428571429</v>
      </c>
      <c r="E26" s="64">
        <f>SUM(E24:E25)</f>
        <v>39000</v>
      </c>
      <c r="F26" s="64">
        <f>SUM(F24:F25)</f>
        <v>42000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 Sales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Dan</cp:lastModifiedBy>
  <cp:lastPrinted>2013-10-21T14:42:41Z</cp:lastPrinted>
  <dcterms:created xsi:type="dcterms:W3CDTF">1996-05-21T20:45:07Z</dcterms:created>
  <dcterms:modified xsi:type="dcterms:W3CDTF">2017-04-06T20:34:37Z</dcterms:modified>
</cp:coreProperties>
</file>