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F61782F6-8AD1-43DF-A7F2-1E8AFD503BF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J11" i="1"/>
  <c r="J6" i="1"/>
  <c r="J7" i="1"/>
  <c r="J8" i="1"/>
  <c r="J12" i="1"/>
  <c r="J13" i="1"/>
  <c r="E13" i="1"/>
  <c r="I16" i="1"/>
  <c r="H17" i="1"/>
  <c r="I17" i="1"/>
  <c r="H18" i="1"/>
  <c r="I18" i="1"/>
  <c r="I19" i="1"/>
  <c r="J16" i="1"/>
  <c r="J17" i="1"/>
  <c r="J18" i="1"/>
  <c r="H19" i="1"/>
  <c r="J19" i="1"/>
</calcChain>
</file>

<file path=xl/sharedStrings.xml><?xml version="1.0" encoding="utf-8"?>
<sst xmlns="http://schemas.openxmlformats.org/spreadsheetml/2006/main" count="34" uniqueCount="34">
  <si>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</si>
  <si>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</si>
  <si>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</si>
  <si>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</si>
  <si>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</si>
  <si>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</si>
  <si>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</si>
  <si>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Convertible Note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</si>
  <si>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Convertible Note</t>
    </r>
  </si>
  <si>
    <t>Number of Fully-Diluted Shares</t>
  </si>
  <si>
    <t>Seed Investor</t>
  </si>
  <si>
    <t>Convertible Note Investor</t>
  </si>
  <si>
    <t>Founders</t>
  </si>
  <si>
    <t>% Diluted</t>
  </si>
  <si>
    <t>Post-Seed</t>
  </si>
  <si>
    <t>Δ</t>
  </si>
  <si>
    <t>Pre-Seed</t>
  </si>
  <si>
    <t>Capitalization Table</t>
  </si>
  <si>
    <t>Seed Investor Equity Value</t>
  </si>
  <si>
    <t>Post-Money Valuation</t>
  </si>
  <si>
    <t>Seed Investor Shares Issued</t>
  </si>
  <si>
    <t>Pre-Money Valuation</t>
  </si>
  <si>
    <t>Seed Investor Share Price</t>
  </si>
  <si>
    <t>Funding Round Raise</t>
  </si>
  <si>
    <t>Seed Stage Financing</t>
  </si>
  <si>
    <t>Convertible Note Equity Value</t>
  </si>
  <si>
    <t>% Discount</t>
  </si>
  <si>
    <t>Post-Conversion Shares Issued</t>
  </si>
  <si>
    <t>Valuation Cap</t>
  </si>
  <si>
    <t>Convertible Note Conversion Price</t>
  </si>
  <si>
    <t>Convertible Note Raise</t>
  </si>
  <si>
    <t>Pre-Seed Financing</t>
  </si>
  <si>
    <t>Convertible Note</t>
  </si>
  <si>
    <t>($ in 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</si>
</sst>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#,##0.0%_);\(#,##0.0%\);\–_);@_)"/>
    <numFmt numFmtId="168" formatCode="#,##0_);\(#,##0\);\–_);@_)"/>
    <numFmt numFmtId="169" formatCode="&quot;$&quot;#,##0_);\(&quot;$&quot;#,##0\);\–_);@_)"/>
    <numFmt numFmtId="170" formatCode="&quot;$&quot;#,##0.00_);\(&quot;$&quot;#,##0.00\);\–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0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23" fillId="0" borderId="0" xfId="0" applyNumberFormat="1" applyFont="1" applyAlignment="1">
      <alignment horizontal="center"/>
    </xf>
    <xf numFmtId="168" fontId="24" fillId="0" borderId="0" xfId="0" applyNumberFormat="1" applyFont="1" applyAlignment="1">
      <alignment horizontal="center"/>
    </xf>
    <xf numFmtId="169" fontId="24" fillId="0" borderId="0" xfId="0" applyNumberFormat="1" applyFont="1"/>
    <xf numFmtId="169" fontId="23" fillId="0" borderId="0" xfId="0" applyNumberFormat="1" applyFont="1"/>
    <xf numFmtId="167" fontId="23" fillId="0" borderId="0" xfId="0" applyNumberFormat="1" applyFont="1" applyAlignment="1">
      <alignment horizontal="right"/>
    </xf>
    <xf numFmtId="164" fontId="0" fillId="0" borderId="18" xfId="0" applyNumberFormat="1" applyFont="1" applyBorder="1" applyAlignment="1"/>
    <xf numFmtId="169" fontId="23" fillId="0" borderId="18" xfId="0" applyNumberFormat="1" applyFont="1" applyBorder="1"/>
    <xf numFmtId="168" fontId="24" fillId="0" borderId="18" xfId="0" quotePrefix="1" applyNumberFormat="1" applyFont="1" applyBorder="1"/>
    <xf numFmtId="170" fontId="24" fillId="0" borderId="18" xfId="0" applyNumberFormat="1" applyFont="1" applyBorder="1" applyAlignment="1">
      <alignment horizontal="right"/>
    </xf>
    <xf numFmtId="168" fontId="22" fillId="12" borderId="0" xfId="0" quotePrefix="1" applyNumberFormat="1" applyFont="1" applyFill="1"/>
    <xf numFmtId="168" fontId="22" fillId="15" borderId="0" xfId="0" quotePrefix="1" applyNumberFormat="1" applyFont="1" applyFill="1"/>
    <xf numFmtId="168" fontId="25" fillId="14" borderId="0" xfId="0" quotePrefix="1" applyNumberFormat="1" applyFont="1" applyFill="1"/>
    <xf numFmtId="168" fontId="25" fillId="14" borderId="0" xfId="0" quotePrefix="1" applyNumberFormat="1" applyFont="1" applyFill="1" applyAlignment="1">
      <alignment horizontal="center"/>
    </xf>
    <xf numFmtId="168" fontId="23" fillId="0" borderId="18" xfId="0" applyNumberFormat="1" applyFont="1" applyBorder="1" applyAlignment="1">
      <alignment horizontal="center"/>
    </xf>
    <xf numFmtId="164" fontId="0" fillId="0" borderId="0" xfId="0" applyNumberFormat="1" applyFont="1" applyFill="1" applyAlignment="1"/>
    <xf numFmtId="164" fontId="0" fillId="0" borderId="17" xfId="0" applyNumberFormat="1" applyFont="1" applyFill="1" applyBorder="1" applyAlignment="1"/>
    <xf numFmtId="168" fontId="0" fillId="0" borderId="18" xfId="0" quotePrefix="1" applyNumberFormat="1" applyFont="1" applyBorder="1" applyAlignment="1">
      <alignment horizontal="left"/>
    </xf>
    <xf numFmtId="168" fontId="0" fillId="0" borderId="18" xfId="0" quotePrefix="1" applyNumberFormat="1" applyFont="1" applyBorder="1"/>
    <xf numFmtId="170" fontId="0" fillId="0" borderId="18" xfId="0" applyNumberFormat="1" applyFont="1" applyBorder="1"/>
    <xf numFmtId="168" fontId="0" fillId="0" borderId="0" xfId="0" quotePrefix="1" applyNumberFormat="1" applyFont="1" applyAlignment="1">
      <alignment horizontal="left"/>
    </xf>
    <xf numFmtId="168" fontId="0" fillId="0" borderId="0" xfId="0" applyNumberFormat="1" applyFont="1"/>
    <xf numFmtId="168" fontId="0" fillId="0" borderId="0" xfId="0" quotePrefix="1" applyNumberFormat="1" applyFont="1"/>
    <xf numFmtId="168" fontId="0" fillId="0" borderId="0" xfId="0" applyNumberFormat="1" applyFont="1" applyAlignment="1">
      <alignment horizontal="center"/>
    </xf>
    <xf numFmtId="168" fontId="0" fillId="0" borderId="18" xfId="0" applyNumberFormat="1" applyFont="1" applyBorder="1" applyAlignment="1">
      <alignment horizontal="center"/>
    </xf>
    <xf numFmtId="167" fontId="0" fillId="0" borderId="18" xfId="0" applyNumberFormat="1" applyFont="1" applyBorder="1" applyAlignment="1">
      <alignment horizontal="center"/>
    </xf>
    <xf numFmtId="167" fontId="0" fillId="0" borderId="0" xfId="0" applyNumberFormat="1" applyFont="1" applyAlignment="1">
      <alignment horizontal="center"/>
    </xf>
    <xf numFmtId="168" fontId="22" fillId="13" borderId="19" xfId="0" quotePrefix="1" applyNumberFormat="1" applyFont="1" applyFill="1" applyBorder="1"/>
    <xf numFmtId="169" fontId="22" fillId="13" borderId="20" xfId="0" applyNumberFormat="1" applyFont="1" applyFill="1" applyBorder="1"/>
    <xf numFmtId="168" fontId="25" fillId="13" borderId="17" xfId="0" applyNumberFormat="1" applyFont="1" applyFill="1" applyBorder="1" applyAlignment="1">
      <alignment horizontal="center"/>
    </xf>
    <xf numFmtId="167" fontId="25" fillId="13" borderId="20" xfId="0" quotePrefix="1" applyNumberFormat="1" applyFont="1" applyFill="1" applyBorder="1" applyAlignment="1">
      <alignment horizontal="center"/>
    </xf>
    <xf numFmtId="168" fontId="25" fillId="13" borderId="19" xfId="0" quotePrefix="1" applyNumberFormat="1" applyFont="1" applyFill="1" applyBorder="1"/>
    <xf numFmtId="164" fontId="22" fillId="12" borderId="0" xfId="0" quotePrefix="1" applyNumberFormat="1" applyFont="1" applyFill="1"/>
    <xf numFmtId="164" fontId="22" fillId="12" borderId="0" xfId="0" applyNumberFormat="1" applyFont="1" applyFill="1"/>
    <xf numFmtId="164" fontId="0" fillId="0" borderId="18" xfId="0" quotePrefix="1" applyNumberFormat="1" applyFont="1" applyBorder="1" applyAlignment="1">
      <alignment horizontal="left"/>
    </xf>
    <xf numFmtId="164" fontId="0" fillId="0" borderId="0" xfId="0" quotePrefix="1" applyNumberFormat="1" applyFont="1" applyAlignment="1">
      <alignment horizontal="left"/>
    </xf>
    <xf numFmtId="164" fontId="0" fillId="0" borderId="18" xfId="0" quotePrefix="1" applyNumberFormat="1" applyFont="1" applyBorder="1"/>
    <xf numFmtId="164" fontId="0" fillId="0" borderId="0" xfId="0" quotePrefix="1" applyNumberFormat="1" applyFont="1"/>
    <xf numFmtId="164" fontId="22" fillId="13" borderId="17" xfId="0" quotePrefix="1" applyNumberFormat="1" applyFont="1" applyFill="1" applyBorder="1"/>
    <xf numFmtId="164" fontId="23" fillId="0" borderId="0" xfId="0" applyNumberFormat="1" applyFont="1" applyAlignment="1">
      <alignment horizontal="right"/>
    </xf>
    <xf numFmtId="164" fontId="22" fillId="15" borderId="0" xfId="0" quotePrefix="1" applyNumberFormat="1" applyFont="1" applyFill="1"/>
    <xf numFmtId="164" fontId="22" fillId="15" borderId="0" xfId="0" applyNumberFormat="1" applyFont="1" applyFill="1"/>
    <xf numFmtId="164" fontId="24" fillId="0" borderId="0" xfId="0" quotePrefix="1" applyNumberFormat="1" applyFont="1"/>
    <xf numFmtId="164" fontId="24" fillId="0" borderId="0" xfId="0" applyNumberFormat="1" applyFont="1"/>
    <xf numFmtId="164" fontId="24" fillId="0" borderId="18" xfId="0" quotePrefix="1" applyNumberFormat="1" applyFont="1" applyBorder="1"/>
    <xf numFmtId="164" fontId="0" fillId="0" borderId="18" xfId="0" applyNumberFormat="1" applyFont="1" applyBorder="1"/>
    <xf numFmtId="164" fontId="0" fillId="0" borderId="0" xfId="0" applyNumberFormat="1" applyFont="1"/>
    <xf numFmtId="164" fontId="22" fillId="13" borderId="17" xfId="0" applyNumberFormat="1" applyFont="1" applyFill="1" applyBorder="1"/>
    <xf numFmtId="164" fontId="0" fillId="0" borderId="0" xfId="0" applyNumberFormat="1" applyFont="1" applyAlignment="1">
      <alignment horizontal="center"/>
    </xf>
    <xf numFmtId="164" fontId="25" fillId="14" borderId="0" xfId="0" quotePrefix="1" applyNumberFormat="1" applyFont="1" applyFill="1"/>
    <xf numFmtId="164" fontId="25" fillId="13" borderId="17" xfId="0" quotePrefix="1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nvertible-no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uNKrRur3tRGdDPjMkOocXJzlwAxkKEQ8XpPR0xpZTLdQuKf1ZTOrUiVt+dQe3MdO67WMQg0nk01T8HQbyRGu8A==" saltValue="WIWu+q0chP2zbhhr6ILVc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nvertible No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10.77734375" style="30" customWidth="1"/>
    <col min="11" max="16384" width="10.77734375" style="30"/>
  </cols>
  <sheetData>
    <row r="2" spans="2:10" s="31" customFormat="1" ht="13.2" customHeight="1" x14ac:dyDescent="0.25">
      <c r="B2" s="32" t="s">
        <v>32</v>
      </c>
      <c r="C2" s="32"/>
      <c r="D2" s="32"/>
      <c r="E2" s="32"/>
      <c r="F2" s="32"/>
      <c r="G2" s="32"/>
      <c r="H2" s="32"/>
      <c r="I2" s="32"/>
      <c r="J2" s="32"/>
    </row>
    <row r="3" spans="2:10" s="68" customFormat="1" ht="13.2" customHeight="1" x14ac:dyDescent="0.25">
      <c r="B3" s="69" t="s">
        <v>33</v>
      </c>
      <c r="C3" s="69"/>
      <c r="D3" s="69"/>
      <c r="E3" s="69"/>
      <c r="F3" s="69"/>
      <c r="G3" s="69"/>
      <c r="H3" s="69"/>
      <c r="I3" s="69"/>
      <c r="J3" s="69"/>
    </row>
    <row r="4" spans="2:10" ht="13.2" customHeight="1" x14ac:dyDescent="0.25">
      <c r="B4" s="59"/>
      <c r="C4" s="59"/>
      <c r="D4" s="59"/>
      <c r="E4" s="59"/>
      <c r="F4" s="59"/>
      <c r="G4" s="59"/>
      <c r="H4" s="59"/>
      <c r="I4" s="59"/>
      <c r="J4" s="59"/>
    </row>
    <row r="5" spans="2:10" s="31" customFormat="1" ht="13.2" customHeight="1" x14ac:dyDescent="0.25">
      <c r="B5" s="64" t="s">
        <v>31</v>
      </c>
      <c r="C5" s="93"/>
      <c r="D5" s="94"/>
      <c r="E5" s="94"/>
      <c r="F5" s="94"/>
      <c r="G5" s="94"/>
      <c r="H5" s="94"/>
      <c r="I5" s="94"/>
      <c r="J5" s="94"/>
    </row>
    <row r="6" spans="2:10" ht="13.2" customHeight="1" x14ac:dyDescent="0.25">
      <c r="B6" s="70" t="s">
        <v>30</v>
      </c>
      <c r="C6" s="87"/>
      <c r="D6" s="87"/>
      <c r="E6" s="60">
        <v>1000</v>
      </c>
      <c r="F6" s="98"/>
      <c r="G6" s="71" t="s">
        <v>29</v>
      </c>
      <c r="H6" s="89"/>
      <c r="I6" s="89"/>
      <c r="J6" s="72">
        <f>+MIN(J11*E7/E12,(J11*(1-E8)))</f>
        <v>1</v>
      </c>
    </row>
    <row r="7" spans="2:10" ht="13.2" customHeight="1" x14ac:dyDescent="0.25">
      <c r="B7" s="73" t="s">
        <v>28</v>
      </c>
      <c r="C7" s="88"/>
      <c r="D7" s="88"/>
      <c r="E7" s="57">
        <v>10000</v>
      </c>
      <c r="F7" s="99"/>
      <c r="G7" s="75" t="s">
        <v>27</v>
      </c>
      <c r="H7" s="90"/>
      <c r="I7" s="90"/>
      <c r="J7" s="74">
        <f>+E6/J6</f>
        <v>1000</v>
      </c>
    </row>
    <row r="8" spans="2:10" ht="13.2" customHeight="1" x14ac:dyDescent="0.25">
      <c r="B8" s="73" t="s">
        <v>26</v>
      </c>
      <c r="C8" s="88"/>
      <c r="D8" s="88"/>
      <c r="E8" s="58">
        <v>0.2</v>
      </c>
      <c r="F8" s="99"/>
      <c r="G8" s="80" t="s">
        <v>25</v>
      </c>
      <c r="H8" s="91"/>
      <c r="I8" s="91"/>
      <c r="J8" s="81">
        <f>+J7*J11</f>
        <v>2000</v>
      </c>
    </row>
    <row r="9" spans="2:10" ht="13.2" customHeight="1" x14ac:dyDescent="0.25">
      <c r="B9" s="88"/>
      <c r="C9" s="88"/>
      <c r="D9" s="88"/>
      <c r="E9" s="92"/>
      <c r="F9" s="99"/>
      <c r="G9" s="90"/>
      <c r="H9" s="90"/>
      <c r="I9" s="95"/>
      <c r="J9" s="96"/>
    </row>
    <row r="10" spans="2:10" s="31" customFormat="1" ht="13.2" customHeight="1" x14ac:dyDescent="0.25">
      <c r="B10" s="63" t="s">
        <v>24</v>
      </c>
      <c r="C10" s="85"/>
      <c r="D10" s="86"/>
      <c r="E10" s="86"/>
      <c r="F10" s="86"/>
      <c r="G10" s="86"/>
      <c r="H10" s="86"/>
      <c r="I10" s="86"/>
      <c r="J10" s="86"/>
    </row>
    <row r="11" spans="2:10" ht="13.2" customHeight="1" x14ac:dyDescent="0.25">
      <c r="B11" s="71" t="s">
        <v>23</v>
      </c>
      <c r="C11" s="89"/>
      <c r="D11" s="89"/>
      <c r="E11" s="60">
        <v>5000</v>
      </c>
      <c r="F11" s="98"/>
      <c r="G11" s="61" t="s">
        <v>22</v>
      </c>
      <c r="H11" s="97"/>
      <c r="I11" s="98"/>
      <c r="J11" s="62">
        <f>+E12/G19</f>
        <v>2</v>
      </c>
    </row>
    <row r="12" spans="2:10" ht="13.2" customHeight="1" x14ac:dyDescent="0.25">
      <c r="B12" s="75" t="s">
        <v>21</v>
      </c>
      <c r="C12" s="90"/>
      <c r="D12" s="90"/>
      <c r="E12" s="57">
        <v>20000</v>
      </c>
      <c r="F12" s="99"/>
      <c r="G12" s="75" t="s">
        <v>20</v>
      </c>
      <c r="H12" s="90"/>
      <c r="I12" s="99"/>
      <c r="J12" s="74">
        <f>+E11/J11</f>
        <v>2500</v>
      </c>
    </row>
    <row r="13" spans="2:10" ht="13.2" customHeight="1" x14ac:dyDescent="0.25">
      <c r="B13" s="75" t="s">
        <v>19</v>
      </c>
      <c r="C13" s="90"/>
      <c r="D13" s="90"/>
      <c r="E13" s="56">
        <f>+E12+(J13+J8)</f>
        <v>27000</v>
      </c>
      <c r="F13" s="99"/>
      <c r="G13" s="80" t="s">
        <v>18</v>
      </c>
      <c r="H13" s="91"/>
      <c r="I13" s="100"/>
      <c r="J13" s="81">
        <f>+J11*J12</f>
        <v>5000</v>
      </c>
    </row>
    <row r="14" spans="2:10" s="31" customFormat="1" ht="13.2" customHeight="1" x14ac:dyDescent="0.25">
      <c r="B14" s="90"/>
      <c r="C14" s="90"/>
      <c r="D14" s="90"/>
      <c r="E14" s="99"/>
      <c r="F14" s="99"/>
      <c r="G14" s="90"/>
      <c r="H14" s="90"/>
      <c r="I14" s="101"/>
      <c r="J14" s="99"/>
    </row>
    <row r="15" spans="2:10" s="31" customFormat="1" ht="13.2" customHeight="1" x14ac:dyDescent="0.25">
      <c r="B15" s="65" t="s">
        <v>17</v>
      </c>
      <c r="C15" s="102"/>
      <c r="D15" s="102"/>
      <c r="E15" s="102"/>
      <c r="F15" s="102"/>
      <c r="G15" s="66" t="s">
        <v>16</v>
      </c>
      <c r="H15" s="66" t="s">
        <v>15</v>
      </c>
      <c r="I15" s="66" t="s">
        <v>14</v>
      </c>
      <c r="J15" s="66" t="s">
        <v>13</v>
      </c>
    </row>
    <row r="16" spans="2:10" ht="13.2" customHeight="1" x14ac:dyDescent="0.25">
      <c r="B16" s="71" t="s">
        <v>12</v>
      </c>
      <c r="C16" s="89"/>
      <c r="D16" s="89"/>
      <c r="E16" s="98"/>
      <c r="F16" s="98"/>
      <c r="G16" s="67">
        <v>10000</v>
      </c>
      <c r="H16" s="67">
        <v>0</v>
      </c>
      <c r="I16" s="77">
        <f>+SUM(G16:H16)</f>
        <v>10000</v>
      </c>
      <c r="J16" s="78">
        <f>+I16/$I$19</f>
        <v>0.7407407407407407</v>
      </c>
    </row>
    <row r="17" spans="2:10" ht="13.2" customHeight="1" x14ac:dyDescent="0.25">
      <c r="B17" s="75" t="s">
        <v>11</v>
      </c>
      <c r="C17" s="90"/>
      <c r="D17" s="90"/>
      <c r="E17" s="99"/>
      <c r="F17" s="99"/>
      <c r="G17" s="54">
        <v>0</v>
      </c>
      <c r="H17" s="55">
        <f>+J7</f>
        <v>1000</v>
      </c>
      <c r="I17" s="76">
        <f>+SUM(G17:H17)</f>
        <v>1000</v>
      </c>
      <c r="J17" s="79">
        <f>+I17/$I$19</f>
        <v>7.407407407407407E-2</v>
      </c>
    </row>
    <row r="18" spans="2:10" ht="13.2" customHeight="1" x14ac:dyDescent="0.25">
      <c r="B18" s="75" t="s">
        <v>10</v>
      </c>
      <c r="C18" s="90"/>
      <c r="D18" s="90"/>
      <c r="E18" s="99"/>
      <c r="F18" s="99"/>
      <c r="G18" s="54">
        <v>0</v>
      </c>
      <c r="H18" s="76">
        <f>+J12</f>
        <v>2500</v>
      </c>
      <c r="I18" s="76">
        <f>+SUM(G18:H18)</f>
        <v>2500</v>
      </c>
      <c r="J18" s="79">
        <f>+I18/$I$19</f>
        <v>0.18518518518518517</v>
      </c>
    </row>
    <row r="19" spans="2:10" s="31" customFormat="1" ht="13.2" customHeight="1" x14ac:dyDescent="0.25">
      <c r="B19" s="84" t="s">
        <v>9</v>
      </c>
      <c r="C19" s="103"/>
      <c r="D19" s="103"/>
      <c r="E19" s="103"/>
      <c r="F19" s="103"/>
      <c r="G19" s="82">
        <f>+SUM(G16:G18)</f>
        <v>10000</v>
      </c>
      <c r="H19" s="82">
        <f>SUM(H16:H18)</f>
        <v>3500</v>
      </c>
      <c r="I19" s="82">
        <f>+SUM(I16:I18)</f>
        <v>13500</v>
      </c>
      <c r="J19" s="83">
        <f>SUM(J16:J18)</f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2022-10-04T13:38:56Z</dcterms:modified>
</cp:coreProperties>
</file>