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CBDA5F8A-9999-4BC8-B715-19ED414AA10F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" i="1" l="1"/>
  <c r="G8" i="1"/>
  <c r="G10" i="1" s="1"/>
  <c r="G9" i="1" l="1"/>
  <c r="G11" i="1" s="1"/>
  <c r="G13" i="1" s="1"/>
  <c r="G21" i="1" s="1"/>
</calcChain>
</file>

<file path=xl/sharedStrings.xml><?xml version="1.0" encoding="utf-8"?>
<sst xmlns="http://schemas.openxmlformats.org/spreadsheetml/2006/main" count="28" uniqueCount="27">
  <si>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</si>
  <si>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</si>
  <si>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</si>
  <si>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</si>
  <si>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</si>
  <si>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</si>
  <si>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</si>
  <si>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Going-In Cap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</si>
  <si>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Going-In Cap Rate</t>
    </r>
  </si>
  <si>
    <t>Going-In Cap Rate</t>
  </si>
  <si>
    <t>(×) Annualization Factor</t>
  </si>
  <si>
    <t>Potential Gross Income (PGI)</t>
  </si>
  <si>
    <t>(–) Vacancy Loss</t>
  </si>
  <si>
    <t>% Vacancy Rate</t>
  </si>
  <si>
    <t>(–) Credit Loss</t>
  </si>
  <si>
    <t>Effective Gross Income (EGI)</t>
  </si>
  <si>
    <t>(–) Total Operating Expenses</t>
  </si>
  <si>
    <t>Stabilized NOI</t>
  </si>
  <si>
    <t>Total Property Units</t>
  </si>
  <si>
    <t>(×) Market Rate Rent per Month</t>
  </si>
  <si>
    <t>% Credit Loss Rate</t>
  </si>
  <si>
    <t>Land Acquisition Cost</t>
  </si>
  <si>
    <t>Total Development Cost</t>
  </si>
  <si>
    <t>($ in thousands)</t>
  </si>
  <si>
    <t>(+) Other Fees</t>
  </si>
  <si>
    <t>(+) Construction Cost</t>
  </si>
  <si>
    <t>(+) Architectural Design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</si>
</sst>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E&quot;_)"/>
    <numFmt numFmtId="166" formatCode="&quot;$&quot;#,##0_);\(&quot;$&quot;#,##0\);\-\-_);@_)"/>
    <numFmt numFmtId="167" formatCode="0.0&quot;x&quot;_)"/>
    <numFmt numFmtId="168" formatCode="#,##0.0%_);\(#,##0.0%\);\-\-_);@_)"/>
  </numFmts>
  <fonts count="32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1"/>
      <scheme val="minor"/>
    </font>
    <font>
      <sz val="10"/>
      <name val="Arial"/>
      <family val="1"/>
      <scheme val="minor"/>
    </font>
    <font>
      <sz val="10"/>
      <color rgb="FF0000FF"/>
      <name val="Arial"/>
      <family val="1"/>
      <scheme val="minor"/>
    </font>
    <font>
      <b/>
      <sz val="10"/>
      <color theme="1"/>
      <name val="Arial"/>
      <family val="1"/>
      <scheme val="minor"/>
    </font>
    <font>
      <b/>
      <sz val="10"/>
      <name val="Arial"/>
      <family val="1"/>
      <scheme val="minor"/>
    </font>
    <font>
      <b/>
      <i/>
      <sz val="10"/>
      <name val="Arial"/>
      <family val="1"/>
      <scheme val="minor"/>
    </font>
    <font>
      <b/>
      <sz val="10"/>
      <color rgb="FF0000FF"/>
      <name val="Arial"/>
      <family val="1"/>
      <scheme val="minor"/>
    </font>
    <font>
      <sz val="1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4" fontId="24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167" fontId="26" fillId="0" borderId="0" xfId="0" applyNumberFormat="1" applyFont="1" applyAlignment="1">
      <alignment vertical="center"/>
    </xf>
    <xf numFmtId="164" fontId="31" fillId="0" borderId="0" xfId="0" applyNumberFormat="1" applyFont="1" applyAlignment="1">
      <alignment horizontal="right" vertical="center"/>
    </xf>
    <xf numFmtId="168" fontId="26" fillId="0" borderId="18" xfId="0" applyNumberFormat="1" applyFont="1" applyFill="1" applyBorder="1" applyAlignment="1">
      <alignment horizontal="center" vertical="center"/>
    </xf>
    <xf numFmtId="168" fontId="26" fillId="0" borderId="19" xfId="0" applyNumberFormat="1" applyFont="1" applyFill="1" applyBorder="1" applyAlignment="1">
      <alignment horizontal="center" vertical="center"/>
    </xf>
    <xf numFmtId="164" fontId="27" fillId="12" borderId="17" xfId="0" applyNumberFormat="1" applyFont="1" applyFill="1" applyBorder="1" applyAlignment="1">
      <alignment vertical="center"/>
    </xf>
    <xf numFmtId="164" fontId="28" fillId="12" borderId="17" xfId="0" applyNumberFormat="1" applyFont="1" applyFill="1" applyBorder="1" applyAlignment="1">
      <alignment vertical="center"/>
    </xf>
    <xf numFmtId="166" fontId="28" fillId="12" borderId="17" xfId="0" applyNumberFormat="1" applyFont="1" applyFill="1" applyBorder="1" applyAlignment="1">
      <alignment vertical="center"/>
    </xf>
    <xf numFmtId="164" fontId="27" fillId="13" borderId="17" xfId="0" applyNumberFormat="1" applyFont="1" applyFill="1" applyBorder="1" applyAlignment="1">
      <alignment vertical="center"/>
    </xf>
    <xf numFmtId="164" fontId="28" fillId="13" borderId="17" xfId="0" applyNumberFormat="1" applyFont="1" applyFill="1" applyBorder="1" applyAlignment="1">
      <alignment vertical="center"/>
    </xf>
    <xf numFmtId="164" fontId="29" fillId="13" borderId="17" xfId="0" applyNumberFormat="1" applyFont="1" applyFill="1" applyBorder="1" applyAlignment="1">
      <alignment horizontal="right" vertical="center"/>
    </xf>
    <xf numFmtId="168" fontId="30" fillId="13" borderId="17" xfId="0" applyNumberFormat="1" applyFont="1" applyFill="1" applyBorder="1" applyAlignment="1">
      <alignment horizontal="center" vertical="center"/>
    </xf>
    <xf numFmtId="166" fontId="28" fillId="13" borderId="17" xfId="0" applyNumberFormat="1" applyFont="1" applyFill="1" applyBorder="1" applyAlignment="1">
      <alignment vertical="center"/>
    </xf>
    <xf numFmtId="164" fontId="28" fillId="14" borderId="17" xfId="0" applyNumberFormat="1" applyFont="1" applyFill="1" applyBorder="1" applyAlignment="1">
      <alignment vertical="center"/>
    </xf>
    <xf numFmtId="166" fontId="28" fillId="14" borderId="17" xfId="0" applyNumberFormat="1" applyFont="1" applyFill="1" applyBorder="1" applyAlignment="1">
      <alignment vertical="center"/>
    </xf>
    <xf numFmtId="164" fontId="27" fillId="15" borderId="17" xfId="0" applyNumberFormat="1" applyFont="1" applyFill="1" applyBorder="1" applyAlignment="1">
      <alignment vertical="center"/>
    </xf>
    <xf numFmtId="166" fontId="28" fillId="15" borderId="17" xfId="0" applyNumberFormat="1" applyFont="1" applyFill="1" applyBorder="1" applyAlignment="1">
      <alignment vertical="center"/>
    </xf>
    <xf numFmtId="164" fontId="19" fillId="16" borderId="17" xfId="0" applyNumberFormat="1" applyFont="1" applyFill="1" applyBorder="1"/>
    <xf numFmtId="168" fontId="19" fillId="16" borderId="17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oing-in-cap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5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5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5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xy9TDB4rrFH9ZM7YaFFgt8KkrFebbpBrqL0AL1ZVudZdjbXsnTYK98fnCJlvwt5okDCYthEiYubuWI39hwk59g==" saltValue="kYbM1fbt4biNAUaNcxZSx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oing-In Cap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21"/>
  <sheetViews>
    <sheetView showGridLines="0" zoomScaleNormal="100" workbookViewId="0"/>
  </sheetViews>
  <sheetFormatPr defaultColWidth="10.6640625" defaultRowHeight="13.2" customHeight="1" x14ac:dyDescent="0.25"/>
  <cols>
    <col min="1" max="1" width="2.6640625" style="30" customWidth="1"/>
    <col min="2" max="4" width="10.6640625" style="30" customWidth="1"/>
    <col min="5" max="16384" width="10.6640625" style="30"/>
  </cols>
  <sheetData>
    <row r="1" spans="1:7" ht="13.2" customHeight="1" x14ac:dyDescent="0.25">
      <c r="A1" s="34"/>
    </row>
    <row r="2" spans="1:7" s="31" customFormat="1" ht="13.2" customHeight="1" x14ac:dyDescent="0.25">
      <c r="B2" s="32" t="s">
        <v>9</v>
      </c>
      <c r="C2" s="32"/>
      <c r="D2" s="32"/>
      <c r="E2" s="32"/>
      <c r="F2" s="32"/>
      <c r="G2" s="32"/>
    </row>
    <row r="3" spans="1:7" s="31" customFormat="1" ht="13.2" customHeight="1" x14ac:dyDescent="0.25">
      <c r="B3" s="33" t="s">
        <v>23</v>
      </c>
      <c r="C3" s="33"/>
      <c r="D3" s="33"/>
      <c r="E3" s="33"/>
      <c r="F3" s="33"/>
      <c r="G3" s="56">
        <v>2024</v>
      </c>
    </row>
    <row r="5" spans="1:7" ht="13.2" customHeight="1" x14ac:dyDescent="0.25">
      <c r="B5" s="57" t="s">
        <v>18</v>
      </c>
      <c r="C5" s="57"/>
      <c r="D5" s="58"/>
      <c r="E5" s="58"/>
      <c r="F5" s="58"/>
      <c r="G5" s="59">
        <v>125</v>
      </c>
    </row>
    <row r="6" spans="1:7" ht="13.2" customHeight="1" x14ac:dyDescent="0.25">
      <c r="B6" s="57" t="s">
        <v>19</v>
      </c>
      <c r="C6" s="57"/>
      <c r="D6" s="58"/>
      <c r="E6" s="58"/>
      <c r="F6" s="58"/>
      <c r="G6" s="60">
        <v>4</v>
      </c>
    </row>
    <row r="7" spans="1:7" ht="13.2" customHeight="1" x14ac:dyDescent="0.25">
      <c r="B7" s="57" t="s">
        <v>10</v>
      </c>
      <c r="C7" s="57"/>
      <c r="D7" s="58"/>
      <c r="E7" s="58"/>
      <c r="F7" s="58"/>
      <c r="G7" s="61">
        <v>12</v>
      </c>
    </row>
    <row r="8" spans="1:7" ht="13.2" customHeight="1" x14ac:dyDescent="0.25">
      <c r="B8" s="65" t="s">
        <v>11</v>
      </c>
      <c r="C8" s="65"/>
      <c r="D8" s="66"/>
      <c r="E8" s="66"/>
      <c r="F8" s="66"/>
      <c r="G8" s="67">
        <f>+PRODUCT(G5:G7)</f>
        <v>6000</v>
      </c>
    </row>
    <row r="9" spans="1:7" ht="13.2" customHeight="1" x14ac:dyDescent="0.25">
      <c r="B9" s="57" t="s">
        <v>12</v>
      </c>
      <c r="C9" s="57"/>
      <c r="D9" s="58"/>
      <c r="E9" s="62" t="s">
        <v>13</v>
      </c>
      <c r="F9" s="63">
        <v>0.12</v>
      </c>
      <c r="G9" s="58">
        <f>-F9*G$8</f>
        <v>-720</v>
      </c>
    </row>
    <row r="10" spans="1:7" ht="13.2" customHeight="1" x14ac:dyDescent="0.25">
      <c r="B10" s="57" t="s">
        <v>14</v>
      </c>
      <c r="C10" s="57"/>
      <c r="D10" s="58"/>
      <c r="E10" s="62" t="s">
        <v>20</v>
      </c>
      <c r="F10" s="64">
        <v>0.08</v>
      </c>
      <c r="G10" s="58">
        <f t="shared" ref="G10" si="0">-F10*G$8</f>
        <v>-480</v>
      </c>
    </row>
    <row r="11" spans="1:7" ht="13.2" customHeight="1" x14ac:dyDescent="0.25">
      <c r="B11" s="68" t="s">
        <v>15</v>
      </c>
      <c r="C11" s="68"/>
      <c r="D11" s="69"/>
      <c r="E11" s="70"/>
      <c r="F11" s="71"/>
      <c r="G11" s="72">
        <f>SUM(G8:G10)</f>
        <v>4800</v>
      </c>
    </row>
    <row r="12" spans="1:7" ht="13.2" customHeight="1" x14ac:dyDescent="0.25">
      <c r="B12" s="57" t="s">
        <v>16</v>
      </c>
      <c r="C12" s="57"/>
      <c r="D12" s="57"/>
      <c r="E12" s="57"/>
      <c r="F12" s="57"/>
      <c r="G12" s="59">
        <v>-2000</v>
      </c>
    </row>
    <row r="13" spans="1:7" ht="13.2" customHeight="1" x14ac:dyDescent="0.25">
      <c r="B13" s="73" t="s">
        <v>17</v>
      </c>
      <c r="C13" s="73"/>
      <c r="D13" s="73"/>
      <c r="E13" s="73"/>
      <c r="F13" s="73"/>
      <c r="G13" s="74">
        <f>SUM(G11:G12)</f>
        <v>2800</v>
      </c>
    </row>
    <row r="15" spans="1:7" ht="13.2" customHeight="1" x14ac:dyDescent="0.25">
      <c r="B15" s="57" t="s">
        <v>21</v>
      </c>
      <c r="C15" s="57"/>
      <c r="D15" s="57"/>
      <c r="E15" s="57"/>
      <c r="F15" s="57"/>
      <c r="G15" s="60">
        <v>-10000</v>
      </c>
    </row>
    <row r="16" spans="1:7" ht="13.2" customHeight="1" x14ac:dyDescent="0.25">
      <c r="B16" s="57" t="s">
        <v>26</v>
      </c>
      <c r="C16" s="57"/>
      <c r="D16" s="57"/>
      <c r="E16" s="57"/>
      <c r="F16" s="57"/>
      <c r="G16" s="59">
        <v>-300</v>
      </c>
    </row>
    <row r="17" spans="2:7" ht="13.2" customHeight="1" x14ac:dyDescent="0.25">
      <c r="B17" s="57" t="s">
        <v>25</v>
      </c>
      <c r="C17" s="57"/>
      <c r="D17" s="57"/>
      <c r="E17" s="57"/>
      <c r="F17" s="57"/>
      <c r="G17" s="59">
        <v>-17000</v>
      </c>
    </row>
    <row r="18" spans="2:7" ht="13.2" customHeight="1" x14ac:dyDescent="0.25">
      <c r="B18" s="57" t="s">
        <v>24</v>
      </c>
      <c r="C18" s="57"/>
      <c r="D18" s="57"/>
      <c r="E18" s="57"/>
      <c r="F18" s="57"/>
      <c r="G18" s="59">
        <v>-800</v>
      </c>
    </row>
    <row r="19" spans="2:7" ht="13.2" customHeight="1" x14ac:dyDescent="0.25">
      <c r="B19" s="75" t="s">
        <v>22</v>
      </c>
      <c r="C19" s="75"/>
      <c r="D19" s="75"/>
      <c r="E19" s="75"/>
      <c r="F19" s="75"/>
      <c r="G19" s="76">
        <f>+SUM(G15:G18)</f>
        <v>-28100</v>
      </c>
    </row>
    <row r="21" spans="2:7" s="31" customFormat="1" ht="13.2" customHeight="1" x14ac:dyDescent="0.25">
      <c r="B21" s="77" t="s">
        <v>9</v>
      </c>
      <c r="C21" s="77"/>
      <c r="D21" s="77"/>
      <c r="E21" s="77"/>
      <c r="F21" s="77"/>
      <c r="G21" s="78">
        <f>-G13/G19</f>
        <v>9.9644128113879002E-2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2023-06-30T20:30:23Z</dcterms:modified>
</cp:coreProperties>
</file>