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filterPrivacy="1"/>
  <xr:revisionPtr revIDLastSave="0" documentId="13_ncr:1_{3BD7A3C9-B5D5-4282-BF36-99F75B7D1A83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6" i="1" l="1"/>
  <c r="H21" i="1"/>
  <c r="H24" i="1"/>
  <c r="G7" i="1"/>
  <c r="G11" i="1"/>
  <c r="G12" i="1"/>
  <c r="G13" i="1"/>
  <c r="G19" i="1"/>
  <c r="H7" i="1"/>
  <c r="H11" i="1"/>
  <c r="H12" i="1"/>
  <c r="H13" i="1"/>
  <c r="H19" i="1"/>
  <c r="I21" i="1"/>
  <c r="I24" i="1"/>
  <c r="I7" i="1"/>
  <c r="I11" i="1"/>
  <c r="I12" i="1"/>
  <c r="I13" i="1"/>
  <c r="I19" i="1"/>
  <c r="J21" i="1"/>
  <c r="J24" i="1"/>
  <c r="J7" i="1"/>
  <c r="J11" i="1"/>
  <c r="J12" i="1"/>
  <c r="J13" i="1"/>
  <c r="J19" i="1"/>
  <c r="F12" i="1"/>
  <c r="F21" i="1"/>
  <c r="G21" i="1"/>
  <c r="G3" i="1"/>
  <c r="F7" i="1"/>
  <c r="F11" i="1"/>
  <c r="F13" i="1"/>
  <c r="F19" i="1"/>
  <c r="F24" i="1"/>
  <c r="G24" i="1"/>
  <c r="H3" i="1"/>
  <c r="I3" i="1"/>
  <c r="J3" i="1"/>
</calcChain>
</file>

<file path=xl/sharedStrings.xml><?xml version="1.0" encoding="utf-8"?>
<sst xmlns="http://schemas.openxmlformats.org/spreadsheetml/2006/main" count="31" uniqueCount="31">
  <si>
    <t>Template Library</t>
  </si>
  <si>
    <t>Free Guides and Lessons</t>
  </si>
  <si>
    <t>1:1 Private Lessons</t>
  </si>
  <si>
    <t>Instructor-Led Boot Camps</t>
  </si>
  <si>
    <t>Online Self-Study Courses</t>
  </si>
  <si>
    <t>($ in millions)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</si>
  <si>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</si>
  <si>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</si>
  <si>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Incremental Return on Invested Capital Template</t>
  </si>
  <si>
    <r>
      <rPr>
        <i/>
        <sz val="12"/>
        <rFont val="Arial"/>
        <family val="2"/>
      </rPr>
      <t xml:space="preserve">Further Reading → </t>
    </r>
    <r>
      <rPr>
        <i/>
        <sz val="12"/>
        <color theme="10"/>
        <rFont val="Arial"/>
        <family val="2"/>
      </rPr>
      <t>Incremental Return on Invested Capital</t>
    </r>
  </si>
  <si>
    <t>Incremental Return on Invested Capital</t>
  </si>
  <si>
    <t>Total Current Assets</t>
  </si>
  <si>
    <t>(+) Inventories</t>
  </si>
  <si>
    <t>(+) Other Current Assets</t>
  </si>
  <si>
    <t>Revenue</t>
  </si>
  <si>
    <t>(+) Property and Equipment, net</t>
  </si>
  <si>
    <t>(+) Operating Lease, Right-of-Use Assets</t>
  </si>
  <si>
    <t>(+) Goodwill</t>
  </si>
  <si>
    <t>(+) Intangible Assets, net</t>
  </si>
  <si>
    <t>(+) Other Long-Term Assets</t>
  </si>
  <si>
    <t>Invested Capital (IC)</t>
  </si>
  <si>
    <t>NOPAT</t>
  </si>
  <si>
    <t>EBITA</t>
  </si>
  <si>
    <t>(–) Taxes</t>
  </si>
  <si>
    <t>(–) Deferred Taxes</t>
  </si>
  <si>
    <t>3-Year Return on Incremental Invested Capital (ROIIC)</t>
  </si>
  <si>
    <t>Minimum Cash</t>
  </si>
  <si>
    <t>% Revenue</t>
  </si>
  <si>
    <t>Net Working Capital (NWC)</t>
  </si>
  <si>
    <t>(+) Accounts Receivable</t>
  </si>
  <si>
    <t>(–) Non-Interest-Bearing Current Liability (NIBCL)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</si>
</sst>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#,##0.0%_);\(#,##0.0%\);\-\-_);@_)"/>
    <numFmt numFmtId="167" formatCode="&quot;$&quot;#,##0_);\(&quot;$&quot;#,##0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trike/>
      <sz val="10"/>
      <color theme="1"/>
      <name val="Arial"/>
      <family val="2"/>
      <scheme val="minor"/>
    </font>
    <font>
      <i/>
      <sz val="11"/>
      <name val="Arial"/>
      <family val="2"/>
    </font>
    <font>
      <i/>
      <sz val="11"/>
      <color rgb="FFC00000"/>
      <name val="Arial"/>
      <family val="2"/>
    </font>
    <font>
      <b/>
      <sz val="14"/>
      <name val="Arial"/>
      <family val="2"/>
    </font>
    <font>
      <i/>
      <sz val="12"/>
      <color theme="10"/>
      <name val="Arial"/>
      <family val="2"/>
    </font>
    <font>
      <i/>
      <sz val="12"/>
      <name val="Arial"/>
      <family val="2"/>
    </font>
    <font>
      <vertAlign val="subscript"/>
      <sz val="12"/>
      <name val="Arial"/>
      <family val="2"/>
    </font>
    <font>
      <sz val="10"/>
      <color rgb="FF0000FF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4" fillId="0" borderId="0" applyNumberFormat="0" applyFont="0" applyFill="0" applyBorder="0" applyAlignment="0" applyProtection="0"/>
  </cellStyleXfs>
  <cellXfs count="74">
    <xf numFmtId="0" fontId="0" fillId="0" borderId="0" xfId="0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3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15" fillId="11" borderId="16" xfId="0" applyNumberFormat="1" applyFont="1" applyFill="1" applyBorder="1" applyAlignment="1" applyProtection="1">
      <alignment vertical="center"/>
      <protection locked="0"/>
    </xf>
    <xf numFmtId="49" fontId="16" fillId="11" borderId="0" xfId="0" applyNumberFormat="1" applyFont="1" applyFill="1" applyAlignment="1" applyProtection="1">
      <alignment vertical="center"/>
      <protection locked="0"/>
    </xf>
    <xf numFmtId="49" fontId="15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9" fillId="11" borderId="0" xfId="0" applyNumberFormat="1" applyFont="1" applyFill="1" applyAlignment="1">
      <alignment horizontal="center" vertical="center" wrapText="1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1" fillId="11" borderId="15" xfId="0" applyNumberFormat="1" applyFont="1" applyFill="1" applyBorder="1"/>
    <xf numFmtId="164" fontId="1" fillId="9" borderId="0" xfId="0" applyNumberFormat="1" applyFont="1" applyFill="1"/>
    <xf numFmtId="49" fontId="1" fillId="11" borderId="10" xfId="0" applyNumberFormat="1" applyFont="1" applyFill="1" applyBorder="1"/>
    <xf numFmtId="49" fontId="1" fillId="10" borderId="8" xfId="0" applyNumberFormat="1" applyFont="1" applyFill="1" applyBorder="1"/>
    <xf numFmtId="49" fontId="1" fillId="11" borderId="10" xfId="0" applyNumberFormat="1" applyFont="1" applyFill="1" applyBorder="1" applyAlignment="1">
      <alignment vertical="center"/>
    </xf>
    <xf numFmtId="49" fontId="1" fillId="10" borderId="0" xfId="0" applyNumberFormat="1" applyFont="1" applyFill="1"/>
    <xf numFmtId="49" fontId="1" fillId="10" borderId="0" xfId="0" applyNumberFormat="1" applyFont="1" applyFill="1" applyAlignment="1">
      <alignment horizontal="center" wrapText="1"/>
    </xf>
    <xf numFmtId="49" fontId="1" fillId="11" borderId="7" xfId="0" applyNumberFormat="1" applyFont="1" applyFill="1" applyBorder="1"/>
    <xf numFmtId="49" fontId="1" fillId="10" borderId="6" xfId="0" applyNumberFormat="1" applyFont="1" applyFill="1" applyBorder="1"/>
    <xf numFmtId="49" fontId="1" fillId="10" borderId="5" xfId="0" applyNumberFormat="1" applyFont="1" applyFill="1" applyBorder="1"/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22" fillId="10" borderId="15" xfId="10" applyNumberFormat="1" applyFont="1" applyFill="1" applyBorder="1" applyAlignment="1" applyProtection="1">
      <alignment horizontal="center" vertical="center"/>
      <protection locked="0"/>
    </xf>
    <xf numFmtId="49" fontId="22" fillId="10" borderId="13" xfId="10" applyNumberFormat="1" applyFont="1" applyFill="1" applyBorder="1" applyAlignment="1" applyProtection="1">
      <alignment horizontal="center" vertical="center"/>
      <protection locked="0"/>
    </xf>
    <xf numFmtId="49" fontId="22" fillId="10" borderId="12" xfId="10" applyNumberFormat="1" applyFont="1" applyFill="1" applyBorder="1" applyAlignment="1" applyProtection="1">
      <alignment horizontal="center" vertical="center"/>
      <protection locked="0"/>
    </xf>
    <xf numFmtId="49" fontId="22" fillId="10" borderId="10" xfId="10" applyNumberFormat="1" applyFont="1" applyFill="1" applyBorder="1" applyAlignment="1" applyProtection="1">
      <alignment horizontal="center" vertical="center"/>
      <protection locked="0"/>
    </xf>
    <xf numFmtId="49" fontId="22" fillId="10" borderId="0" xfId="10" applyNumberFormat="1" applyFont="1" applyFill="1" applyBorder="1" applyAlignment="1" applyProtection="1">
      <alignment horizontal="center" vertical="center"/>
      <protection locked="0"/>
    </xf>
    <xf numFmtId="49" fontId="22" fillId="10" borderId="8" xfId="10" applyNumberFormat="1" applyFont="1" applyFill="1" applyBorder="1" applyAlignment="1" applyProtection="1">
      <alignment horizontal="center" vertical="center"/>
      <protection locked="0"/>
    </xf>
    <xf numFmtId="49" fontId="22" fillId="10" borderId="7" xfId="10" applyNumberFormat="1" applyFont="1" applyFill="1" applyBorder="1" applyAlignment="1" applyProtection="1">
      <alignment horizontal="center" vertical="center"/>
      <protection locked="0"/>
    </xf>
    <xf numFmtId="49" fontId="22" fillId="10" borderId="6" xfId="10" applyNumberFormat="1" applyFont="1" applyFill="1" applyBorder="1" applyAlignment="1" applyProtection="1">
      <alignment horizontal="center" vertical="center"/>
      <protection locked="0"/>
    </xf>
    <xf numFmtId="49" fontId="22" fillId="10" borderId="5" xfId="10" applyNumberFormat="1" applyFont="1" applyFill="1" applyBorder="1" applyAlignment="1" applyProtection="1">
      <alignment horizontal="center" vertical="center"/>
      <protection locked="0"/>
    </xf>
    <xf numFmtId="49" fontId="24" fillId="11" borderId="0" xfId="0" applyNumberFormat="1" applyFont="1" applyFill="1" applyAlignment="1">
      <alignment horizontal="center" vertical="top"/>
    </xf>
    <xf numFmtId="164" fontId="18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164" fontId="17" fillId="0" borderId="0" xfId="0" applyNumberFormat="1" applyFont="1" applyAlignment="1">
      <alignment vertical="center"/>
    </xf>
    <xf numFmtId="164" fontId="17" fillId="9" borderId="0" xfId="0" applyNumberFormat="1" applyFont="1" applyFill="1" applyAlignment="1">
      <alignment vertical="center"/>
    </xf>
    <xf numFmtId="164" fontId="0" fillId="0" borderId="17" xfId="0" applyNumberFormat="1" applyBorder="1" applyAlignment="1">
      <alignment vertical="center"/>
    </xf>
    <xf numFmtId="165" fontId="0" fillId="0" borderId="17" xfId="0" applyNumberFormat="1" applyBorder="1" applyAlignment="1">
      <alignment vertical="center"/>
    </xf>
    <xf numFmtId="164" fontId="17" fillId="12" borderId="17" xfId="0" applyNumberFormat="1" applyFont="1" applyFill="1" applyBorder="1" applyAlignment="1">
      <alignment vertical="center"/>
    </xf>
    <xf numFmtId="164" fontId="17" fillId="13" borderId="17" xfId="0" applyNumberFormat="1" applyFont="1" applyFill="1" applyBorder="1" applyAlignment="1">
      <alignment vertical="center"/>
    </xf>
    <xf numFmtId="164" fontId="17" fillId="14" borderId="17" xfId="0" applyNumberFormat="1" applyFont="1" applyFill="1" applyBorder="1" applyAlignment="1">
      <alignment vertical="center"/>
    </xf>
    <xf numFmtId="167" fontId="0" fillId="0" borderId="0" xfId="0" applyNumberFormat="1" applyAlignment="1">
      <alignment vertical="center"/>
    </xf>
    <xf numFmtId="167" fontId="17" fillId="12" borderId="17" xfId="0" applyNumberFormat="1" applyFont="1" applyFill="1" applyBorder="1" applyAlignment="1">
      <alignment vertical="center"/>
    </xf>
    <xf numFmtId="167" fontId="17" fillId="13" borderId="17" xfId="0" applyNumberFormat="1" applyFont="1" applyFill="1" applyBorder="1" applyAlignment="1">
      <alignment vertical="center"/>
    </xf>
    <xf numFmtId="167" fontId="17" fillId="14" borderId="17" xfId="0" applyNumberFormat="1" applyFont="1" applyFill="1" applyBorder="1" applyAlignment="1">
      <alignment vertical="center"/>
    </xf>
    <xf numFmtId="166" fontId="25" fillId="0" borderId="18" xfId="0" applyNumberFormat="1" applyFont="1" applyBorder="1" applyAlignment="1">
      <alignment horizontal="center" vertical="center"/>
    </xf>
    <xf numFmtId="164" fontId="17" fillId="15" borderId="17" xfId="0" applyNumberFormat="1" applyFont="1" applyFill="1" applyBorder="1" applyAlignment="1">
      <alignment vertical="center"/>
    </xf>
    <xf numFmtId="164" fontId="17" fillId="16" borderId="17" xfId="0" applyNumberFormat="1" applyFont="1" applyFill="1" applyBorder="1" applyAlignment="1">
      <alignment vertical="center"/>
    </xf>
    <xf numFmtId="166" fontId="17" fillId="16" borderId="17" xfId="0" applyNumberFormat="1" applyFont="1" applyFill="1" applyBorder="1" applyAlignment="1">
      <alignment vertical="center"/>
    </xf>
    <xf numFmtId="167" fontId="17" fillId="15" borderId="17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/>
    </xf>
    <xf numFmtId="167" fontId="25" fillId="0" borderId="0" xfId="0" applyNumberFormat="1" applyFont="1" applyAlignment="1">
      <alignment vertical="center"/>
    </xf>
    <xf numFmtId="164" fontId="0" fillId="0" borderId="0" xfId="0" applyNumberFormat="1" applyFont="1" applyAlignment="1">
      <alignment vertical="center"/>
    </xf>
    <xf numFmtId="164" fontId="17" fillId="0" borderId="0" xfId="0" applyNumberFormat="1" applyFont="1" applyFill="1" applyBorder="1" applyAlignment="1">
      <alignment vertical="center"/>
    </xf>
    <xf numFmtId="164" fontId="0" fillId="0" borderId="0" xfId="0" applyNumberForma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incremental-return-on-invested-capital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="130" zoomScaleNormal="130" workbookViewId="0"/>
  </sheetViews>
  <sheetFormatPr defaultColWidth="9.42578125" defaultRowHeight="13.35" customHeight="1" x14ac:dyDescent="0.2"/>
  <cols>
    <col min="1" max="2" width="2.7109375" style="31" customWidth="1"/>
    <col min="3" max="11" width="10.7109375" style="31" customWidth="1"/>
    <col min="12" max="13" width="2.7109375" style="31" customWidth="1"/>
    <col min="14" max="21" width="9.42578125" style="31"/>
    <col min="22" max="22" width="2.7109375" style="31" customWidth="1"/>
    <col min="23" max="16384" width="9.42578125" style="31"/>
  </cols>
  <sheetData>
    <row r="2" spans="2:22" ht="13.35" customHeight="1" x14ac:dyDescent="0.2">
      <c r="B2" s="30"/>
      <c r="C2" s="19"/>
      <c r="D2" s="19"/>
      <c r="E2" s="19"/>
      <c r="F2" s="19"/>
      <c r="G2" s="19"/>
      <c r="H2" s="19"/>
      <c r="I2" s="19"/>
      <c r="J2" s="19"/>
      <c r="K2" s="19"/>
      <c r="L2" s="18"/>
      <c r="M2" s="17"/>
      <c r="N2" s="16"/>
      <c r="O2" s="16"/>
      <c r="P2" s="16"/>
      <c r="Q2" s="16"/>
      <c r="R2" s="16"/>
      <c r="S2" s="16"/>
      <c r="T2" s="16"/>
      <c r="U2" s="16"/>
      <c r="V2" s="15"/>
    </row>
    <row r="3" spans="2:22" ht="13.35" customHeight="1" x14ac:dyDescent="0.2">
      <c r="B3" s="32"/>
      <c r="C3" s="8"/>
      <c r="D3" s="14"/>
      <c r="E3" s="8"/>
      <c r="F3" s="8"/>
      <c r="G3" s="8"/>
      <c r="H3" s="8"/>
      <c r="I3" s="8"/>
      <c r="J3" s="8"/>
      <c r="K3" s="8"/>
      <c r="L3" s="5"/>
      <c r="M3" s="13"/>
      <c r="N3" s="21" t="s">
        <v>4</v>
      </c>
      <c r="O3" s="22"/>
      <c r="P3" s="22"/>
      <c r="Q3" s="22"/>
      <c r="R3" s="22"/>
      <c r="S3" s="22"/>
      <c r="T3" s="22"/>
      <c r="U3" s="23"/>
      <c r="V3" s="33"/>
    </row>
    <row r="4" spans="2:22" ht="13.35" customHeight="1" x14ac:dyDescent="0.2">
      <c r="B4" s="32"/>
      <c r="C4" s="8"/>
      <c r="D4" s="8"/>
      <c r="E4" s="8"/>
      <c r="F4" s="8"/>
      <c r="G4" s="8"/>
      <c r="H4" s="8"/>
      <c r="I4" s="8"/>
      <c r="J4" s="8"/>
      <c r="K4" s="8"/>
      <c r="L4" s="5"/>
      <c r="M4" s="13"/>
      <c r="N4" s="24"/>
      <c r="O4" s="25"/>
      <c r="P4" s="25"/>
      <c r="Q4" s="25"/>
      <c r="R4" s="25"/>
      <c r="S4" s="25"/>
      <c r="T4" s="25"/>
      <c r="U4" s="26"/>
      <c r="V4" s="33"/>
    </row>
    <row r="5" spans="2:22" ht="13.35" customHeight="1" x14ac:dyDescent="0.2">
      <c r="B5" s="32"/>
      <c r="C5" s="8"/>
      <c r="D5" s="8"/>
      <c r="E5" s="8"/>
      <c r="F5" s="8"/>
      <c r="G5" s="8"/>
      <c r="H5" s="8"/>
      <c r="I5" s="8"/>
      <c r="J5" s="8"/>
      <c r="K5" s="8"/>
      <c r="L5" s="5"/>
      <c r="M5" s="4"/>
      <c r="N5" s="24"/>
      <c r="O5" s="25"/>
      <c r="P5" s="25"/>
      <c r="Q5" s="25"/>
      <c r="R5" s="25"/>
      <c r="S5" s="25"/>
      <c r="T5" s="25"/>
      <c r="U5" s="26"/>
      <c r="V5" s="33"/>
    </row>
    <row r="6" spans="2:22" ht="13.35" customHeight="1" x14ac:dyDescent="0.2">
      <c r="B6" s="12"/>
      <c r="C6" s="11"/>
      <c r="D6" s="11"/>
      <c r="E6" s="11"/>
      <c r="F6" s="11"/>
      <c r="G6" s="11"/>
      <c r="H6" s="11"/>
      <c r="I6" s="11"/>
      <c r="J6" s="11"/>
      <c r="K6" s="11"/>
      <c r="L6" s="9"/>
      <c r="M6" s="4"/>
      <c r="N6" s="27"/>
      <c r="O6" s="28"/>
      <c r="P6" s="28"/>
      <c r="Q6" s="28"/>
      <c r="R6" s="28"/>
      <c r="S6" s="28"/>
      <c r="T6" s="28"/>
      <c r="U6" s="29"/>
      <c r="V6" s="33"/>
    </row>
    <row r="7" spans="2:22" ht="13.35" customHeight="1" x14ac:dyDescent="0.2">
      <c r="B7" s="34"/>
      <c r="C7" s="40" t="s">
        <v>8</v>
      </c>
      <c r="D7" s="40"/>
      <c r="E7" s="40"/>
      <c r="F7" s="40"/>
      <c r="G7" s="40"/>
      <c r="H7" s="40"/>
      <c r="I7" s="40"/>
      <c r="J7" s="40"/>
      <c r="K7" s="40"/>
      <c r="L7" s="9"/>
      <c r="M7" s="4"/>
      <c r="N7" s="35"/>
      <c r="O7" s="35"/>
      <c r="P7" s="35"/>
      <c r="Q7" s="35"/>
      <c r="R7" s="35"/>
      <c r="S7" s="35"/>
      <c r="T7" s="35"/>
      <c r="U7" s="35"/>
      <c r="V7" s="33"/>
    </row>
    <row r="8" spans="2:22" ht="13.35" customHeight="1" thickBot="1" x14ac:dyDescent="0.25">
      <c r="B8" s="34"/>
      <c r="C8" s="40"/>
      <c r="D8" s="40"/>
      <c r="E8" s="40"/>
      <c r="F8" s="40"/>
      <c r="G8" s="40"/>
      <c r="H8" s="40"/>
      <c r="I8" s="40"/>
      <c r="J8" s="40"/>
      <c r="K8" s="40"/>
      <c r="L8" s="9"/>
      <c r="M8" s="4"/>
      <c r="N8" s="21" t="s">
        <v>3</v>
      </c>
      <c r="O8" s="22"/>
      <c r="P8" s="22"/>
      <c r="Q8" s="22"/>
      <c r="R8" s="22"/>
      <c r="S8" s="22"/>
      <c r="T8" s="22"/>
      <c r="U8" s="23"/>
      <c r="V8" s="33"/>
    </row>
    <row r="9" spans="2:22" ht="13.35" customHeight="1" x14ac:dyDescent="0.2">
      <c r="B9" s="34"/>
      <c r="C9" s="10"/>
      <c r="D9" s="10"/>
      <c r="E9" s="10"/>
      <c r="F9" s="10"/>
      <c r="G9" s="10"/>
      <c r="H9" s="10"/>
      <c r="I9" s="10"/>
      <c r="J9" s="10"/>
      <c r="K9" s="10"/>
      <c r="L9" s="9"/>
      <c r="M9" s="4"/>
      <c r="N9" s="24"/>
      <c r="O9" s="25"/>
      <c r="P9" s="25"/>
      <c r="Q9" s="25"/>
      <c r="R9" s="25"/>
      <c r="S9" s="25"/>
      <c r="T9" s="25"/>
      <c r="U9" s="26"/>
      <c r="V9" s="33"/>
    </row>
    <row r="10" spans="2:22" ht="13.35" customHeight="1" x14ac:dyDescent="0.2">
      <c r="B10" s="32"/>
      <c r="C10" s="8"/>
      <c r="D10" s="8"/>
      <c r="E10" s="8"/>
      <c r="F10" s="8"/>
      <c r="G10" s="8"/>
      <c r="H10" s="8"/>
      <c r="I10" s="8"/>
      <c r="J10" s="8"/>
      <c r="K10" s="8"/>
      <c r="L10" s="5"/>
      <c r="M10" s="4"/>
      <c r="N10" s="24"/>
      <c r="O10" s="25"/>
      <c r="P10" s="25"/>
      <c r="Q10" s="25"/>
      <c r="R10" s="25"/>
      <c r="S10" s="25"/>
      <c r="T10" s="25"/>
      <c r="U10" s="26"/>
      <c r="V10" s="33"/>
    </row>
    <row r="11" spans="2:22" ht="13.35" customHeight="1" x14ac:dyDescent="0.2">
      <c r="B11" s="32"/>
      <c r="C11" s="41" t="s">
        <v>9</v>
      </c>
      <c r="D11" s="42"/>
      <c r="E11" s="42"/>
      <c r="F11" s="42"/>
      <c r="G11" s="42"/>
      <c r="H11" s="42"/>
      <c r="I11" s="42"/>
      <c r="J11" s="42"/>
      <c r="K11" s="43"/>
      <c r="L11" s="5"/>
      <c r="M11" s="4"/>
      <c r="N11" s="27"/>
      <c r="O11" s="28"/>
      <c r="P11" s="28"/>
      <c r="Q11" s="28"/>
      <c r="R11" s="28"/>
      <c r="S11" s="28"/>
      <c r="T11" s="28"/>
      <c r="U11" s="29"/>
      <c r="V11" s="33"/>
    </row>
    <row r="12" spans="2:22" ht="13.35" customHeight="1" x14ac:dyDescent="0.2">
      <c r="B12" s="32"/>
      <c r="C12" s="44"/>
      <c r="D12" s="45"/>
      <c r="E12" s="45"/>
      <c r="F12" s="45"/>
      <c r="G12" s="45"/>
      <c r="H12" s="45"/>
      <c r="I12" s="45"/>
      <c r="J12" s="45"/>
      <c r="K12" s="46"/>
      <c r="L12" s="5"/>
      <c r="M12" s="4"/>
      <c r="N12" s="35"/>
      <c r="O12" s="35"/>
      <c r="P12" s="35"/>
      <c r="Q12" s="35"/>
      <c r="R12" s="35"/>
      <c r="S12" s="35"/>
      <c r="T12" s="36"/>
      <c r="U12" s="36"/>
      <c r="V12" s="33"/>
    </row>
    <row r="13" spans="2:22" ht="13.35" customHeight="1" x14ac:dyDescent="0.2">
      <c r="B13" s="32"/>
      <c r="C13" s="44"/>
      <c r="D13" s="45"/>
      <c r="E13" s="45"/>
      <c r="F13" s="45"/>
      <c r="G13" s="45"/>
      <c r="H13" s="45"/>
      <c r="I13" s="45"/>
      <c r="J13" s="45"/>
      <c r="K13" s="46"/>
      <c r="L13" s="5"/>
      <c r="M13" s="4"/>
      <c r="N13" s="21" t="s">
        <v>2</v>
      </c>
      <c r="O13" s="22"/>
      <c r="P13" s="22"/>
      <c r="Q13" s="22"/>
      <c r="R13" s="22"/>
      <c r="S13" s="22"/>
      <c r="T13" s="22"/>
      <c r="U13" s="23"/>
      <c r="V13" s="33"/>
    </row>
    <row r="14" spans="2:22" ht="13.35" customHeight="1" x14ac:dyDescent="0.2">
      <c r="B14" s="32"/>
      <c r="C14" s="44"/>
      <c r="D14" s="45"/>
      <c r="E14" s="45"/>
      <c r="F14" s="45"/>
      <c r="G14" s="45"/>
      <c r="H14" s="45"/>
      <c r="I14" s="45"/>
      <c r="J14" s="45"/>
      <c r="K14" s="46"/>
      <c r="L14" s="7"/>
      <c r="M14" s="4"/>
      <c r="N14" s="24"/>
      <c r="O14" s="25"/>
      <c r="P14" s="25"/>
      <c r="Q14" s="25"/>
      <c r="R14" s="25"/>
      <c r="S14" s="25"/>
      <c r="T14" s="25"/>
      <c r="U14" s="26"/>
      <c r="V14" s="33"/>
    </row>
    <row r="15" spans="2:22" ht="13.35" customHeight="1" x14ac:dyDescent="0.2">
      <c r="B15" s="32"/>
      <c r="C15" s="44"/>
      <c r="D15" s="45"/>
      <c r="E15" s="45"/>
      <c r="F15" s="45"/>
      <c r="G15" s="45"/>
      <c r="H15" s="45"/>
      <c r="I15" s="45"/>
      <c r="J15" s="45"/>
      <c r="K15" s="46"/>
      <c r="L15" s="5"/>
      <c r="M15" s="4"/>
      <c r="N15" s="24"/>
      <c r="O15" s="25"/>
      <c r="P15" s="25"/>
      <c r="Q15" s="25"/>
      <c r="R15" s="25"/>
      <c r="S15" s="25"/>
      <c r="T15" s="25"/>
      <c r="U15" s="26"/>
      <c r="V15" s="33"/>
    </row>
    <row r="16" spans="2:22" ht="13.35" customHeight="1" x14ac:dyDescent="0.2">
      <c r="B16" s="32"/>
      <c r="C16" s="47"/>
      <c r="D16" s="48"/>
      <c r="E16" s="48"/>
      <c r="F16" s="48"/>
      <c r="G16" s="48"/>
      <c r="H16" s="48"/>
      <c r="I16" s="48"/>
      <c r="J16" s="48"/>
      <c r="K16" s="49"/>
      <c r="L16" s="5"/>
      <c r="M16" s="4"/>
      <c r="N16" s="27"/>
      <c r="O16" s="28"/>
      <c r="P16" s="28"/>
      <c r="Q16" s="28"/>
      <c r="R16" s="28"/>
      <c r="S16" s="28"/>
      <c r="T16" s="28"/>
      <c r="U16" s="29"/>
      <c r="V16" s="33"/>
    </row>
    <row r="17" spans="2:22" ht="13.35" customHeight="1" x14ac:dyDescent="0.2">
      <c r="B17" s="32"/>
      <c r="C17" s="6"/>
      <c r="D17" s="6"/>
      <c r="E17" s="6"/>
      <c r="F17" s="6"/>
      <c r="G17" s="6"/>
      <c r="H17" s="6"/>
      <c r="I17" s="6"/>
      <c r="J17" s="6"/>
      <c r="K17" s="6"/>
      <c r="L17" s="5"/>
      <c r="M17" s="4"/>
      <c r="N17" s="35"/>
      <c r="O17" s="35"/>
      <c r="P17" s="35"/>
      <c r="Q17" s="35"/>
      <c r="R17" s="35"/>
      <c r="S17" s="35"/>
      <c r="T17" s="35"/>
      <c r="U17" s="35"/>
      <c r="V17" s="33"/>
    </row>
    <row r="18" spans="2:22" ht="13.35" customHeight="1" x14ac:dyDescent="0.2">
      <c r="B18" s="32"/>
      <c r="C18" s="20" t="s">
        <v>7</v>
      </c>
      <c r="D18" s="20"/>
      <c r="E18" s="20"/>
      <c r="F18" s="20"/>
      <c r="G18" s="20"/>
      <c r="H18" s="20"/>
      <c r="I18" s="20"/>
      <c r="J18" s="20"/>
      <c r="K18" s="20"/>
      <c r="L18" s="5"/>
      <c r="M18" s="4"/>
      <c r="N18" s="21" t="s">
        <v>1</v>
      </c>
      <c r="O18" s="22"/>
      <c r="P18" s="22"/>
      <c r="Q18" s="22"/>
      <c r="R18" s="22"/>
      <c r="S18" s="22"/>
      <c r="T18" s="22"/>
      <c r="U18" s="23"/>
      <c r="V18" s="33"/>
    </row>
    <row r="19" spans="2:22" ht="13.35" customHeight="1" x14ac:dyDescent="0.2">
      <c r="B19" s="32"/>
      <c r="C19" s="20"/>
      <c r="D19" s="20"/>
      <c r="E19" s="20"/>
      <c r="F19" s="20"/>
      <c r="G19" s="20"/>
      <c r="H19" s="20"/>
      <c r="I19" s="20"/>
      <c r="J19" s="20"/>
      <c r="K19" s="20"/>
      <c r="L19" s="5"/>
      <c r="M19" s="4"/>
      <c r="N19" s="24"/>
      <c r="O19" s="25"/>
      <c r="P19" s="25"/>
      <c r="Q19" s="25"/>
      <c r="R19" s="25"/>
      <c r="S19" s="25"/>
      <c r="T19" s="25"/>
      <c r="U19" s="26"/>
      <c r="V19" s="33"/>
    </row>
    <row r="20" spans="2:22" ht="13.35" customHeight="1" x14ac:dyDescent="0.2">
      <c r="B20" s="32"/>
      <c r="C20" s="20"/>
      <c r="D20" s="20"/>
      <c r="E20" s="20"/>
      <c r="F20" s="20"/>
      <c r="G20" s="20"/>
      <c r="H20" s="20"/>
      <c r="I20" s="20"/>
      <c r="J20" s="20"/>
      <c r="K20" s="20"/>
      <c r="L20" s="5"/>
      <c r="M20" s="4"/>
      <c r="N20" s="24"/>
      <c r="O20" s="25"/>
      <c r="P20" s="25"/>
      <c r="Q20" s="25"/>
      <c r="R20" s="25"/>
      <c r="S20" s="25"/>
      <c r="T20" s="25"/>
      <c r="U20" s="26"/>
      <c r="V20" s="33"/>
    </row>
    <row r="21" spans="2:22" ht="13.35" customHeight="1" x14ac:dyDescent="0.2">
      <c r="B21" s="32"/>
      <c r="C21" s="20"/>
      <c r="D21" s="20"/>
      <c r="E21" s="20"/>
      <c r="F21" s="20"/>
      <c r="G21" s="20"/>
      <c r="H21" s="20"/>
      <c r="I21" s="20"/>
      <c r="J21" s="20"/>
      <c r="K21" s="20"/>
      <c r="L21" s="5"/>
      <c r="M21" s="4"/>
      <c r="N21" s="27"/>
      <c r="O21" s="28"/>
      <c r="P21" s="28"/>
      <c r="Q21" s="28"/>
      <c r="R21" s="28"/>
      <c r="S21" s="28"/>
      <c r="T21" s="28"/>
      <c r="U21" s="29"/>
      <c r="V21" s="33"/>
    </row>
    <row r="22" spans="2:22" ht="13.35" customHeight="1" x14ac:dyDescent="0.2">
      <c r="B22" s="32"/>
      <c r="C22" s="20"/>
      <c r="D22" s="20"/>
      <c r="E22" s="20"/>
      <c r="F22" s="20"/>
      <c r="G22" s="20"/>
      <c r="H22" s="20"/>
      <c r="I22" s="20"/>
      <c r="J22" s="20"/>
      <c r="K22" s="20"/>
      <c r="L22" s="5"/>
      <c r="M22" s="4"/>
      <c r="N22" s="35"/>
      <c r="O22" s="35"/>
      <c r="P22" s="35"/>
      <c r="Q22" s="35"/>
      <c r="R22" s="35"/>
      <c r="S22" s="35"/>
      <c r="T22" s="35"/>
      <c r="U22" s="35"/>
      <c r="V22" s="33"/>
    </row>
    <row r="23" spans="2:22" ht="13.35" customHeight="1" x14ac:dyDescent="0.2">
      <c r="B23" s="32"/>
      <c r="C23" s="20"/>
      <c r="D23" s="20"/>
      <c r="E23" s="20"/>
      <c r="F23" s="20"/>
      <c r="G23" s="20"/>
      <c r="H23" s="20"/>
      <c r="I23" s="20"/>
      <c r="J23" s="20"/>
      <c r="K23" s="20"/>
      <c r="L23" s="5"/>
      <c r="M23" s="4"/>
      <c r="N23" s="21" t="s">
        <v>0</v>
      </c>
      <c r="O23" s="22"/>
      <c r="P23" s="22"/>
      <c r="Q23" s="22"/>
      <c r="R23" s="22"/>
      <c r="S23" s="22"/>
      <c r="T23" s="22"/>
      <c r="U23" s="23"/>
      <c r="V23" s="33"/>
    </row>
    <row r="24" spans="2:22" ht="13.35" customHeight="1" x14ac:dyDescent="0.2">
      <c r="B24" s="32"/>
      <c r="C24" s="50" t="s">
        <v>6</v>
      </c>
      <c r="D24" s="50"/>
      <c r="E24" s="50"/>
      <c r="F24" s="50"/>
      <c r="G24" s="50"/>
      <c r="H24" s="50"/>
      <c r="I24" s="50"/>
      <c r="J24" s="50"/>
      <c r="K24" s="50"/>
      <c r="L24" s="5"/>
      <c r="M24" s="4"/>
      <c r="N24" s="24"/>
      <c r="O24" s="25"/>
      <c r="P24" s="25"/>
      <c r="Q24" s="25"/>
      <c r="R24" s="25"/>
      <c r="S24" s="25"/>
      <c r="T24" s="25"/>
      <c r="U24" s="26"/>
      <c r="V24" s="33"/>
    </row>
    <row r="25" spans="2:22" ht="13.35" customHeight="1" x14ac:dyDescent="0.2">
      <c r="B25" s="32"/>
      <c r="C25" s="50"/>
      <c r="D25" s="50"/>
      <c r="E25" s="50"/>
      <c r="F25" s="50"/>
      <c r="G25" s="50"/>
      <c r="H25" s="50"/>
      <c r="I25" s="50"/>
      <c r="J25" s="50"/>
      <c r="K25" s="50"/>
      <c r="L25" s="5"/>
      <c r="M25" s="4"/>
      <c r="N25" s="24"/>
      <c r="O25" s="25"/>
      <c r="P25" s="25"/>
      <c r="Q25" s="25"/>
      <c r="R25" s="25"/>
      <c r="S25" s="25"/>
      <c r="T25" s="25"/>
      <c r="U25" s="26"/>
      <c r="V25" s="33"/>
    </row>
    <row r="26" spans="2:22" ht="13.35" customHeight="1" x14ac:dyDescent="0.2">
      <c r="B26" s="32"/>
      <c r="C26" s="50"/>
      <c r="D26" s="50"/>
      <c r="E26" s="50"/>
      <c r="F26" s="50"/>
      <c r="G26" s="50"/>
      <c r="H26" s="50"/>
      <c r="I26" s="50"/>
      <c r="J26" s="50"/>
      <c r="K26" s="50"/>
      <c r="L26" s="5"/>
      <c r="M26" s="4"/>
      <c r="N26" s="27"/>
      <c r="O26" s="28"/>
      <c r="P26" s="28"/>
      <c r="Q26" s="28"/>
      <c r="R26" s="28"/>
      <c r="S26" s="28"/>
      <c r="T26" s="28"/>
      <c r="U26" s="29"/>
      <c r="V26" s="33"/>
    </row>
    <row r="27" spans="2:22" ht="13.35" customHeight="1" x14ac:dyDescent="0.2">
      <c r="B27" s="37"/>
      <c r="C27" s="3"/>
      <c r="D27" s="3"/>
      <c r="E27" s="3"/>
      <c r="F27" s="3"/>
      <c r="G27" s="3"/>
      <c r="H27" s="3"/>
      <c r="I27" s="3"/>
      <c r="J27" s="3"/>
      <c r="K27" s="3"/>
      <c r="L27" s="2"/>
      <c r="M27" s="1"/>
      <c r="N27" s="38"/>
      <c r="O27" s="38"/>
      <c r="P27" s="38"/>
      <c r="Q27" s="38"/>
      <c r="R27" s="38"/>
      <c r="S27" s="38"/>
      <c r="T27" s="38"/>
      <c r="U27" s="38"/>
      <c r="V27" s="39"/>
    </row>
  </sheetData>
  <sheetProtection algorithmName="SHA-512" hashValue="Yp8WGqmDnFx0q+37EWQWDCKAPAeOVvoxieCTWRDt0F/RA0tmP4Nl2F+ksKYNWXV0VjNHOcSQEiC2WIj9jswG0A==" saltValue="kC4Jm7G3uBNGU1leNB5B+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Incremental Return on Invested Capital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J27"/>
  <sheetViews>
    <sheetView showGridLines="0" zoomScaleNormal="100" workbookViewId="0"/>
  </sheetViews>
  <sheetFormatPr defaultColWidth="10.7109375" defaultRowHeight="13.7" customHeight="1" x14ac:dyDescent="0.2"/>
  <cols>
    <col min="1" max="1" width="2.7109375" style="52" customWidth="1"/>
    <col min="2" max="7" width="10.7109375" style="52" customWidth="1"/>
    <col min="8" max="16384" width="10.7109375" style="52"/>
  </cols>
  <sheetData>
    <row r="1" spans="1:10" ht="13.7" customHeight="1" x14ac:dyDescent="0.2">
      <c r="A1" s="51"/>
    </row>
    <row r="2" spans="1:10" s="53" customFormat="1" ht="13.7" customHeight="1" x14ac:dyDescent="0.2">
      <c r="B2" s="54" t="s">
        <v>10</v>
      </c>
      <c r="C2" s="54"/>
      <c r="D2" s="54"/>
      <c r="E2" s="54"/>
      <c r="F2" s="54"/>
      <c r="G2" s="54"/>
      <c r="H2" s="54"/>
      <c r="I2" s="54"/>
      <c r="J2" s="54"/>
    </row>
    <row r="3" spans="1:10" s="53" customFormat="1" ht="13.7" customHeight="1" x14ac:dyDescent="0.2">
      <c r="B3" s="55" t="s">
        <v>5</v>
      </c>
      <c r="C3" s="55"/>
      <c r="D3" s="55"/>
      <c r="E3" s="55"/>
      <c r="F3" s="56">
        <v>2018</v>
      </c>
      <c r="G3" s="56">
        <f>+F3+1</f>
        <v>2019</v>
      </c>
      <c r="H3" s="56">
        <f>+G3+1</f>
        <v>2020</v>
      </c>
      <c r="I3" s="56">
        <f t="shared" ref="I3:J3" si="0">+H3+1</f>
        <v>2021</v>
      </c>
      <c r="J3" s="56">
        <f t="shared" si="0"/>
        <v>2022</v>
      </c>
    </row>
    <row r="5" spans="1:10" ht="13.7" customHeight="1" x14ac:dyDescent="0.2">
      <c r="B5" s="52" t="s">
        <v>14</v>
      </c>
      <c r="F5" s="70">
        <v>110360</v>
      </c>
      <c r="G5" s="70">
        <v>125843</v>
      </c>
      <c r="H5" s="70">
        <v>143015</v>
      </c>
      <c r="I5" s="70">
        <v>168088</v>
      </c>
      <c r="J5" s="70">
        <v>198270</v>
      </c>
    </row>
    <row r="7" spans="1:10" ht="13.7" customHeight="1" x14ac:dyDescent="0.2">
      <c r="B7" s="52" t="s">
        <v>26</v>
      </c>
      <c r="D7" s="71" t="s">
        <v>27</v>
      </c>
      <c r="E7" s="64">
        <v>0.02</v>
      </c>
      <c r="F7" s="60">
        <f t="shared" ref="F7" si="1">+$E$7*F5</f>
        <v>2207.2000000000003</v>
      </c>
      <c r="G7" s="60">
        <f t="shared" ref="G7" si="2">+$E$7*G5</f>
        <v>2516.86</v>
      </c>
      <c r="H7" s="60">
        <f>+$E$7*H5</f>
        <v>2860.3</v>
      </c>
      <c r="I7" s="60">
        <f>+$E$7*I5</f>
        <v>3361.76</v>
      </c>
      <c r="J7" s="60">
        <f t="shared" ref="J7" si="3">+$E$7*J5</f>
        <v>3965.4</v>
      </c>
    </row>
    <row r="8" spans="1:10" ht="13.7" customHeight="1" x14ac:dyDescent="0.2">
      <c r="B8" s="52" t="s">
        <v>29</v>
      </c>
      <c r="F8" s="69">
        <v>26481</v>
      </c>
      <c r="G8" s="69">
        <v>29524</v>
      </c>
      <c r="H8" s="69">
        <v>32011</v>
      </c>
      <c r="I8" s="69">
        <v>38043</v>
      </c>
      <c r="J8" s="69">
        <v>44261</v>
      </c>
    </row>
    <row r="9" spans="1:10" ht="13.7" customHeight="1" x14ac:dyDescent="0.2">
      <c r="B9" s="52" t="s">
        <v>12</v>
      </c>
      <c r="F9" s="69">
        <v>2662</v>
      </c>
      <c r="G9" s="69">
        <v>2063</v>
      </c>
      <c r="H9" s="69">
        <v>1895</v>
      </c>
      <c r="I9" s="69">
        <v>2636</v>
      </c>
      <c r="J9" s="69">
        <v>3742</v>
      </c>
    </row>
    <row r="10" spans="1:10" ht="13.7" customHeight="1" x14ac:dyDescent="0.2">
      <c r="B10" s="52" t="s">
        <v>13</v>
      </c>
      <c r="F10" s="69">
        <v>6751</v>
      </c>
      <c r="G10" s="69">
        <v>10146</v>
      </c>
      <c r="H10" s="69">
        <v>11482</v>
      </c>
      <c r="I10" s="69">
        <v>13393</v>
      </c>
      <c r="J10" s="69">
        <v>16924</v>
      </c>
    </row>
    <row r="11" spans="1:10" s="53" customFormat="1" ht="13.7" customHeight="1" x14ac:dyDescent="0.2">
      <c r="B11" s="57" t="s">
        <v>11</v>
      </c>
      <c r="C11" s="57"/>
      <c r="D11" s="57"/>
      <c r="E11" s="57"/>
      <c r="F11" s="61">
        <f t="shared" ref="F11" si="4">SUM(F7:F10)</f>
        <v>38101.199999999997</v>
      </c>
      <c r="G11" s="61">
        <f t="shared" ref="G11" si="5">SUM(G7:G10)</f>
        <v>44249.86</v>
      </c>
      <c r="H11" s="61">
        <f t="shared" ref="H11:I11" si="6">SUM(H7:H10)</f>
        <v>48248.3</v>
      </c>
      <c r="I11" s="61">
        <f t="shared" si="6"/>
        <v>57433.760000000002</v>
      </c>
      <c r="J11" s="61">
        <f>SUM(J7:J10)</f>
        <v>68892.399999999994</v>
      </c>
    </row>
    <row r="12" spans="1:10" ht="13.7" customHeight="1" x14ac:dyDescent="0.2">
      <c r="B12" s="52" t="s">
        <v>30</v>
      </c>
      <c r="F12" s="69">
        <f>-58488+3998</f>
        <v>-54490</v>
      </c>
      <c r="G12" s="69">
        <f>-69420+5516</f>
        <v>-63904</v>
      </c>
      <c r="H12" s="69">
        <f>-72310+3749</f>
        <v>-68561</v>
      </c>
      <c r="I12" s="69">
        <f>-88657+8072</f>
        <v>-80585</v>
      </c>
      <c r="J12" s="69">
        <f>-95082+2749</f>
        <v>-92333</v>
      </c>
    </row>
    <row r="13" spans="1:10" s="53" customFormat="1" ht="13.7" customHeight="1" x14ac:dyDescent="0.2">
      <c r="B13" s="58" t="s">
        <v>28</v>
      </c>
      <c r="C13" s="58"/>
      <c r="D13" s="58"/>
      <c r="E13" s="58"/>
      <c r="F13" s="62">
        <f t="shared" ref="F13" si="7">SUM(F11:F12)</f>
        <v>-16388.800000000003</v>
      </c>
      <c r="G13" s="62">
        <f t="shared" ref="G13" si="8">SUM(G11:G12)</f>
        <v>-19654.14</v>
      </c>
      <c r="H13" s="62">
        <f t="shared" ref="H13:J13" si="9">SUM(H11:H12)</f>
        <v>-20312.699999999997</v>
      </c>
      <c r="I13" s="62">
        <f t="shared" si="9"/>
        <v>-23151.239999999998</v>
      </c>
      <c r="J13" s="62">
        <f t="shared" si="9"/>
        <v>-23440.600000000006</v>
      </c>
    </row>
    <row r="14" spans="1:10" ht="13.7" customHeight="1" x14ac:dyDescent="0.2">
      <c r="B14" s="52" t="s">
        <v>15</v>
      </c>
      <c r="F14" s="69">
        <v>29460</v>
      </c>
      <c r="G14" s="69">
        <v>36477</v>
      </c>
      <c r="H14" s="69">
        <v>44151</v>
      </c>
      <c r="I14" s="69">
        <v>59715</v>
      </c>
      <c r="J14" s="69">
        <v>74398</v>
      </c>
    </row>
    <row r="15" spans="1:10" ht="13.7" customHeight="1" x14ac:dyDescent="0.2">
      <c r="B15" s="52" t="s">
        <v>16</v>
      </c>
      <c r="F15" s="69">
        <v>6686</v>
      </c>
      <c r="G15" s="69">
        <v>7379</v>
      </c>
      <c r="H15" s="69">
        <v>8753</v>
      </c>
      <c r="I15" s="69">
        <v>11088</v>
      </c>
      <c r="J15" s="69">
        <v>13148</v>
      </c>
    </row>
    <row r="16" spans="1:10" ht="13.7" customHeight="1" x14ac:dyDescent="0.2">
      <c r="B16" s="52" t="s">
        <v>17</v>
      </c>
      <c r="F16" s="69">
        <v>35683</v>
      </c>
      <c r="G16" s="69">
        <v>42026</v>
      </c>
      <c r="H16" s="69">
        <v>43351</v>
      </c>
      <c r="I16" s="69">
        <v>49711</v>
      </c>
      <c r="J16" s="69">
        <v>67524</v>
      </c>
    </row>
    <row r="17" spans="2:10" ht="13.7" customHeight="1" x14ac:dyDescent="0.2">
      <c r="B17" s="52" t="s">
        <v>18</v>
      </c>
      <c r="F17" s="69">
        <v>8053</v>
      </c>
      <c r="G17" s="69">
        <v>7750</v>
      </c>
      <c r="H17" s="69">
        <v>7038</v>
      </c>
      <c r="I17" s="69">
        <v>7800</v>
      </c>
      <c r="J17" s="69">
        <v>11298</v>
      </c>
    </row>
    <row r="18" spans="2:10" ht="13.7" customHeight="1" x14ac:dyDescent="0.2">
      <c r="B18" s="52" t="s">
        <v>19</v>
      </c>
      <c r="F18" s="69">
        <v>7442</v>
      </c>
      <c r="G18" s="69">
        <v>14723</v>
      </c>
      <c r="H18" s="69">
        <v>13138</v>
      </c>
      <c r="I18" s="69">
        <v>15075</v>
      </c>
      <c r="J18" s="69">
        <v>21897</v>
      </c>
    </row>
    <row r="19" spans="2:10" s="53" customFormat="1" ht="13.7" customHeight="1" x14ac:dyDescent="0.2">
      <c r="B19" s="65" t="s">
        <v>20</v>
      </c>
      <c r="C19" s="65"/>
      <c r="D19" s="65"/>
      <c r="E19" s="65"/>
      <c r="F19" s="68">
        <f t="shared" ref="F19" si="10">SUM(F13:F18)</f>
        <v>70935.199999999997</v>
      </c>
      <c r="G19" s="68">
        <f t="shared" ref="G19" si="11">SUM(G13:G18)</f>
        <v>88700.86</v>
      </c>
      <c r="H19" s="68">
        <f>SUM(H13:H18)</f>
        <v>96118.3</v>
      </c>
      <c r="I19" s="68">
        <f>SUM(I13:I18)</f>
        <v>120237.76000000001</v>
      </c>
      <c r="J19" s="68">
        <f>SUM(J13:J18)</f>
        <v>164824.4</v>
      </c>
    </row>
    <row r="21" spans="2:10" ht="13.7" customHeight="1" x14ac:dyDescent="0.2">
      <c r="B21" s="52" t="s">
        <v>22</v>
      </c>
      <c r="F21" s="70">
        <f>35058+2200+418</f>
        <v>37676</v>
      </c>
      <c r="G21" s="70">
        <f>42959+1900+617</f>
        <v>45476</v>
      </c>
      <c r="H21" s="70">
        <f>52959+1600+947</f>
        <v>55506</v>
      </c>
      <c r="I21" s="70">
        <f>69916+1600+1307</f>
        <v>72823</v>
      </c>
      <c r="J21" s="70">
        <f>83383+2000+1409</f>
        <v>86792</v>
      </c>
    </row>
    <row r="22" spans="2:10" ht="13.7" customHeight="1" x14ac:dyDescent="0.2">
      <c r="B22" s="52" t="s">
        <v>23</v>
      </c>
      <c r="F22" s="69">
        <v>-19903</v>
      </c>
      <c r="G22" s="69">
        <v>-4448</v>
      </c>
      <c r="H22" s="69">
        <v>-8755</v>
      </c>
      <c r="I22" s="69">
        <v>-9831</v>
      </c>
      <c r="J22" s="69">
        <v>-10978</v>
      </c>
    </row>
    <row r="23" spans="2:10" ht="13.7" customHeight="1" x14ac:dyDescent="0.2">
      <c r="B23" s="52" t="s">
        <v>24</v>
      </c>
      <c r="F23" s="69">
        <v>-5143</v>
      </c>
      <c r="G23" s="69">
        <v>-6463</v>
      </c>
      <c r="H23" s="69">
        <v>11</v>
      </c>
      <c r="I23" s="69">
        <v>-150</v>
      </c>
      <c r="J23" s="69">
        <v>-5702</v>
      </c>
    </row>
    <row r="24" spans="2:10" s="53" customFormat="1" ht="13.7" customHeight="1" x14ac:dyDescent="0.2">
      <c r="B24" s="59" t="s">
        <v>21</v>
      </c>
      <c r="C24" s="59"/>
      <c r="D24" s="59"/>
      <c r="E24" s="59"/>
      <c r="F24" s="63">
        <f>SUM(F21:F23)</f>
        <v>12630</v>
      </c>
      <c r="G24" s="63">
        <f t="shared" ref="G24" si="12">SUM(G21:G23)</f>
        <v>34565</v>
      </c>
      <c r="H24" s="63">
        <f>SUM(H21:H23)</f>
        <v>46762</v>
      </c>
      <c r="I24" s="63">
        <f>SUM(I21:I23)</f>
        <v>62842</v>
      </c>
      <c r="J24" s="63">
        <f>SUM(J21:J23)</f>
        <v>70112</v>
      </c>
    </row>
    <row r="26" spans="2:10" s="72" customFormat="1" ht="13.7" customHeight="1" x14ac:dyDescent="0.2">
      <c r="B26" s="66" t="s">
        <v>25</v>
      </c>
      <c r="C26" s="66"/>
      <c r="D26" s="66"/>
      <c r="E26" s="66"/>
      <c r="F26" s="66"/>
      <c r="G26" s="66"/>
      <c r="H26" s="67"/>
      <c r="I26" s="67"/>
      <c r="J26" s="67">
        <f>+(J24-G24)/(I19-F19)</f>
        <v>0.72099704356122662</v>
      </c>
    </row>
    <row r="27" spans="2:10" s="73" customFormat="1" ht="13.7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2023-06-21T00:25:56Z</dcterms:modified>
</cp:coreProperties>
</file>