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2BE4DE1A-CCCE-49F9-A69F-2CB71993E6FC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1" l="1"/>
  <c r="H5" i="1" s="1"/>
  <c r="I5" i="1" s="1"/>
  <c r="J5" i="1" s="1"/>
  <c r="G7" i="1" l="1"/>
  <c r="G8" i="1" s="1"/>
  <c r="F8" i="1"/>
  <c r="F10" i="1" l="1"/>
  <c r="F12" i="1"/>
  <c r="G12" i="1" s="1"/>
  <c r="H12" i="1" s="1"/>
  <c r="I12" i="1" s="1"/>
  <c r="J12" i="1" s="1"/>
  <c r="H7" i="1"/>
  <c r="G10" i="1"/>
  <c r="G13" i="1" l="1"/>
  <c r="H8" i="1"/>
  <c r="I7" i="1"/>
  <c r="I8" i="1" l="1"/>
  <c r="I10" i="1" s="1"/>
  <c r="J7" i="1"/>
  <c r="J8" i="1" s="1"/>
  <c r="J13" i="1" s="1"/>
  <c r="H10" i="1"/>
  <c r="H13" i="1"/>
  <c r="J10" i="1" l="1"/>
  <c r="I13" i="1"/>
</calcChain>
</file>

<file path=xl/sharedStrings.xml><?xml version="1.0" encoding="utf-8"?>
<sst xmlns="http://schemas.openxmlformats.org/spreadsheetml/2006/main" count="25" uniqueCount="25">
  <si>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</si>
  <si>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</si>
  <si>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</si>
  <si>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</si>
  <si>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</si>
  <si>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</si>
  <si>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</si>
  <si>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</si>
  <si>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EPS Growth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</si>
  <si>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EPS Growth</t>
    </r>
  </si>
  <si>
    <t>EPS Growth</t>
  </si>
  <si>
    <t>Net Income</t>
  </si>
  <si>
    <t>Diluted Earnings per Share (EPS)</t>
  </si>
  <si>
    <t>P/E Ratio</t>
  </si>
  <si>
    <t>Historical</t>
  </si>
  <si>
    <t>Q3-2023</t>
  </si>
  <si>
    <t>Q4-2023</t>
  </si>
  <si>
    <t>Quarterly EPS Growth (%)</t>
  </si>
  <si>
    <t>Implied Market Price</t>
  </si>
  <si>
    <t>Q4-2022</t>
  </si>
  <si>
    <t>Weighted Average Diluted Shares Outstanding</t>
  </si>
  <si>
    <t>Q1-2023</t>
  </si>
  <si>
    <t>Q2-2023</t>
  </si>
  <si>
    <t>Forecast</t>
  </si>
  <si>
    <t>%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</si>
</sst>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&quot;$&quot;#,##0.00_);\(&quot;$&quot;#,##0.00\);\-\-_);@_)"/>
    <numFmt numFmtId="168" formatCode="#,##0.0%_);\(#,##0.0%\);\-\-_);@_)"/>
    <numFmt numFmtId="169" formatCode="0.0&quot;x&quot;_)"/>
    <numFmt numFmtId="170" formatCode="&quot;$&quot;#,##0_);\(&quot;$&quot;#,##0\);\-\-_);@_)"/>
  </numFmts>
  <fonts count="3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u val="singleAccounting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19" fillId="0" borderId="0" xfId="0" applyNumberFormat="1" applyFont="1" applyAlignment="1">
      <alignment vertical="center"/>
    </xf>
    <xf numFmtId="164" fontId="19" fillId="9" borderId="0" xfId="0" applyNumberFormat="1" applyFont="1" applyFill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164" fontId="19" fillId="13" borderId="17" xfId="0" applyNumberFormat="1" applyFont="1" applyFill="1" applyBorder="1" applyAlignment="1">
      <alignment vertical="center"/>
    </xf>
    <xf numFmtId="169" fontId="0" fillId="0" borderId="0" xfId="0" applyNumberFormat="1" applyAlignment="1">
      <alignment vertical="center"/>
    </xf>
    <xf numFmtId="168" fontId="19" fillId="13" borderId="17" xfId="0" applyNumberFormat="1" applyFont="1" applyFill="1" applyBorder="1" applyAlignment="1">
      <alignment horizontal="right" vertical="center"/>
    </xf>
    <xf numFmtId="169" fontId="25" fillId="0" borderId="0" xfId="0" applyNumberFormat="1" applyFont="1" applyAlignment="1">
      <alignment vertical="center"/>
    </xf>
    <xf numFmtId="164" fontId="19" fillId="12" borderId="17" xfId="0" applyNumberFormat="1" applyFont="1" applyFill="1" applyBorder="1" applyAlignment="1">
      <alignment vertical="center"/>
    </xf>
    <xf numFmtId="167" fontId="19" fillId="12" borderId="17" xfId="0" applyNumberFormat="1" applyFont="1" applyFill="1" applyBorder="1" applyAlignment="1">
      <alignment vertical="center"/>
    </xf>
    <xf numFmtId="164" fontId="19" fillId="14" borderId="17" xfId="0" applyNumberFormat="1" applyFont="1" applyFill="1" applyBorder="1" applyAlignment="1">
      <alignment vertical="center"/>
    </xf>
    <xf numFmtId="167" fontId="19" fillId="14" borderId="17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horizontal="left" vertical="center" indent="1"/>
    </xf>
    <xf numFmtId="170" fontId="26" fillId="0" borderId="0" xfId="0" applyNumberFormat="1" applyFont="1" applyAlignment="1">
      <alignment vertical="center"/>
    </xf>
    <xf numFmtId="168" fontId="29" fillId="0" borderId="0" xfId="0" applyNumberFormat="1" applyFont="1" applyFill="1" applyBorder="1" applyAlignment="1">
      <alignment horizontal="right" vertical="center"/>
    </xf>
    <xf numFmtId="164" fontId="0" fillId="0" borderId="17" xfId="0" applyNumberFormat="1" applyFont="1" applyBorder="1" applyAlignment="1">
      <alignment horizontal="centerContinuous" vertical="center"/>
    </xf>
    <xf numFmtId="164" fontId="0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28" fillId="0" borderId="17" xfId="0" applyNumberFormat="1" applyFont="1" applyBorder="1" applyAlignment="1">
      <alignment vertical="center"/>
    </xf>
    <xf numFmtId="164" fontId="0" fillId="0" borderId="18" xfId="0" applyNumberFormat="1" applyFont="1" applyBorder="1" applyAlignment="1">
      <alignment horizontal="centerContinuous" vertical="center"/>
    </xf>
    <xf numFmtId="164" fontId="24" fillId="0" borderId="19" xfId="0" applyNumberFormat="1" applyFont="1" applyBorder="1" applyAlignment="1">
      <alignment horizontal="center" vertical="center"/>
    </xf>
    <xf numFmtId="170" fontId="25" fillId="0" borderId="19" xfId="0" applyNumberFormat="1" applyFont="1" applyBorder="1" applyAlignment="1">
      <alignment vertical="center"/>
    </xf>
    <xf numFmtId="168" fontId="28" fillId="0" borderId="19" xfId="0" applyNumberFormat="1" applyFont="1" applyFill="1" applyBorder="1" applyAlignment="1">
      <alignment horizontal="right" vertical="center"/>
    </xf>
    <xf numFmtId="164" fontId="25" fillId="0" borderId="19" xfId="0" applyNumberFormat="1" applyFont="1" applyBorder="1" applyAlignment="1">
      <alignment vertical="center"/>
    </xf>
    <xf numFmtId="167" fontId="19" fillId="12" borderId="18" xfId="0" applyNumberFormat="1" applyFont="1" applyFill="1" applyBorder="1" applyAlignment="1">
      <alignment vertical="center"/>
    </xf>
    <xf numFmtId="164" fontId="0" fillId="0" borderId="19" xfId="0" applyNumberFormat="1" applyBorder="1" applyAlignment="1">
      <alignment vertical="center"/>
    </xf>
    <xf numFmtId="168" fontId="19" fillId="13" borderId="18" xfId="0" applyNumberFormat="1" applyFont="1" applyFill="1" applyBorder="1" applyAlignment="1">
      <alignment horizontal="right" vertical="center"/>
    </xf>
    <xf numFmtId="169" fontId="26" fillId="0" borderId="19" xfId="0" applyNumberFormat="1" applyFont="1" applyBorder="1" applyAlignment="1">
      <alignment vertical="center"/>
    </xf>
    <xf numFmtId="167" fontId="27" fillId="14" borderId="18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ps-growth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4" customHeight="1" x14ac:dyDescent="0.2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4" customHeight="1" x14ac:dyDescent="0.2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4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4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4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4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30" t="s">
        <v>7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4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4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4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4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4" customHeight="1" x14ac:dyDescent="0.25">
      <c r="B24" s="11"/>
      <c r="C24" s="31" t="s">
        <v>6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4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4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enGZnZbEifBIUqqosK2JdiJ3bP/QO5QXBWCpIlpdaqSDb1guX06uR/T8GYfI8JuWHycNZ+X/5iil/UCCZ4u1w==" saltValue="4cPzTkmDYc0QUevxUgNWP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PS Growth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L20"/>
  <sheetViews>
    <sheetView showGridLines="0" zoomScaleNormal="100" workbookViewId="0"/>
  </sheetViews>
  <sheetFormatPr defaultColWidth="10.7265625" defaultRowHeight="14.65" customHeight="1" x14ac:dyDescent="0.25"/>
  <cols>
    <col min="1" max="1" width="2.7265625" style="52" customWidth="1"/>
    <col min="2" max="5" width="10.7265625" style="52" customWidth="1"/>
    <col min="6" max="16384" width="10.7265625" style="52"/>
  </cols>
  <sheetData>
    <row r="1" spans="1:10" ht="14.65" customHeight="1" x14ac:dyDescent="0.25">
      <c r="A1" s="51"/>
    </row>
    <row r="2" spans="1:10" s="53" customFormat="1" ht="14.65" customHeight="1" x14ac:dyDescent="0.25">
      <c r="B2" s="54" t="s">
        <v>10</v>
      </c>
      <c r="C2" s="54"/>
      <c r="D2" s="54"/>
      <c r="E2" s="54"/>
      <c r="F2" s="54"/>
      <c r="G2" s="54"/>
      <c r="H2" s="54"/>
      <c r="I2" s="54"/>
      <c r="J2" s="54"/>
    </row>
    <row r="3" spans="1:10" s="69" customFormat="1" ht="14.65" customHeight="1" x14ac:dyDescent="0.25">
      <c r="B3" s="71" t="s">
        <v>5</v>
      </c>
      <c r="C3" s="70"/>
      <c r="D3" s="70"/>
      <c r="E3" s="70"/>
      <c r="F3" s="72" t="s">
        <v>14</v>
      </c>
      <c r="G3" s="68" t="s">
        <v>23</v>
      </c>
      <c r="H3" s="68"/>
      <c r="I3" s="68"/>
      <c r="J3" s="68"/>
    </row>
    <row r="4" spans="1:10" ht="14.65" customHeight="1" x14ac:dyDescent="0.25">
      <c r="F4" s="73" t="s">
        <v>19</v>
      </c>
      <c r="G4" s="55" t="s">
        <v>21</v>
      </c>
      <c r="H4" s="55" t="s">
        <v>22</v>
      </c>
      <c r="I4" s="55" t="s">
        <v>15</v>
      </c>
      <c r="J4" s="55" t="s">
        <v>16</v>
      </c>
    </row>
    <row r="5" spans="1:10" ht="14.65" customHeight="1" x14ac:dyDescent="0.25">
      <c r="B5" s="52" t="s">
        <v>11</v>
      </c>
      <c r="F5" s="74">
        <v>100</v>
      </c>
      <c r="G5" s="66">
        <f>+F5*(1+G6)</f>
        <v>112.00000000000001</v>
      </c>
      <c r="H5" s="66">
        <f t="shared" ref="H5:J5" si="0">+G5*(1+H6)</f>
        <v>123.20000000000003</v>
      </c>
      <c r="I5" s="66">
        <f t="shared" si="0"/>
        <v>130.59200000000004</v>
      </c>
      <c r="J5" s="66">
        <f t="shared" si="0"/>
        <v>135.81568000000004</v>
      </c>
    </row>
    <row r="6" spans="1:10" s="64" customFormat="1" ht="14.65" customHeight="1" x14ac:dyDescent="0.25">
      <c r="B6" s="65" t="s">
        <v>24</v>
      </c>
      <c r="F6" s="75"/>
      <c r="G6" s="67">
        <v>0.12</v>
      </c>
      <c r="H6" s="67">
        <v>0.1</v>
      </c>
      <c r="I6" s="67">
        <v>0.06</v>
      </c>
      <c r="J6" s="67">
        <v>0.04</v>
      </c>
    </row>
    <row r="7" spans="1:10" ht="14.65" customHeight="1" x14ac:dyDescent="0.25">
      <c r="B7" s="52" t="s">
        <v>20</v>
      </c>
      <c r="F7" s="76">
        <v>50</v>
      </c>
      <c r="G7" s="52">
        <f>+F7</f>
        <v>50</v>
      </c>
      <c r="H7" s="52">
        <f t="shared" ref="H7:I7" si="1">+G7</f>
        <v>50</v>
      </c>
      <c r="I7" s="52">
        <f t="shared" si="1"/>
        <v>50</v>
      </c>
      <c r="J7" s="52">
        <f t="shared" ref="J7" si="2">+I7</f>
        <v>50</v>
      </c>
    </row>
    <row r="8" spans="1:10" s="53" customFormat="1" ht="14.65" customHeight="1" x14ac:dyDescent="0.25">
      <c r="B8" s="60" t="s">
        <v>12</v>
      </c>
      <c r="C8" s="60"/>
      <c r="D8" s="60"/>
      <c r="E8" s="60"/>
      <c r="F8" s="77">
        <f>+F5/F7</f>
        <v>2</v>
      </c>
      <c r="G8" s="61">
        <f t="shared" ref="G8:I8" si="3">+G5/G7</f>
        <v>2.2400000000000002</v>
      </c>
      <c r="H8" s="61">
        <f t="shared" si="3"/>
        <v>2.4640000000000004</v>
      </c>
      <c r="I8" s="61">
        <f t="shared" si="3"/>
        <v>2.6118400000000008</v>
      </c>
      <c r="J8" s="61">
        <f t="shared" ref="J8" si="4">+J5/J7</f>
        <v>2.7163136000000008</v>
      </c>
    </row>
    <row r="9" spans="1:10" ht="14.65" customHeight="1" x14ac:dyDescent="0.25">
      <c r="F9" s="78"/>
    </row>
    <row r="10" spans="1:10" ht="14.65" customHeight="1" x14ac:dyDescent="0.25">
      <c r="B10" s="56" t="s">
        <v>17</v>
      </c>
      <c r="C10" s="56"/>
      <c r="D10" s="56"/>
      <c r="E10" s="56"/>
      <c r="F10" s="79" t="str">
        <f t="shared" ref="F10:I10" si="5">+IFERROR(F8/E8-1,"NA")</f>
        <v>NA</v>
      </c>
      <c r="G10" s="58">
        <f>+IFERROR(G8/F8-1,"NA")</f>
        <v>0.12000000000000011</v>
      </c>
      <c r="H10" s="58">
        <f t="shared" ref="H10:I10" si="6">+IFERROR(H8/G8-1,"NA")</f>
        <v>0.10000000000000009</v>
      </c>
      <c r="I10" s="58">
        <f t="shared" si="6"/>
        <v>6.0000000000000053E-2</v>
      </c>
      <c r="J10" s="58">
        <f t="shared" ref="J10" si="7">+IFERROR(J8/I8-1,"NA")</f>
        <v>4.0000000000000036E-2</v>
      </c>
    </row>
    <row r="11" spans="1:10" ht="14.65" customHeight="1" x14ac:dyDescent="0.25">
      <c r="F11" s="78"/>
    </row>
    <row r="12" spans="1:10" ht="14.65" customHeight="1" x14ac:dyDescent="0.25">
      <c r="B12" s="52" t="s">
        <v>13</v>
      </c>
      <c r="F12" s="80">
        <f>+F13/F8</f>
        <v>12</v>
      </c>
      <c r="G12" s="59">
        <f>+F12</f>
        <v>12</v>
      </c>
      <c r="H12" s="57">
        <f t="shared" ref="H12:I12" si="8">+G12</f>
        <v>12</v>
      </c>
      <c r="I12" s="57">
        <f t="shared" si="8"/>
        <v>12</v>
      </c>
      <c r="J12" s="57">
        <f t="shared" ref="J12" si="9">+I12</f>
        <v>12</v>
      </c>
    </row>
    <row r="13" spans="1:10" s="53" customFormat="1" ht="14.65" customHeight="1" x14ac:dyDescent="0.25">
      <c r="B13" s="62" t="s">
        <v>18</v>
      </c>
      <c r="C13" s="62"/>
      <c r="D13" s="62"/>
      <c r="E13" s="62"/>
      <c r="F13" s="81">
        <v>24</v>
      </c>
      <c r="G13" s="63">
        <f t="shared" ref="G13:I13" si="10">+G12*G8</f>
        <v>26.880000000000003</v>
      </c>
      <c r="H13" s="63">
        <f t="shared" si="10"/>
        <v>29.568000000000005</v>
      </c>
      <c r="I13" s="63">
        <f t="shared" si="10"/>
        <v>31.34208000000001</v>
      </c>
      <c r="J13" s="63">
        <f t="shared" ref="J13" si="11">+J12*J8</f>
        <v>32.595763200000007</v>
      </c>
    </row>
    <row r="14" spans="1:10" ht="14.65" customHeight="1" x14ac:dyDescent="0.25">
      <c r="F14" s="78"/>
    </row>
    <row r="20" spans="12:12" ht="14.65" customHeight="1" x14ac:dyDescent="0.25">
      <c r="L20" s="5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2023-06-11T15:35:31Z</dcterms:modified>
</cp:coreProperties>
</file>