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4BF06671-1134-4C00-9D78-038010D41F55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6" i="1" l="1"/>
  <c r="E16" i="1"/>
  <c r="E15" i="1"/>
  <c r="J17" i="1" l="1"/>
  <c r="I7" i="1"/>
  <c r="I8" i="1" s="1"/>
  <c r="E8" i="1"/>
  <c r="E11" i="1" l="1"/>
  <c r="J6" i="1" s="1"/>
  <c r="J15" i="1"/>
  <c r="J19" i="1" s="1"/>
  <c r="E19" i="1" s="1"/>
  <c r="J11" i="1" l="1"/>
  <c r="E17" i="1" s="1"/>
  <c r="E18" i="1" s="1"/>
  <c r="J7" i="1"/>
  <c r="J8" i="1" s="1"/>
  <c r="D17" i="1" l="1"/>
  <c r="D18" i="1"/>
  <c r="J21" i="1" l="1"/>
</calcChain>
</file>

<file path=xl/sharedStrings.xml><?xml version="1.0" encoding="utf-8"?>
<sst xmlns="http://schemas.openxmlformats.org/spreadsheetml/2006/main" count="45" uniqueCount="38">
  <si>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</si>
  <si>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</si>
  <si>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</si>
  <si>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</si>
  <si>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</si>
  <si>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</si>
  <si>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</si>
  <si>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</si>
  <si>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Rollover Equity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</si>
  <si>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Rollover Equity</t>
    </r>
  </si>
  <si>
    <t>Rollover Equity</t>
  </si>
  <si>
    <t>LTM EBITDA</t>
  </si>
  <si>
    <t>(×) Purchase Multiple</t>
  </si>
  <si>
    <t>(–) Debt</t>
  </si>
  <si>
    <t>(+) Cash</t>
  </si>
  <si>
    <t>(%)</t>
  </si>
  <si>
    <t>Purchase Equity Value</t>
  </si>
  <si>
    <t>($)</t>
  </si>
  <si>
    <t>Entry Valuation</t>
  </si>
  <si>
    <t>Sources</t>
  </si>
  <si>
    <t>Sources and Uses</t>
  </si>
  <si>
    <t>Senior Debt</t>
  </si>
  <si>
    <t>Subordinated Debt</t>
  </si>
  <si>
    <t>Sponsor Equity</t>
  </si>
  <si>
    <t>Pre-LBO Ownership</t>
  </si>
  <si>
    <t>Exit Proceeds</t>
  </si>
  <si>
    <t>Management Team</t>
  </si>
  <si>
    <t>Transaction Fees</t>
  </si>
  <si>
    <t>Financing Fees</t>
  </si>
  <si>
    <t>Uses</t>
  </si>
  <si>
    <t>Purchase Enterprise Value</t>
  </si>
  <si>
    <t>Passive Investor</t>
  </si>
  <si>
    <t>Total Sources</t>
  </si>
  <si>
    <t>Total Uses</t>
  </si>
  <si>
    <t>Cash to B/S</t>
  </si>
  <si>
    <t>(×)</t>
  </si>
  <si>
    <t>Check</t>
  </si>
  <si>
    <t>Management Rollover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</si>
</sst>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.0&quot;x&quot;_)"/>
    <numFmt numFmtId="167" formatCode="#,##0.0%_);\(#,##0.0%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4" fontId="23" fillId="0" borderId="0" xfId="0" applyNumberFormat="1" applyFo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8" xfId="0" applyNumberFormat="1" applyBorder="1"/>
    <xf numFmtId="165" fontId="0" fillId="0" borderId="0" xfId="0" applyNumberFormat="1"/>
    <xf numFmtId="166" fontId="0" fillId="0" borderId="0" xfId="0" applyNumberFormat="1"/>
    <xf numFmtId="164" fontId="0" fillId="0" borderId="0" xfId="0" applyNumberFormat="1" applyAlignment="1">
      <alignment horizontal="right"/>
    </xf>
    <xf numFmtId="167" fontId="25" fillId="0" borderId="0" xfId="0" applyNumberFormat="1" applyFont="1" applyAlignment="1">
      <alignment horizontal="right"/>
    </xf>
    <xf numFmtId="164" fontId="22" fillId="0" borderId="17" xfId="0" applyNumberFormat="1" applyFont="1" applyBorder="1"/>
    <xf numFmtId="165" fontId="22" fillId="0" borderId="17" xfId="0" applyNumberFormat="1" applyFont="1" applyBorder="1"/>
    <xf numFmtId="167" fontId="22" fillId="0" borderId="17" xfId="0" applyNumberFormat="1" applyFont="1" applyBorder="1"/>
    <xf numFmtId="167" fontId="24" fillId="0" borderId="18" xfId="0" applyNumberFormat="1" applyFont="1" applyBorder="1" applyAlignment="1">
      <alignment horizontal="right"/>
    </xf>
    <xf numFmtId="165" fontId="0" fillId="0" borderId="18" xfId="0" applyNumberFormat="1" applyBorder="1" applyAlignment="1">
      <alignment horizontal="right"/>
    </xf>
    <xf numFmtId="164" fontId="22" fillId="12" borderId="0" xfId="0" applyNumberFormat="1" applyFont="1" applyFill="1"/>
    <xf numFmtId="164" fontId="22" fillId="12" borderId="0" xfId="0" applyNumberFormat="1" applyFont="1" applyFill="1" applyAlignment="1">
      <alignment horizontal="right"/>
    </xf>
    <xf numFmtId="165" fontId="0" fillId="0" borderId="18" xfId="0" applyNumberFormat="1" applyBorder="1"/>
    <xf numFmtId="164" fontId="24" fillId="0" borderId="0" xfId="0" applyNumberFormat="1" applyFont="1"/>
    <xf numFmtId="164" fontId="22" fillId="12" borderId="0" xfId="0" applyNumberFormat="1" applyFont="1" applyFill="1" applyAlignment="1">
      <alignment horizontal="centerContinuous"/>
    </xf>
    <xf numFmtId="164" fontId="22" fillId="0" borderId="0" xfId="0" applyNumberFormat="1" applyFont="1" applyFill="1"/>
    <xf numFmtId="164" fontId="22" fillId="0" borderId="17" xfId="0" applyNumberFormat="1" applyFont="1" applyFill="1" applyBorder="1" applyAlignment="1">
      <alignment horizontal="left"/>
    </xf>
    <xf numFmtId="164" fontId="22" fillId="0" borderId="17" xfId="0" applyNumberFormat="1" applyFont="1" applyFill="1" applyBorder="1"/>
    <xf numFmtId="164" fontId="22" fillId="12" borderId="0" xfId="0" applyNumberFormat="1" applyFont="1" applyFill="1" applyAlignment="1">
      <alignment horizontal="left"/>
    </xf>
    <xf numFmtId="164" fontId="0" fillId="0" borderId="17" xfId="0" applyNumberFormat="1" applyFont="1" applyFill="1" applyBorder="1" applyAlignment="1">
      <alignment horizontal="right"/>
    </xf>
    <xf numFmtId="166" fontId="24" fillId="0" borderId="0" xfId="0" applyNumberFormat="1" applyFont="1"/>
    <xf numFmtId="165" fontId="24" fillId="0" borderId="18" xfId="0" applyNumberFormat="1" applyFont="1" applyBorder="1"/>
    <xf numFmtId="164" fontId="26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ollover-equit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Qg2P6H5TusU2xj9s98ALTdlr8it3wURJi1Xt6KjWW7ypxvzJ3BR64aC5s1Q2+D1jAhKjP27v0gvPfvEewRfRg==" saltValue="SJxcTap9WSJ28iE2LHF3W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ollover Equity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J21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5" width="10.7109375" style="30"/>
    <col min="6" max="6" width="2.7109375" style="30" customWidth="1"/>
    <col min="7" max="16384" width="10.7109375" style="30"/>
  </cols>
  <sheetData>
    <row r="1" spans="1:10" ht="13.15" customHeight="1" x14ac:dyDescent="0.2">
      <c r="A1" s="34"/>
    </row>
    <row r="2" spans="1:10" s="31" customFormat="1" ht="13.15" customHeight="1" x14ac:dyDescent="0.2">
      <c r="B2" s="32" t="s">
        <v>10</v>
      </c>
      <c r="C2" s="32"/>
      <c r="D2" s="32"/>
      <c r="E2" s="32"/>
      <c r="F2" s="32"/>
      <c r="G2" s="32"/>
      <c r="H2" s="32"/>
      <c r="I2" s="32"/>
      <c r="J2" s="32"/>
    </row>
    <row r="3" spans="1:10" s="31" customFormat="1" ht="13.15" customHeight="1" x14ac:dyDescent="0.2">
      <c r="B3" s="33" t="s">
        <v>7</v>
      </c>
      <c r="C3" s="33"/>
      <c r="D3" s="33"/>
      <c r="E3" s="33"/>
      <c r="F3" s="33"/>
      <c r="G3" s="33"/>
      <c r="H3" s="33"/>
      <c r="I3" s="33"/>
      <c r="J3" s="33"/>
    </row>
    <row r="5" spans="1:10" s="31" customFormat="1" ht="13.15" customHeight="1" x14ac:dyDescent="0.2">
      <c r="B5" s="66" t="s">
        <v>18</v>
      </c>
      <c r="C5" s="66"/>
      <c r="D5" s="66"/>
      <c r="E5" s="66"/>
      <c r="G5" s="66" t="s">
        <v>24</v>
      </c>
      <c r="H5" s="66"/>
      <c r="I5" s="67" t="s">
        <v>15</v>
      </c>
      <c r="J5" s="67" t="s">
        <v>17</v>
      </c>
    </row>
    <row r="6" spans="1:10" ht="13.15" customHeight="1" x14ac:dyDescent="0.2">
      <c r="B6" s="56" t="s">
        <v>11</v>
      </c>
      <c r="C6" s="56"/>
      <c r="D6" s="56"/>
      <c r="E6" s="77">
        <v>50</v>
      </c>
      <c r="G6" s="56" t="s">
        <v>26</v>
      </c>
      <c r="H6" s="56"/>
      <c r="I6" s="64">
        <v>0.8</v>
      </c>
      <c r="J6" s="65">
        <f>+I6*$E$11</f>
        <v>384</v>
      </c>
    </row>
    <row r="7" spans="1:10" s="31" customFormat="1" ht="13.15" customHeight="1" x14ac:dyDescent="0.2">
      <c r="B7" s="30" t="s">
        <v>12</v>
      </c>
      <c r="C7" s="30"/>
      <c r="D7" s="30"/>
      <c r="E7" s="76">
        <v>10</v>
      </c>
      <c r="G7" s="30" t="s">
        <v>31</v>
      </c>
      <c r="H7" s="30"/>
      <c r="I7" s="60">
        <f>1-I6</f>
        <v>0.19999999999999996</v>
      </c>
      <c r="J7" s="59">
        <f>+I7*$E$11</f>
        <v>95.999999999999972</v>
      </c>
    </row>
    <row r="8" spans="1:10" ht="13.15" customHeight="1" x14ac:dyDescent="0.2">
      <c r="B8" s="61" t="s">
        <v>30</v>
      </c>
      <c r="C8" s="61"/>
      <c r="D8" s="61"/>
      <c r="E8" s="62">
        <f>+E7*E6</f>
        <v>500</v>
      </c>
      <c r="G8" s="61" t="s">
        <v>25</v>
      </c>
      <c r="H8" s="61"/>
      <c r="I8" s="63">
        <f>SUM(I6:I7)</f>
        <v>1</v>
      </c>
      <c r="J8" s="62">
        <f>SUM(J6:J7)</f>
        <v>480</v>
      </c>
    </row>
    <row r="9" spans="1:10" ht="13.15" customHeight="1" x14ac:dyDescent="0.2">
      <c r="B9" s="30" t="s">
        <v>13</v>
      </c>
      <c r="E9" s="69">
        <v>-25</v>
      </c>
    </row>
    <row r="10" spans="1:10" s="31" customFormat="1" ht="13.15" customHeight="1" x14ac:dyDescent="0.2">
      <c r="B10" s="30" t="s">
        <v>14</v>
      </c>
      <c r="C10" s="30"/>
      <c r="D10" s="30"/>
      <c r="E10" s="69">
        <v>5</v>
      </c>
      <c r="G10" s="66" t="s">
        <v>37</v>
      </c>
      <c r="H10" s="66"/>
      <c r="I10" s="67" t="s">
        <v>15</v>
      </c>
      <c r="J10" s="67" t="s">
        <v>17</v>
      </c>
    </row>
    <row r="11" spans="1:10" ht="13.15" customHeight="1" x14ac:dyDescent="0.2">
      <c r="B11" s="61" t="s">
        <v>16</v>
      </c>
      <c r="C11" s="61"/>
      <c r="D11" s="61"/>
      <c r="E11" s="62">
        <f>+SUM(E8:E10)</f>
        <v>480</v>
      </c>
      <c r="G11" s="56" t="s">
        <v>10</v>
      </c>
      <c r="H11" s="56"/>
      <c r="I11" s="64">
        <v>0.125</v>
      </c>
      <c r="J11" s="68">
        <f>+I11*J6</f>
        <v>48</v>
      </c>
    </row>
    <row r="13" spans="1:10" s="31" customFormat="1" ht="13.15" customHeight="1" x14ac:dyDescent="0.2">
      <c r="B13" s="74" t="s">
        <v>20</v>
      </c>
      <c r="C13" s="70"/>
      <c r="D13" s="70"/>
      <c r="E13" s="70"/>
      <c r="F13" s="70"/>
      <c r="G13" s="70"/>
      <c r="H13" s="70"/>
      <c r="I13" s="70"/>
      <c r="J13" s="70"/>
    </row>
    <row r="14" spans="1:10" s="71" customFormat="1" ht="13.15" customHeight="1" x14ac:dyDescent="0.2">
      <c r="B14" s="72" t="s">
        <v>19</v>
      </c>
      <c r="C14" s="72"/>
      <c r="D14" s="75" t="s">
        <v>35</v>
      </c>
      <c r="E14" s="75" t="s">
        <v>17</v>
      </c>
      <c r="F14" s="73"/>
      <c r="G14" s="73" t="s">
        <v>29</v>
      </c>
      <c r="H14" s="73"/>
      <c r="I14" s="75"/>
      <c r="J14" s="75" t="s">
        <v>17</v>
      </c>
    </row>
    <row r="15" spans="1:10" ht="13.15" customHeight="1" x14ac:dyDescent="0.2">
      <c r="B15" s="30" t="s">
        <v>21</v>
      </c>
      <c r="D15" s="76">
        <v>4</v>
      </c>
      <c r="E15" s="57">
        <f>+D15*$E$6</f>
        <v>200</v>
      </c>
      <c r="G15" s="30" t="s">
        <v>30</v>
      </c>
      <c r="J15" s="57">
        <f>+E8</f>
        <v>500</v>
      </c>
    </row>
    <row r="16" spans="1:10" ht="13.15" customHeight="1" x14ac:dyDescent="0.2">
      <c r="B16" s="30" t="s">
        <v>22</v>
      </c>
      <c r="D16" s="76">
        <v>1</v>
      </c>
      <c r="E16" s="30">
        <f t="shared" ref="E16" si="0">+D16*$E$6</f>
        <v>50</v>
      </c>
      <c r="G16" s="30" t="s">
        <v>27</v>
      </c>
      <c r="J16" s="69">
        <f>2%*E8</f>
        <v>10</v>
      </c>
    </row>
    <row r="17" spans="2:10" ht="13.15" customHeight="1" x14ac:dyDescent="0.2">
      <c r="B17" s="30" t="s">
        <v>10</v>
      </c>
      <c r="D17" s="58">
        <f>+E17/$E$6</f>
        <v>0.96</v>
      </c>
      <c r="E17" s="30">
        <f>+J11</f>
        <v>48</v>
      </c>
      <c r="G17" s="30" t="s">
        <v>28</v>
      </c>
      <c r="J17" s="69">
        <f>2%*SUM(E15:E16)</f>
        <v>5</v>
      </c>
    </row>
    <row r="18" spans="2:10" ht="13.15" customHeight="1" x14ac:dyDescent="0.2">
      <c r="B18" s="30" t="s">
        <v>23</v>
      </c>
      <c r="D18" s="58">
        <f>+E18/$E$6</f>
        <v>4.54</v>
      </c>
      <c r="E18" s="30">
        <f>+E19-SUM(E15:E17)</f>
        <v>227</v>
      </c>
      <c r="G18" s="30" t="s">
        <v>34</v>
      </c>
      <c r="J18" s="69">
        <v>10</v>
      </c>
    </row>
    <row r="19" spans="2:10" s="31" customFormat="1" ht="13.15" customHeight="1" x14ac:dyDescent="0.2">
      <c r="B19" s="61" t="s">
        <v>32</v>
      </c>
      <c r="C19" s="61"/>
      <c r="D19" s="61"/>
      <c r="E19" s="62">
        <f>+J19</f>
        <v>525</v>
      </c>
      <c r="G19" s="61" t="s">
        <v>33</v>
      </c>
      <c r="H19" s="61"/>
      <c r="I19" s="61"/>
      <c r="J19" s="62">
        <f>SUM(J15:J18)</f>
        <v>525</v>
      </c>
    </row>
    <row r="21" spans="2:10" ht="13.15" customHeight="1" x14ac:dyDescent="0.2">
      <c r="G21" s="78" t="s">
        <v>36</v>
      </c>
      <c r="H21" s="78"/>
      <c r="I21" s="78"/>
      <c r="J21" s="78">
        <f>+SUM(E15:E18)-SUM(J15:J18)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2023-02-21T06:16:51Z</dcterms:modified>
</cp:coreProperties>
</file>