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8A473B45-49DD-403C-9302-2CB0B8C3B8C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D10" i="1"/>
  <c r="F9" i="1" s="1"/>
  <c r="F6" i="1" l="1"/>
  <c r="F8" i="1"/>
  <c r="F7" i="1"/>
  <c r="F13" i="1" l="1"/>
  <c r="F10" i="1"/>
</calcChain>
</file>

<file path=xl/sharedStrings.xml><?xml version="1.0" encoding="utf-8"?>
<sst xmlns="http://schemas.openxmlformats.org/spreadsheetml/2006/main" count="22" uniqueCount="22">
  <si>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</si>
  <si>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</si>
  <si>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</si>
  <si>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</si>
  <si>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</si>
  <si>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</si>
  <si>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</si>
  <si>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SUMPRODUCT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</si>
  <si>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SUMPRODUCT Function</t>
    </r>
  </si>
  <si>
    <t>SUMPRODUCT Function</t>
  </si>
  <si>
    <t>Debt Tranche</t>
  </si>
  <si>
    <t>Debt Value</t>
  </si>
  <si>
    <t>% of Total</t>
  </si>
  <si>
    <t>Term Loan A</t>
  </si>
  <si>
    <t>Term Loan B</t>
  </si>
  <si>
    <t>($ in thousands)</t>
  </si>
  <si>
    <t>Interest Rate</t>
  </si>
  <si>
    <t>Total Debt</t>
  </si>
  <si>
    <t>Weighted Average Interest Rate (%)</t>
  </si>
  <si>
    <t>Senior Notes</t>
  </si>
  <si>
    <t>Subordinated Notes</t>
  </si>
  <si>
    <t>Total Interest Expense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</si>
</sst>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#,##0.0%_);\(#,##0.0%\);\-\-_);@_)"/>
    <numFmt numFmtId="172" formatCode="#,##0.00%_);\(#,##0.0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9" borderId="0" xfId="0" applyNumberFormat="1" applyFont="1" applyFill="1" applyBorder="1" applyAlignment="1"/>
    <xf numFmtId="164" fontId="22" fillId="12" borderId="0" xfId="0" applyNumberFormat="1" applyFont="1" applyFill="1" applyBorder="1" applyAlignment="1"/>
    <xf numFmtId="164" fontId="22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23" fillId="0" borderId="0" xfId="0" applyNumberFormat="1" applyFont="1" applyFill="1" applyBorder="1" applyAlignment="1"/>
    <xf numFmtId="164" fontId="0" fillId="0" borderId="17" xfId="0" applyNumberFormat="1" applyFont="1" applyFill="1" applyBorder="1" applyAlignment="1"/>
    <xf numFmtId="164" fontId="22" fillId="0" borderId="18" xfId="0" applyNumberFormat="1" applyFont="1" applyFill="1" applyBorder="1" applyAlignment="1"/>
    <xf numFmtId="165" fontId="22" fillId="0" borderId="18" xfId="0" applyNumberFormat="1" applyFont="1" applyFill="1" applyBorder="1" applyAlignment="1"/>
    <xf numFmtId="167" fontId="22" fillId="0" borderId="18" xfId="0" applyNumberFormat="1" applyFont="1" applyFill="1" applyBorder="1" applyAlignment="1"/>
    <xf numFmtId="167" fontId="23" fillId="0" borderId="0" xfId="0" applyNumberFormat="1" applyFont="1" applyFill="1" applyBorder="1" applyAlignment="1"/>
    <xf numFmtId="164" fontId="22" fillId="12" borderId="0" xfId="0" applyNumberFormat="1" applyFont="1" applyFill="1" applyBorder="1" applyAlignment="1">
      <alignment horizontal="right"/>
    </xf>
    <xf numFmtId="165" fontId="25" fillId="12" borderId="0" xfId="0" applyNumberFormat="1" applyFont="1" applyFill="1" applyBorder="1" applyAlignment="1">
      <alignment horizontal="right"/>
    </xf>
    <xf numFmtId="164" fontId="0" fillId="0" borderId="18" xfId="0" applyNumberFormat="1" applyFont="1" applyFill="1" applyBorder="1" applyAlignment="1"/>
    <xf numFmtId="165" fontId="23" fillId="0" borderId="18" xfId="0" applyNumberFormat="1" applyFont="1" applyFill="1" applyBorder="1" applyAlignment="1"/>
    <xf numFmtId="167" fontId="23" fillId="0" borderId="18" xfId="0" applyNumberFormat="1" applyFont="1" applyFill="1" applyBorder="1" applyAlignment="1"/>
    <xf numFmtId="164" fontId="22" fillId="13" borderId="19" xfId="0" applyNumberFormat="1" applyFont="1" applyFill="1" applyBorder="1" applyAlignment="1"/>
    <xf numFmtId="164" fontId="22" fillId="13" borderId="18" xfId="0" applyNumberFormat="1" applyFont="1" applyFill="1" applyBorder="1" applyAlignment="1"/>
    <xf numFmtId="165" fontId="22" fillId="13" borderId="20" xfId="0" applyNumberFormat="1" applyFont="1" applyFill="1" applyBorder="1" applyAlignment="1"/>
    <xf numFmtId="164" fontId="22" fillId="13" borderId="21" xfId="0" applyNumberFormat="1" applyFont="1" applyFill="1" applyBorder="1" applyAlignment="1"/>
    <xf numFmtId="164" fontId="22" fillId="13" borderId="22" xfId="0" applyNumberFormat="1" applyFont="1" applyFill="1" applyBorder="1" applyAlignment="1"/>
    <xf numFmtId="172" fontId="22" fillId="13" borderId="23" xfId="0" applyNumberFormat="1" applyFont="1" applyFill="1" applyBorder="1" applyAlignment="1"/>
    <xf numFmtId="172" fontId="24" fillId="0" borderId="18" xfId="0" applyNumberFormat="1" applyFont="1" applyFill="1" applyBorder="1" applyAlignment="1"/>
    <xf numFmtId="172" fontId="24" fillId="0" borderId="0" xfId="0" applyNumberFormat="1" applyFont="1" applyFill="1" applyBorder="1" applyAlignment="1"/>
    <xf numFmtId="172" fontId="22" fillId="0" borderId="18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umproduct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/PXn8PT0S4XD68Jzx4zZqj/PudKzkv780UXSK3IEKKasfH0PChp7LigcOK1FUq1kNfZrW5E42mp2J8yHKtJpg==" saltValue="4/q3i9mLbM3R8EvBFtDSD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UMPRODUCT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54" customWidth="1"/>
    <col min="2" max="6" width="12.77734375" style="54" customWidth="1"/>
    <col min="7" max="16384" width="10.77734375" style="54"/>
  </cols>
  <sheetData>
    <row r="2" spans="2:6" s="53" customFormat="1" ht="13.2" customHeight="1" x14ac:dyDescent="0.25">
      <c r="B2" s="51" t="s">
        <v>9</v>
      </c>
      <c r="C2" s="51"/>
      <c r="D2" s="51"/>
      <c r="E2" s="51"/>
      <c r="F2" s="51"/>
    </row>
    <row r="3" spans="2:6" ht="13.2" customHeight="1" x14ac:dyDescent="0.25">
      <c r="B3" s="56" t="s">
        <v>15</v>
      </c>
      <c r="C3" s="56"/>
      <c r="D3" s="56"/>
      <c r="E3" s="56"/>
      <c r="F3" s="56"/>
    </row>
    <row r="5" spans="2:6" s="53" customFormat="1" ht="13.2" customHeight="1" x14ac:dyDescent="0.25">
      <c r="B5" s="52" t="s">
        <v>10</v>
      </c>
      <c r="C5" s="52"/>
      <c r="D5" s="61" t="s">
        <v>11</v>
      </c>
      <c r="E5" s="61" t="s">
        <v>16</v>
      </c>
      <c r="F5" s="62" t="s">
        <v>12</v>
      </c>
    </row>
    <row r="6" spans="2:6" ht="13.2" customHeight="1" x14ac:dyDescent="0.25">
      <c r="B6" s="63" t="s">
        <v>13</v>
      </c>
      <c r="C6" s="63"/>
      <c r="D6" s="64">
        <v>4000</v>
      </c>
      <c r="E6" s="65">
        <v>0.05</v>
      </c>
      <c r="F6" s="72">
        <f>+D6/$D$10</f>
        <v>0.5</v>
      </c>
    </row>
    <row r="7" spans="2:6" ht="13.2" customHeight="1" x14ac:dyDescent="0.25">
      <c r="B7" s="54" t="s">
        <v>14</v>
      </c>
      <c r="D7" s="55">
        <v>2000</v>
      </c>
      <c r="E7" s="60">
        <v>6.5000000000000002E-2</v>
      </c>
      <c r="F7" s="73">
        <f>+D7/$D$10</f>
        <v>0.25</v>
      </c>
    </row>
    <row r="8" spans="2:6" ht="13.2" customHeight="1" x14ac:dyDescent="0.25">
      <c r="B8" s="54" t="s">
        <v>19</v>
      </c>
      <c r="D8" s="55">
        <v>1500</v>
      </c>
      <c r="E8" s="60">
        <v>0.08</v>
      </c>
      <c r="F8" s="73">
        <f>+D8/$D$10</f>
        <v>0.1875</v>
      </c>
    </row>
    <row r="9" spans="2:6" ht="13.2" customHeight="1" x14ac:dyDescent="0.25">
      <c r="B9" s="54" t="s">
        <v>20</v>
      </c>
      <c r="D9" s="55">
        <v>500</v>
      </c>
      <c r="E9" s="60">
        <v>0.1</v>
      </c>
      <c r="F9" s="73">
        <f>+D9/$D$10</f>
        <v>6.25E-2</v>
      </c>
    </row>
    <row r="10" spans="2:6" s="53" customFormat="1" ht="13.2" customHeight="1" x14ac:dyDescent="0.25">
      <c r="B10" s="57" t="s">
        <v>17</v>
      </c>
      <c r="C10" s="57"/>
      <c r="D10" s="58">
        <f t="shared" ref="D10" si="0">SUM(D6:D9)</f>
        <v>8000</v>
      </c>
      <c r="E10" s="59"/>
      <c r="F10" s="74">
        <f t="shared" ref="F10" si="1">SUM(F6:F9)</f>
        <v>1</v>
      </c>
    </row>
    <row r="12" spans="2:6" ht="13.2" customHeight="1" x14ac:dyDescent="0.25">
      <c r="B12" s="66" t="s">
        <v>21</v>
      </c>
      <c r="C12" s="67"/>
      <c r="D12" s="67"/>
      <c r="E12" s="67"/>
      <c r="F12" s="68">
        <f>+SUMPRODUCT(D6:D9,E6:E9)</f>
        <v>500</v>
      </c>
    </row>
    <row r="13" spans="2:6" ht="13.2" customHeight="1" x14ac:dyDescent="0.25">
      <c r="B13" s="69" t="s">
        <v>18</v>
      </c>
      <c r="C13" s="70"/>
      <c r="D13" s="70"/>
      <c r="E13" s="70"/>
      <c r="F13" s="71">
        <f>+SUMPRODUCT(E6:E9,F6:F9)</f>
        <v>6.25E-2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2022-12-04T11:23:43Z</dcterms:modified>
</cp:coreProperties>
</file>