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240522FA-961D-47F0-9EDE-30F3A57E1BF2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definedNames>
    <definedName name="Case">Model!$H$45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" i="1" l="1"/>
  <c r="H7" i="1"/>
  <c r="G26" i="1"/>
  <c r="H26" i="1"/>
  <c r="G8" i="1"/>
  <c r="H8" i="1" s="1"/>
  <c r="G27" i="1"/>
  <c r="H27" i="1" s="1"/>
  <c r="F9" i="1"/>
  <c r="F28" i="1"/>
  <c r="G11" i="1"/>
  <c r="H11" i="1" s="1"/>
  <c r="G30" i="1"/>
  <c r="H30" i="1" s="1"/>
  <c r="F12" i="1"/>
  <c r="F31" i="1"/>
  <c r="G16" i="1"/>
  <c r="H16" i="1" s="1"/>
  <c r="G35" i="1"/>
  <c r="H35" i="1" s="1"/>
  <c r="E44" i="1"/>
  <c r="F44" i="1" s="1"/>
  <c r="G44" i="1" s="1"/>
  <c r="H44" i="1" s="1"/>
  <c r="D48" i="1"/>
  <c r="E48" i="1"/>
  <c r="E47" i="1" s="1"/>
  <c r="F48" i="1"/>
  <c r="F59" i="1" s="1"/>
  <c r="G48" i="1"/>
  <c r="G59" i="1" s="1"/>
  <c r="H48" i="1"/>
  <c r="H59" i="1" s="1"/>
  <c r="D51" i="1"/>
  <c r="D55" i="1" s="1"/>
  <c r="D56" i="1" s="1"/>
  <c r="E52" i="1"/>
  <c r="F52" i="1" s="1"/>
  <c r="G52" i="1" s="1"/>
  <c r="E54" i="1"/>
  <c r="F54" i="1" s="1"/>
  <c r="G54" i="1" s="1"/>
  <c r="H54" i="1" s="1"/>
  <c r="H9" i="1" l="1"/>
  <c r="E51" i="1"/>
  <c r="E55" i="1" s="1"/>
  <c r="E59" i="1"/>
  <c r="G28" i="1"/>
  <c r="F32" i="1"/>
  <c r="F33" i="1" s="1"/>
  <c r="F13" i="1"/>
  <c r="F14" i="1" s="1"/>
  <c r="H31" i="1"/>
  <c r="H36" i="1" s="1"/>
  <c r="H28" i="1"/>
  <c r="F36" i="1"/>
  <c r="F38" i="1" s="1"/>
  <c r="F39" i="1" s="1"/>
  <c r="D50" i="1"/>
  <c r="H12" i="1"/>
  <c r="H17" i="1" s="1"/>
  <c r="G12" i="1"/>
  <c r="G17" i="1" s="1"/>
  <c r="G31" i="1"/>
  <c r="G36" i="1" s="1"/>
  <c r="H52" i="1"/>
  <c r="G9" i="1"/>
  <c r="F17" i="1"/>
  <c r="F19" i="1" s="1"/>
  <c r="F20" i="1" s="1"/>
  <c r="F47" i="1"/>
  <c r="G38" i="1" l="1"/>
  <c r="G39" i="1" s="1"/>
  <c r="H19" i="1"/>
  <c r="H20" i="1" s="1"/>
  <c r="E50" i="1"/>
  <c r="H38" i="1"/>
  <c r="H39" i="1" s="1"/>
  <c r="F41" i="1"/>
  <c r="G32" i="1"/>
  <c r="G33" i="1" s="1"/>
  <c r="H13" i="1"/>
  <c r="H14" i="1" s="1"/>
  <c r="H32" i="1"/>
  <c r="H33" i="1" s="1"/>
  <c r="F22" i="1"/>
  <c r="G19" i="1"/>
  <c r="G20" i="1" s="1"/>
  <c r="G13" i="1"/>
  <c r="G14" i="1" s="1"/>
  <c r="F51" i="1"/>
  <c r="G47" i="1"/>
  <c r="E56" i="1"/>
  <c r="E58" i="1"/>
  <c r="E60" i="1" s="1"/>
  <c r="G41" i="1" l="1"/>
  <c r="H22" i="1"/>
  <c r="H41" i="1"/>
  <c r="G22" i="1"/>
  <c r="H47" i="1"/>
  <c r="H51" i="1" s="1"/>
  <c r="G51" i="1"/>
  <c r="F55" i="1"/>
  <c r="F50" i="1"/>
  <c r="F56" i="1" l="1"/>
  <c r="F58" i="1"/>
  <c r="F60" i="1" s="1"/>
  <c r="G50" i="1"/>
  <c r="G55" i="1"/>
  <c r="H50" i="1"/>
  <c r="H55" i="1"/>
  <c r="H56" i="1" l="1"/>
  <c r="H58" i="1"/>
  <c r="H60" i="1" s="1"/>
  <c r="G56" i="1"/>
  <c r="G58" i="1"/>
  <c r="G60" i="1" s="1"/>
</calcChain>
</file>

<file path=xl/sharedStrings.xml><?xml version="1.0" encoding="utf-8"?>
<sst xmlns="http://schemas.openxmlformats.org/spreadsheetml/2006/main" count="61" uniqueCount="34">
  <si>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</si>
  <si>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</si>
  <si>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</si>
  <si>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</si>
  <si>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</si>
  <si>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</si>
  <si>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</si>
  <si>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</si>
  <si>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Operating Leverage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</si>
  <si>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Operating Leverage</t>
    </r>
  </si>
  <si>
    <t>Operating Leverage</t>
  </si>
  <si>
    <t>% Δ in Revenue</t>
  </si>
  <si>
    <t>% Δ in Operating Income</t>
  </si>
  <si>
    <t>% Margin</t>
  </si>
  <si>
    <t>Operating Income</t>
  </si>
  <si>
    <t>Less: Fixed Costs</t>
  </si>
  <si>
    <t>Contribution Margin</t>
  </si>
  <si>
    <t>Less: Variable Costs</t>
  </si>
  <si>
    <t>% Growth</t>
  </si>
  <si>
    <t>Revenue</t>
  </si>
  <si>
    <t>Upside</t>
  </si>
  <si>
    <t>Total Costs</t>
  </si>
  <si>
    <t>Fixed Costs</t>
  </si>
  <si>
    <t>Variable Costs</t>
  </si>
  <si>
    <t>Cost Per Unit</t>
  </si>
  <si>
    <t>Total Revenue</t>
  </si>
  <si>
    <t>Selling Price Per Unit</t>
  </si>
  <si>
    <t>Units Sold (mm)</t>
  </si>
  <si>
    <t>Downside</t>
  </si>
  <si>
    <t>Base</t>
  </si>
  <si>
    <t>x</t>
  </si>
  <si>
    <t>High Operating Leverage</t>
  </si>
  <si>
    <t>Low Operating Leverage</t>
  </si>
  <si>
    <t>Case: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</si>
</sst>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\-\-_);@_)"/>
    <numFmt numFmtId="167" formatCode="0.0\x_)"/>
    <numFmt numFmtId="168" formatCode="0.0%_);\(0.0%\)_);&quot;--&quot;_);@_)"/>
    <numFmt numFmtId="169" formatCode="&quot;$&quot;#,##0_);\(&quot;$&quot;#,##0\)_);&quot;--&quot;_)"/>
    <numFmt numFmtId="170" formatCode="#,##0_);\(#,##0\)_);&quot;--&quot;_)"/>
    <numFmt numFmtId="171" formatCode="@_)"/>
    <numFmt numFmtId="173" formatCode="&quot;$&quot;#,##0.00_);\(&quot;$&quot;#,##0.00\)_);&quot;--&quot;_)"/>
    <numFmt numFmtId="174" formatCode="&quot;Year&quot;\ 0_)"/>
  </numFmts>
  <fonts count="30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rgb="FF0000FF"/>
      <name val="Arial"/>
      <family val="2"/>
    </font>
    <font>
      <i/>
      <sz val="10"/>
      <color rgb="FF0000FF"/>
      <name val="Arial"/>
      <family val="2"/>
    </font>
    <font>
      <sz val="10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112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8" fontId="26" fillId="0" borderId="0" xfId="0" applyNumberFormat="1" applyFont="1" applyAlignment="1">
      <alignment horizontal="right"/>
    </xf>
    <xf numFmtId="169" fontId="27" fillId="0" borderId="0" xfId="0" applyNumberFormat="1" applyFont="1" applyAlignment="1">
      <alignment horizontal="right"/>
    </xf>
    <xf numFmtId="169" fontId="25" fillId="12" borderId="18" xfId="0" applyNumberFormat="1" applyFont="1" applyFill="1" applyBorder="1" applyAlignment="1">
      <alignment horizontal="right"/>
    </xf>
    <xf numFmtId="169" fontId="25" fillId="12" borderId="17" xfId="0" applyNumberFormat="1" applyFont="1" applyFill="1" applyBorder="1" applyAlignment="1">
      <alignment horizontal="right"/>
    </xf>
    <xf numFmtId="169" fontId="25" fillId="0" borderId="21" xfId="0" applyNumberFormat="1" applyFont="1" applyBorder="1" applyAlignment="1">
      <alignment horizontal="right"/>
    </xf>
    <xf numFmtId="169" fontId="12" fillId="0" borderId="0" xfId="0" applyNumberFormat="1" applyFont="1" applyAlignment="1">
      <alignment horizontal="right"/>
    </xf>
    <xf numFmtId="173" fontId="12" fillId="0" borderId="0" xfId="0" applyNumberFormat="1" applyFont="1" applyAlignment="1">
      <alignment horizontal="right"/>
    </xf>
    <xf numFmtId="173" fontId="27" fillId="0" borderId="0" xfId="0" applyNumberFormat="1" applyFont="1" applyAlignment="1">
      <alignment horizontal="right"/>
    </xf>
    <xf numFmtId="170" fontId="27" fillId="0" borderId="0" xfId="0" applyNumberFormat="1" applyFont="1" applyAlignment="1">
      <alignment horizontal="right"/>
    </xf>
    <xf numFmtId="0" fontId="21" fillId="13" borderId="0" xfId="0" quotePrefix="1" applyFont="1" applyFill="1" applyAlignment="1"/>
    <xf numFmtId="0" fontId="0" fillId="0" borderId="0" xfId="0" quotePrefix="1" applyFont="1" applyAlignment="1"/>
    <xf numFmtId="0" fontId="0" fillId="0" borderId="0" xfId="0" applyFont="1" applyAlignment="1"/>
    <xf numFmtId="0" fontId="25" fillId="0" borderId="21" xfId="0" quotePrefix="1" applyFont="1" applyBorder="1" applyAlignment="1"/>
    <xf numFmtId="0" fontId="25" fillId="12" borderId="19" xfId="0" quotePrefix="1" applyFont="1" applyFill="1" applyBorder="1" applyAlignment="1"/>
    <xf numFmtId="0" fontId="26" fillId="0" borderId="0" xfId="0" quotePrefix="1" applyFont="1" applyAlignment="1">
      <alignment horizontal="left"/>
    </xf>
    <xf numFmtId="0" fontId="21" fillId="14" borderId="0" xfId="0" quotePrefix="1" applyFont="1" applyFill="1" applyAlignment="1"/>
    <xf numFmtId="0" fontId="25" fillId="0" borderId="0" xfId="0" quotePrefix="1" applyFont="1" applyAlignment="1"/>
    <xf numFmtId="169" fontId="25" fillId="0" borderId="0" xfId="0" applyNumberFormat="1" applyFont="1" applyAlignment="1"/>
    <xf numFmtId="171" fontId="26" fillId="0" borderId="0" xfId="0" quotePrefix="1" applyNumberFormat="1" applyFont="1" applyAlignment="1">
      <alignment horizontal="left"/>
    </xf>
    <xf numFmtId="168" fontId="26" fillId="0" borderId="0" xfId="0" applyNumberFormat="1" applyFont="1" applyAlignment="1"/>
    <xf numFmtId="169" fontId="25" fillId="12" borderId="17" xfId="0" applyNumberFormat="1" applyFont="1" applyFill="1" applyBorder="1" applyAlignment="1"/>
    <xf numFmtId="169" fontId="25" fillId="12" borderId="18" xfId="0" applyNumberFormat="1" applyFont="1" applyFill="1" applyBorder="1" applyAlignment="1"/>
    <xf numFmtId="168" fontId="28" fillId="0" borderId="0" xfId="0" applyNumberFormat="1" applyFont="1" applyAlignment="1"/>
    <xf numFmtId="170" fontId="27" fillId="0" borderId="0" xfId="0" applyNumberFormat="1" applyFont="1" applyAlignment="1"/>
    <xf numFmtId="169" fontId="0" fillId="0" borderId="0" xfId="0" applyNumberFormat="1" applyFont="1" applyAlignment="1">
      <alignment horizontal="right"/>
    </xf>
    <xf numFmtId="171" fontId="0" fillId="0" borderId="0" xfId="0" applyNumberFormat="1" applyFont="1" applyAlignment="1">
      <alignment horizontal="right"/>
    </xf>
    <xf numFmtId="170" fontId="0" fillId="0" borderId="0" xfId="0" applyNumberFormat="1" applyFont="1" applyAlignment="1"/>
    <xf numFmtId="168" fontId="0" fillId="0" borderId="0" xfId="0" applyNumberFormat="1" applyFont="1" applyAlignment="1"/>
    <xf numFmtId="0" fontId="25" fillId="15" borderId="22" xfId="0" applyFont="1" applyFill="1" applyBorder="1" applyAlignment="1"/>
    <xf numFmtId="167" fontId="25" fillId="15" borderId="23" xfId="0" applyNumberFormat="1" applyFont="1" applyFill="1" applyBorder="1" applyAlignment="1"/>
    <xf numFmtId="167" fontId="25" fillId="15" borderId="24" xfId="0" applyNumberFormat="1" applyFont="1" applyFill="1" applyBorder="1" applyAlignment="1"/>
    <xf numFmtId="0" fontId="0" fillId="0" borderId="17" xfId="0" quotePrefix="1" applyFont="1" applyBorder="1" applyAlignment="1"/>
    <xf numFmtId="174" fontId="1" fillId="0" borderId="17" xfId="0" applyNumberFormat="1" applyFont="1" applyBorder="1" applyAlignment="1">
      <alignment horizontal="right"/>
    </xf>
    <xf numFmtId="164" fontId="0" fillId="0" borderId="21" xfId="0" applyNumberFormat="1" applyFont="1" applyBorder="1" applyAlignment="1"/>
    <xf numFmtId="164" fontId="0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0" fontId="1" fillId="0" borderId="20" xfId="0" applyFont="1" applyBorder="1" applyAlignment="1">
      <alignment horizontal="center"/>
    </xf>
    <xf numFmtId="0" fontId="24" fillId="0" borderId="25" xfId="0" applyFont="1" applyFill="1" applyBorder="1" applyAlignment="1">
      <alignment horizontal="center"/>
    </xf>
    <xf numFmtId="164" fontId="21" fillId="13" borderId="0" xfId="0" quotePrefix="1" applyNumberFormat="1" applyFont="1" applyFill="1" applyAlignment="1"/>
    <xf numFmtId="164" fontId="0" fillId="0" borderId="21" xfId="0" quotePrefix="1" applyNumberFormat="1" applyFont="1" applyBorder="1" applyAlignment="1"/>
    <xf numFmtId="164" fontId="25" fillId="0" borderId="21" xfId="0" applyNumberFormat="1" applyFont="1" applyBorder="1" applyAlignment="1"/>
    <xf numFmtId="164" fontId="0" fillId="0" borderId="0" xfId="0" applyNumberFormat="1" applyFont="1" applyAlignment="1">
      <alignment horizontal="right"/>
    </xf>
    <xf numFmtId="164" fontId="25" fillId="12" borderId="17" xfId="0" applyNumberFormat="1" applyFont="1" applyFill="1" applyBorder="1" applyAlignment="1"/>
    <xf numFmtId="164" fontId="26" fillId="0" borderId="0" xfId="0" applyNumberFormat="1" applyFont="1" applyAlignment="1"/>
    <xf numFmtId="164" fontId="26" fillId="0" borderId="0" xfId="0" quotePrefix="1" applyNumberFormat="1" applyFont="1" applyAlignment="1">
      <alignment horizontal="left"/>
    </xf>
    <xf numFmtId="164" fontId="26" fillId="0" borderId="0" xfId="0" applyNumberFormat="1" applyFont="1" applyAlignment="1">
      <alignment horizontal="right"/>
    </xf>
    <xf numFmtId="164" fontId="25" fillId="15" borderId="23" xfId="0" applyNumberFormat="1" applyFont="1" applyFill="1" applyBorder="1" applyAlignment="1"/>
    <xf numFmtId="164" fontId="21" fillId="14" borderId="0" xfId="0" quotePrefix="1" applyNumberFormat="1" applyFont="1" applyFill="1" applyAlignment="1"/>
    <xf numFmtId="164" fontId="1" fillId="0" borderId="0" xfId="0" applyNumberFormat="1" applyFont="1" applyAlignment="1">
      <alignment horizontal="center"/>
    </xf>
    <xf numFmtId="164" fontId="0" fillId="0" borderId="0" xfId="0" quotePrefix="1" applyNumberFormat="1" applyFont="1" applyAlignment="1"/>
    <xf numFmtId="164" fontId="27" fillId="0" borderId="0" xfId="0" applyNumberFormat="1" applyFont="1" applyAlignment="1"/>
    <xf numFmtId="164" fontId="0" fillId="0" borderId="17" xfId="0" quotePrefix="1" applyNumberFormat="1" applyFont="1" applyBorder="1" applyAlignment="1"/>
    <xf numFmtId="164" fontId="25" fillId="0" borderId="0" xfId="0" quotePrefix="1" applyNumberFormat="1" applyFont="1" applyAlignment="1"/>
    <xf numFmtId="164" fontId="26" fillId="0" borderId="0" xfId="0" applyNumberFormat="1" applyFont="1" applyAlignment="1">
      <alignment horizontal="left"/>
    </xf>
    <xf numFmtId="164" fontId="25" fillId="12" borderId="17" xfId="0" quotePrefix="1" applyNumberFormat="1" applyFont="1" applyFill="1" applyBorder="1" applyAlignment="1"/>
    <xf numFmtId="0" fontId="21" fillId="16" borderId="0" xfId="0" quotePrefix="1" applyFont="1" applyFill="1" applyAlignment="1"/>
    <xf numFmtId="164" fontId="21" fillId="16" borderId="0" xfId="0" quotePrefix="1" applyNumberFormat="1" applyFont="1" applyFill="1" applyAlignment="1"/>
    <xf numFmtId="164" fontId="29" fillId="16" borderId="0" xfId="0" applyNumberFormat="1" applyFont="1" applyFill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operating-leverag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8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9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D+ohRUZptPlHVumeo29lbq8ZUBhqXvrE1rzigLAtKmKmJEAJxOFCbvZ7a34XODo+0IiB+nm6FAgkYvAJtJA1XA==" saltValue="9Kdp7sjFOlX1q2SzTg+As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H60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88" customWidth="1"/>
    <col min="2" max="4" width="10.77734375" style="30" customWidth="1"/>
    <col min="5" max="16384" width="10.77734375" style="30"/>
  </cols>
  <sheetData>
    <row r="2" spans="1:8" s="31" customFormat="1" ht="13.2" customHeight="1" x14ac:dyDescent="0.25">
      <c r="A2" s="89"/>
      <c r="B2" s="32" t="s">
        <v>10</v>
      </c>
      <c r="C2" s="32"/>
      <c r="D2" s="32"/>
      <c r="E2" s="32"/>
      <c r="F2" s="32"/>
      <c r="G2" s="32"/>
      <c r="H2" s="32"/>
    </row>
    <row r="3" spans="1:8" ht="13.2" customHeight="1" x14ac:dyDescent="0.25">
      <c r="B3" s="87" t="s">
        <v>7</v>
      </c>
      <c r="C3" s="87"/>
      <c r="D3" s="87"/>
      <c r="E3" s="87"/>
      <c r="F3" s="87"/>
      <c r="G3" s="87"/>
      <c r="H3" s="87"/>
    </row>
    <row r="4" spans="1:8" ht="13.2" customHeight="1" x14ac:dyDescent="0.25">
      <c r="B4" s="87"/>
      <c r="C4" s="87"/>
      <c r="D4" s="87"/>
      <c r="E4" s="87"/>
      <c r="F4" s="87"/>
      <c r="G4" s="87"/>
      <c r="H4" s="87"/>
    </row>
    <row r="5" spans="1:8" ht="13.2" customHeight="1" x14ac:dyDescent="0.25">
      <c r="A5" s="88" t="s">
        <v>30</v>
      </c>
      <c r="B5" s="63" t="s">
        <v>31</v>
      </c>
      <c r="C5" s="92"/>
      <c r="D5" s="92"/>
      <c r="E5" s="92"/>
      <c r="F5" s="92"/>
      <c r="G5" s="92"/>
      <c r="H5" s="92"/>
    </row>
    <row r="6" spans="1:8" ht="13.2" customHeight="1" x14ac:dyDescent="0.25">
      <c r="B6" s="93"/>
      <c r="C6" s="87"/>
      <c r="D6" s="87"/>
      <c r="E6" s="87"/>
      <c r="F6" s="90" t="s">
        <v>29</v>
      </c>
      <c r="G6" s="90" t="s">
        <v>20</v>
      </c>
      <c r="H6" s="90" t="s">
        <v>28</v>
      </c>
    </row>
    <row r="7" spans="1:8" ht="13.2" customHeight="1" x14ac:dyDescent="0.25">
      <c r="B7" s="64" t="s">
        <v>27</v>
      </c>
      <c r="F7" s="62">
        <v>10</v>
      </c>
      <c r="G7" s="62">
        <f>+F7+5</f>
        <v>15</v>
      </c>
      <c r="H7" s="62">
        <f>+F7-5</f>
        <v>5</v>
      </c>
    </row>
    <row r="8" spans="1:8" ht="13.2" customHeight="1" x14ac:dyDescent="0.25">
      <c r="B8" s="64" t="s">
        <v>26</v>
      </c>
      <c r="F8" s="61">
        <v>25</v>
      </c>
      <c r="G8" s="60">
        <f>+F8</f>
        <v>25</v>
      </c>
      <c r="H8" s="60">
        <f>+G8</f>
        <v>25</v>
      </c>
    </row>
    <row r="9" spans="1:8" ht="13.2" customHeight="1" x14ac:dyDescent="0.25">
      <c r="B9" s="66" t="s">
        <v>25</v>
      </c>
      <c r="C9" s="94"/>
      <c r="D9" s="94"/>
      <c r="E9" s="94"/>
      <c r="F9" s="58">
        <f>F7*F8</f>
        <v>250</v>
      </c>
      <c r="G9" s="58">
        <f>G7*G8</f>
        <v>375</v>
      </c>
      <c r="H9" s="58">
        <f>H7*H8</f>
        <v>125</v>
      </c>
    </row>
    <row r="10" spans="1:8" ht="13.2" customHeight="1" x14ac:dyDescent="0.25">
      <c r="F10" s="95"/>
      <c r="G10" s="95"/>
      <c r="H10" s="95"/>
    </row>
    <row r="11" spans="1:8" ht="13.2" customHeight="1" x14ac:dyDescent="0.25">
      <c r="B11" s="64" t="s">
        <v>24</v>
      </c>
      <c r="F11" s="61">
        <v>2.5</v>
      </c>
      <c r="G11" s="60">
        <f>+F11</f>
        <v>2.5</v>
      </c>
      <c r="H11" s="60">
        <f>+G11</f>
        <v>2.5</v>
      </c>
    </row>
    <row r="12" spans="1:8" ht="13.2" customHeight="1" x14ac:dyDescent="0.25">
      <c r="B12" s="64" t="s">
        <v>23</v>
      </c>
      <c r="F12" s="78">
        <f>-F11*F7</f>
        <v>-25</v>
      </c>
      <c r="G12" s="78">
        <f>-G11*G7</f>
        <v>-37.5</v>
      </c>
      <c r="H12" s="78">
        <f>-H11*H7</f>
        <v>-12.5</v>
      </c>
    </row>
    <row r="13" spans="1:8" ht="13.2" customHeight="1" x14ac:dyDescent="0.25">
      <c r="B13" s="67" t="s">
        <v>16</v>
      </c>
      <c r="C13" s="96"/>
      <c r="D13" s="96"/>
      <c r="E13" s="96"/>
      <c r="F13" s="57">
        <f>+SUM(F9,F12)</f>
        <v>225</v>
      </c>
      <c r="G13" s="57">
        <f>+SUM(G9,G12)</f>
        <v>337.5</v>
      </c>
      <c r="H13" s="56">
        <f>+SUM(H9,H12)</f>
        <v>112.5</v>
      </c>
    </row>
    <row r="14" spans="1:8" s="31" customFormat="1" ht="13.2" customHeight="1" x14ac:dyDescent="0.25">
      <c r="A14" s="89"/>
      <c r="B14" s="68" t="s">
        <v>13</v>
      </c>
      <c r="C14" s="97"/>
      <c r="D14" s="97"/>
      <c r="E14" s="97"/>
      <c r="F14" s="54">
        <f>+F13/F9</f>
        <v>0.9</v>
      </c>
      <c r="G14" s="54">
        <f>+G13/G9</f>
        <v>0.9</v>
      </c>
      <c r="H14" s="54">
        <f>+H13/H9</f>
        <v>0.9</v>
      </c>
    </row>
    <row r="15" spans="1:8" ht="13.2" customHeight="1" x14ac:dyDescent="0.25">
      <c r="B15" s="98"/>
      <c r="F15" s="95"/>
      <c r="G15" s="95"/>
      <c r="H15" s="95"/>
    </row>
    <row r="16" spans="1:8" ht="13.2" customHeight="1" x14ac:dyDescent="0.25">
      <c r="B16" s="64" t="s">
        <v>22</v>
      </c>
      <c r="F16" s="55">
        <v>-100</v>
      </c>
      <c r="G16" s="59">
        <f>+F16</f>
        <v>-100</v>
      </c>
      <c r="H16" s="59">
        <f>+G16</f>
        <v>-100</v>
      </c>
    </row>
    <row r="17" spans="1:8" ht="13.2" customHeight="1" x14ac:dyDescent="0.25">
      <c r="B17" s="66" t="s">
        <v>21</v>
      </c>
      <c r="C17" s="94"/>
      <c r="D17" s="94"/>
      <c r="E17" s="94"/>
      <c r="F17" s="58">
        <f>+SUM(F12,F16)</f>
        <v>-125</v>
      </c>
      <c r="G17" s="58">
        <f>+SUM(G12,G16)</f>
        <v>-137.5</v>
      </c>
      <c r="H17" s="58">
        <f>+SUM(H12,H16)</f>
        <v>-112.5</v>
      </c>
    </row>
    <row r="18" spans="1:8" ht="13.2" customHeight="1" x14ac:dyDescent="0.25">
      <c r="F18" s="95"/>
      <c r="G18" s="95"/>
      <c r="H18" s="95"/>
    </row>
    <row r="19" spans="1:8" ht="13.2" customHeight="1" x14ac:dyDescent="0.25">
      <c r="B19" s="67" t="s">
        <v>14</v>
      </c>
      <c r="C19" s="96"/>
      <c r="D19" s="96"/>
      <c r="E19" s="96"/>
      <c r="F19" s="57">
        <f>+SUM(F9,F17)</f>
        <v>125</v>
      </c>
      <c r="G19" s="57">
        <f>+SUM(G9,G17)</f>
        <v>237.5</v>
      </c>
      <c r="H19" s="56">
        <f>+SUM(H9,H17)</f>
        <v>12.5</v>
      </c>
    </row>
    <row r="20" spans="1:8" ht="13.2" customHeight="1" x14ac:dyDescent="0.25">
      <c r="B20" s="68" t="s">
        <v>13</v>
      </c>
      <c r="C20" s="97"/>
      <c r="D20" s="97"/>
      <c r="E20" s="97"/>
      <c r="F20" s="54">
        <f>F19/F9</f>
        <v>0.5</v>
      </c>
      <c r="G20" s="54">
        <f>G19/G9</f>
        <v>0.6333333333333333</v>
      </c>
      <c r="H20" s="54">
        <f>H19/H9</f>
        <v>0.1</v>
      </c>
    </row>
    <row r="21" spans="1:8" ht="13.2" customHeight="1" x14ac:dyDescent="0.25">
      <c r="B21" s="98"/>
      <c r="C21" s="97"/>
      <c r="D21" s="97"/>
      <c r="E21" s="97"/>
      <c r="F21" s="99"/>
      <c r="G21" s="99"/>
      <c r="H21" s="99"/>
    </row>
    <row r="22" spans="1:8" ht="13.2" customHeight="1" x14ac:dyDescent="0.25">
      <c r="B22" s="82" t="s">
        <v>10</v>
      </c>
      <c r="C22" s="100"/>
      <c r="D22" s="100"/>
      <c r="E22" s="100"/>
      <c r="F22" s="83">
        <f>+F14/F20</f>
        <v>1.8</v>
      </c>
      <c r="G22" s="83">
        <f>+G14/G20</f>
        <v>1.4210526315789476</v>
      </c>
      <c r="H22" s="84">
        <f>+H14/H20</f>
        <v>9</v>
      </c>
    </row>
    <row r="23" spans="1:8" ht="13.2" customHeight="1" x14ac:dyDescent="0.25">
      <c r="B23" s="98"/>
      <c r="C23" s="97"/>
      <c r="D23" s="99"/>
      <c r="E23" s="99"/>
      <c r="F23" s="99"/>
      <c r="G23" s="99"/>
    </row>
    <row r="24" spans="1:8" ht="13.2" customHeight="1" x14ac:dyDescent="0.25">
      <c r="A24" s="88" t="s">
        <v>30</v>
      </c>
      <c r="B24" s="69" t="s">
        <v>32</v>
      </c>
      <c r="C24" s="101"/>
      <c r="D24" s="101"/>
      <c r="E24" s="101"/>
      <c r="F24" s="101"/>
      <c r="G24" s="101"/>
      <c r="H24" s="101"/>
    </row>
    <row r="25" spans="1:8" ht="13.2" customHeight="1" x14ac:dyDescent="0.25">
      <c r="B25" s="93"/>
      <c r="C25" s="87"/>
      <c r="D25" s="87"/>
      <c r="E25" s="87"/>
      <c r="F25" s="90" t="s">
        <v>29</v>
      </c>
      <c r="G25" s="90" t="s">
        <v>20</v>
      </c>
      <c r="H25" s="90" t="s">
        <v>28</v>
      </c>
    </row>
    <row r="26" spans="1:8" ht="13.2" customHeight="1" x14ac:dyDescent="0.25">
      <c r="B26" s="64" t="s">
        <v>27</v>
      </c>
      <c r="F26" s="62">
        <v>10</v>
      </c>
      <c r="G26" s="62">
        <f>+F26+5</f>
        <v>15</v>
      </c>
      <c r="H26" s="62">
        <f>+F26-5</f>
        <v>5</v>
      </c>
    </row>
    <row r="27" spans="1:8" ht="13.2" customHeight="1" x14ac:dyDescent="0.25">
      <c r="B27" s="64" t="s">
        <v>26</v>
      </c>
      <c r="F27" s="61">
        <v>50</v>
      </c>
      <c r="G27" s="60">
        <f>+F27</f>
        <v>50</v>
      </c>
      <c r="H27" s="60">
        <f>+G27</f>
        <v>50</v>
      </c>
    </row>
    <row r="28" spans="1:8" ht="13.2" customHeight="1" x14ac:dyDescent="0.25">
      <c r="B28" s="66" t="s">
        <v>25</v>
      </c>
      <c r="C28" s="94"/>
      <c r="D28" s="94"/>
      <c r="E28" s="94"/>
      <c r="F28" s="58">
        <f>F26*F27</f>
        <v>500</v>
      </c>
      <c r="G28" s="58">
        <f>G26*G27</f>
        <v>750</v>
      </c>
      <c r="H28" s="58">
        <f>H26*H27</f>
        <v>250</v>
      </c>
    </row>
    <row r="29" spans="1:8" ht="13.2" customHeight="1" x14ac:dyDescent="0.25">
      <c r="F29" s="95"/>
      <c r="G29" s="95"/>
      <c r="H29" s="95"/>
    </row>
    <row r="30" spans="1:8" ht="13.2" customHeight="1" x14ac:dyDescent="0.25">
      <c r="B30" s="64" t="s">
        <v>24</v>
      </c>
      <c r="F30" s="61">
        <v>20</v>
      </c>
      <c r="G30" s="60">
        <f>+F30</f>
        <v>20</v>
      </c>
      <c r="H30" s="60">
        <f>+G30</f>
        <v>20</v>
      </c>
    </row>
    <row r="31" spans="1:8" ht="13.2" customHeight="1" x14ac:dyDescent="0.25">
      <c r="B31" s="64" t="s">
        <v>23</v>
      </c>
      <c r="F31" s="78">
        <f>-F30*F26</f>
        <v>-200</v>
      </c>
      <c r="G31" s="78">
        <f>-G30*G26</f>
        <v>-300</v>
      </c>
      <c r="H31" s="78">
        <f>-H30*H26</f>
        <v>-100</v>
      </c>
    </row>
    <row r="32" spans="1:8" ht="13.2" customHeight="1" x14ac:dyDescent="0.25">
      <c r="B32" s="67" t="s">
        <v>16</v>
      </c>
      <c r="C32" s="96"/>
      <c r="D32" s="96"/>
      <c r="E32" s="96"/>
      <c r="F32" s="57">
        <f>+SUM(F28,F31)</f>
        <v>300</v>
      </c>
      <c r="G32" s="57">
        <f>+SUM(G28,G31)</f>
        <v>450</v>
      </c>
      <c r="H32" s="56">
        <f>+SUM(H28,H31)</f>
        <v>150</v>
      </c>
    </row>
    <row r="33" spans="1:8" ht="13.2" customHeight="1" x14ac:dyDescent="0.25">
      <c r="B33" s="68" t="s">
        <v>13</v>
      </c>
      <c r="C33" s="97"/>
      <c r="D33" s="97"/>
      <c r="E33" s="97"/>
      <c r="F33" s="54">
        <f>+F32/F28</f>
        <v>0.6</v>
      </c>
      <c r="G33" s="54">
        <f>+G32/G28</f>
        <v>0.6</v>
      </c>
      <c r="H33" s="54">
        <f>+H32/H28</f>
        <v>0.6</v>
      </c>
    </row>
    <row r="34" spans="1:8" ht="13.2" customHeight="1" x14ac:dyDescent="0.25">
      <c r="B34" s="98"/>
      <c r="F34" s="95"/>
      <c r="G34" s="95"/>
      <c r="H34" s="95"/>
    </row>
    <row r="35" spans="1:8" ht="13.2" customHeight="1" x14ac:dyDescent="0.25">
      <c r="B35" s="64" t="s">
        <v>22</v>
      </c>
      <c r="F35" s="55">
        <v>-50</v>
      </c>
      <c r="G35" s="59">
        <f>+F35</f>
        <v>-50</v>
      </c>
      <c r="H35" s="59">
        <f>+G35</f>
        <v>-50</v>
      </c>
    </row>
    <row r="36" spans="1:8" ht="13.2" customHeight="1" x14ac:dyDescent="0.25">
      <c r="B36" s="66" t="s">
        <v>21</v>
      </c>
      <c r="C36" s="94"/>
      <c r="D36" s="94"/>
      <c r="E36" s="94"/>
      <c r="F36" s="58">
        <f>+SUM(F31,F35)</f>
        <v>-250</v>
      </c>
      <c r="G36" s="58">
        <f>+SUM(G31,G35)</f>
        <v>-350</v>
      </c>
      <c r="H36" s="58">
        <f>+SUM(H31,H35)</f>
        <v>-150</v>
      </c>
    </row>
    <row r="37" spans="1:8" ht="13.2" customHeight="1" x14ac:dyDescent="0.25">
      <c r="F37" s="95"/>
      <c r="G37" s="95"/>
      <c r="H37" s="95"/>
    </row>
    <row r="38" spans="1:8" ht="13.2" customHeight="1" x14ac:dyDescent="0.25">
      <c r="B38" s="67" t="s">
        <v>14</v>
      </c>
      <c r="C38" s="96"/>
      <c r="D38" s="96"/>
      <c r="E38" s="96"/>
      <c r="F38" s="57">
        <f>+SUM(F28,F36)</f>
        <v>250</v>
      </c>
      <c r="G38" s="57">
        <f>+SUM(G28,G36)</f>
        <v>400</v>
      </c>
      <c r="H38" s="56">
        <f>+SUM(H28,H36)</f>
        <v>100</v>
      </c>
    </row>
    <row r="39" spans="1:8" ht="13.2" customHeight="1" x14ac:dyDescent="0.25">
      <c r="B39" s="68" t="s">
        <v>13</v>
      </c>
      <c r="C39" s="97"/>
      <c r="D39" s="97"/>
      <c r="E39" s="97"/>
      <c r="F39" s="54">
        <f>F38/F28</f>
        <v>0.5</v>
      </c>
      <c r="G39" s="54">
        <f>G38/G28</f>
        <v>0.53333333333333333</v>
      </c>
      <c r="H39" s="54">
        <f>H38/H28</f>
        <v>0.4</v>
      </c>
    </row>
    <row r="40" spans="1:8" ht="13.2" customHeight="1" x14ac:dyDescent="0.25">
      <c r="B40" s="98"/>
      <c r="C40" s="97"/>
      <c r="D40" s="97"/>
      <c r="E40" s="97"/>
      <c r="F40" s="99"/>
      <c r="G40" s="99"/>
      <c r="H40" s="99"/>
    </row>
    <row r="41" spans="1:8" ht="13.2" customHeight="1" x14ac:dyDescent="0.25">
      <c r="B41" s="82" t="s">
        <v>10</v>
      </c>
      <c r="C41" s="100"/>
      <c r="D41" s="100"/>
      <c r="E41" s="100"/>
      <c r="F41" s="83">
        <f>+F33/F39</f>
        <v>1.2</v>
      </c>
      <c r="G41" s="83">
        <f>+G33/G39</f>
        <v>1.125</v>
      </c>
      <c r="H41" s="84">
        <f>+H33/H39</f>
        <v>1.4999999999999998</v>
      </c>
    </row>
    <row r="43" spans="1:8" ht="13.2" customHeight="1" x14ac:dyDescent="0.25">
      <c r="A43" s="88" t="s">
        <v>30</v>
      </c>
      <c r="B43" s="109" t="s">
        <v>10</v>
      </c>
      <c r="C43" s="110"/>
      <c r="D43" s="110"/>
      <c r="E43" s="111"/>
      <c r="F43" s="111"/>
      <c r="G43" s="111"/>
      <c r="H43" s="111"/>
    </row>
    <row r="44" spans="1:8" ht="13.2" customHeight="1" x14ac:dyDescent="0.25">
      <c r="B44" s="85" t="s">
        <v>7</v>
      </c>
      <c r="C44" s="105"/>
      <c r="D44" s="86">
        <v>1</v>
      </c>
      <c r="E44" s="86">
        <f>+D44+1</f>
        <v>2</v>
      </c>
      <c r="F44" s="86">
        <f>+E44+1</f>
        <v>3</v>
      </c>
      <c r="G44" s="86">
        <f>+F44+1</f>
        <v>4</v>
      </c>
      <c r="H44" s="86">
        <f>+G44+1</f>
        <v>5</v>
      </c>
    </row>
    <row r="45" spans="1:8" ht="13.2" customHeight="1" x14ac:dyDescent="0.25">
      <c r="D45" s="102"/>
      <c r="E45" s="102"/>
      <c r="F45" s="102"/>
      <c r="G45" s="79" t="s">
        <v>33</v>
      </c>
      <c r="H45" s="91" t="s">
        <v>28</v>
      </c>
    </row>
    <row r="46" spans="1:8" ht="13.2" customHeight="1" x14ac:dyDescent="0.25">
      <c r="D46" s="102"/>
      <c r="E46" s="102"/>
      <c r="F46" s="102"/>
      <c r="G46" s="95"/>
    </row>
    <row r="47" spans="1:8" ht="13.2" customHeight="1" x14ac:dyDescent="0.25">
      <c r="B47" s="70" t="s">
        <v>19</v>
      </c>
      <c r="C47" s="106"/>
      <c r="D47" s="55">
        <v>200</v>
      </c>
      <c r="E47" s="71">
        <f>+D47*(1+E48)</f>
        <v>180</v>
      </c>
      <c r="F47" s="71">
        <f>+E47*(1+F48)</f>
        <v>162</v>
      </c>
      <c r="G47" s="71">
        <f>+F47*(1+G48)</f>
        <v>145.80000000000001</v>
      </c>
      <c r="H47" s="71">
        <f>+G47*(1+H48)</f>
        <v>131.22000000000003</v>
      </c>
    </row>
    <row r="48" spans="1:8" ht="13.2" customHeight="1" x14ac:dyDescent="0.25">
      <c r="B48" s="72" t="s">
        <v>18</v>
      </c>
      <c r="C48" s="107"/>
      <c r="D48" s="73">
        <f>+IF($H$45="Upside",10%,-10%)</f>
        <v>-0.1</v>
      </c>
      <c r="E48" s="73">
        <f>+IF($H$45="Upside",10%,-10%)</f>
        <v>-0.1</v>
      </c>
      <c r="F48" s="73">
        <f>+IF($H$45="Upside",10%,-10%)</f>
        <v>-0.1</v>
      </c>
      <c r="G48" s="73">
        <f>+IF($H$45="Upside",10%,-10%)</f>
        <v>-0.1</v>
      </c>
      <c r="H48" s="73">
        <f>+IF($H$45="Upside",10%,-10%)</f>
        <v>-0.1</v>
      </c>
    </row>
    <row r="49" spans="2:8" ht="13.2" customHeight="1" x14ac:dyDescent="0.25">
      <c r="B49" s="103"/>
      <c r="C49" s="103"/>
    </row>
    <row r="50" spans="2:8" ht="13.2" customHeight="1" x14ac:dyDescent="0.25">
      <c r="B50" s="64" t="s">
        <v>17</v>
      </c>
      <c r="C50" s="103"/>
      <c r="D50" s="80">
        <f>+D51-D47</f>
        <v>-20</v>
      </c>
      <c r="E50" s="80">
        <f>+E51-E47</f>
        <v>-18</v>
      </c>
      <c r="F50" s="80">
        <f>+F51-F47</f>
        <v>-16.199999999999989</v>
      </c>
      <c r="G50" s="80">
        <f>+G51-G47</f>
        <v>-14.579999999999984</v>
      </c>
      <c r="H50" s="80">
        <f>+H51-H47</f>
        <v>-13.122</v>
      </c>
    </row>
    <row r="51" spans="2:8" ht="13.2" customHeight="1" x14ac:dyDescent="0.25">
      <c r="B51" s="67" t="s">
        <v>16</v>
      </c>
      <c r="C51" s="108"/>
      <c r="D51" s="74">
        <f>+D52*D47</f>
        <v>180</v>
      </c>
      <c r="E51" s="74">
        <f>+E52*E47</f>
        <v>162</v>
      </c>
      <c r="F51" s="74">
        <f>+F52*F47</f>
        <v>145.80000000000001</v>
      </c>
      <c r="G51" s="74">
        <f>+G52*G47</f>
        <v>131.22000000000003</v>
      </c>
      <c r="H51" s="75">
        <f>+H52*H47</f>
        <v>118.09800000000003</v>
      </c>
    </row>
    <row r="52" spans="2:8" ht="13.2" customHeight="1" x14ac:dyDescent="0.25">
      <c r="B52" s="68" t="s">
        <v>13</v>
      </c>
      <c r="C52" s="107"/>
      <c r="D52" s="76">
        <v>0.9</v>
      </c>
      <c r="E52" s="73">
        <f>+D52</f>
        <v>0.9</v>
      </c>
      <c r="F52" s="73">
        <f>+E52</f>
        <v>0.9</v>
      </c>
      <c r="G52" s="73">
        <f>+F52</f>
        <v>0.9</v>
      </c>
      <c r="H52" s="73">
        <f>+G52</f>
        <v>0.9</v>
      </c>
    </row>
    <row r="53" spans="2:8" ht="13.2" customHeight="1" x14ac:dyDescent="0.25">
      <c r="D53" s="104"/>
    </row>
    <row r="54" spans="2:8" ht="13.2" customHeight="1" x14ac:dyDescent="0.25">
      <c r="B54" s="64" t="s">
        <v>15</v>
      </c>
      <c r="C54" s="103"/>
      <c r="D54" s="77">
        <v>-100</v>
      </c>
      <c r="E54" s="80">
        <f>+D54</f>
        <v>-100</v>
      </c>
      <c r="F54" s="80">
        <f>+E54</f>
        <v>-100</v>
      </c>
      <c r="G54" s="80">
        <f>+F54</f>
        <v>-100</v>
      </c>
      <c r="H54" s="80">
        <f>+G54</f>
        <v>-100</v>
      </c>
    </row>
    <row r="55" spans="2:8" ht="13.2" customHeight="1" x14ac:dyDescent="0.25">
      <c r="B55" s="67" t="s">
        <v>14</v>
      </c>
      <c r="C55" s="108"/>
      <c r="D55" s="74">
        <f>+SUM(D51,D54)</f>
        <v>80</v>
      </c>
      <c r="E55" s="74">
        <f>+SUM(E51,E54)</f>
        <v>62</v>
      </c>
      <c r="F55" s="74">
        <f>+SUM(F51,F54)</f>
        <v>45.800000000000011</v>
      </c>
      <c r="G55" s="74">
        <f>+SUM(G51,G54)</f>
        <v>31.220000000000027</v>
      </c>
      <c r="H55" s="75">
        <f>+SUM(H51,H54)</f>
        <v>18.098000000000027</v>
      </c>
    </row>
    <row r="56" spans="2:8" ht="13.2" customHeight="1" x14ac:dyDescent="0.25">
      <c r="B56" s="68" t="s">
        <v>13</v>
      </c>
      <c r="C56" s="107"/>
      <c r="D56" s="73">
        <f>+D55/D$47</f>
        <v>0.4</v>
      </c>
      <c r="E56" s="73">
        <f>+E55/E$47</f>
        <v>0.34444444444444444</v>
      </c>
      <c r="F56" s="73">
        <f>+F55/F$47</f>
        <v>0.28271604938271611</v>
      </c>
      <c r="G56" s="73">
        <f>+G55/G$47</f>
        <v>0.21412894375857355</v>
      </c>
      <c r="H56" s="73">
        <f>+H55/H$47</f>
        <v>0.13792104862063728</v>
      </c>
    </row>
    <row r="58" spans="2:8" ht="13.2" customHeight="1" x14ac:dyDescent="0.25">
      <c r="B58" s="65" t="s">
        <v>12</v>
      </c>
      <c r="E58" s="81">
        <f>+E55/D55-1</f>
        <v>-0.22499999999999998</v>
      </c>
      <c r="F58" s="81">
        <f>+F55/E55-1</f>
        <v>-0.261290322580645</v>
      </c>
      <c r="G58" s="81">
        <f>+G55/F55-1</f>
        <v>-0.31834061135371139</v>
      </c>
      <c r="H58" s="81">
        <f>+H55/G55-1</f>
        <v>-0.42030749519538724</v>
      </c>
    </row>
    <row r="59" spans="2:8" ht="13.2" customHeight="1" x14ac:dyDescent="0.25">
      <c r="B59" s="65" t="s">
        <v>11</v>
      </c>
      <c r="E59" s="81">
        <f>+E48</f>
        <v>-0.1</v>
      </c>
      <c r="F59" s="81">
        <f>+F48</f>
        <v>-0.1</v>
      </c>
      <c r="G59" s="81">
        <f>+G48</f>
        <v>-0.1</v>
      </c>
      <c r="H59" s="81">
        <f>+H48</f>
        <v>-0.1</v>
      </c>
    </row>
    <row r="60" spans="2:8" ht="13.2" customHeight="1" x14ac:dyDescent="0.25">
      <c r="B60" s="82" t="s">
        <v>10</v>
      </c>
      <c r="C60" s="100"/>
      <c r="D60" s="100"/>
      <c r="E60" s="83">
        <f>+E58/E59</f>
        <v>2.2499999999999996</v>
      </c>
      <c r="F60" s="83">
        <f>+F58/F59</f>
        <v>2.6129032258064497</v>
      </c>
      <c r="G60" s="83">
        <f>+G58/G59</f>
        <v>3.1834061135371137</v>
      </c>
      <c r="H60" s="84">
        <f>+H58/H59</f>
        <v>4.2030749519538722</v>
      </c>
    </row>
  </sheetData>
  <dataValidations count="1">
    <dataValidation type="list" allowBlank="1" showInputMessage="1" showErrorMessage="1" sqref="H45" xr:uid="{8001643E-86FF-42CB-A43C-8469F88BDE9B}">
      <formula1>"Upside,Downside"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</vt:lpstr>
      <vt:lpstr>Model</vt:lpstr>
      <vt:lpstr>Case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2022-10-14T19:30:09Z</dcterms:modified>
</cp:coreProperties>
</file>