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0D682C05-3B44-45ED-A603-E88E6E77C83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G3" i="1" s="1"/>
  <c r="H3" i="1" s="1"/>
  <c r="F5" i="1"/>
  <c r="E9" i="1"/>
  <c r="F9" i="1" s="1"/>
  <c r="E12" i="1"/>
  <c r="E14" i="1"/>
  <c r="E15" i="1" s="1"/>
  <c r="F11" i="1" l="1"/>
  <c r="E18" i="1"/>
  <c r="G5" i="1"/>
  <c r="G11" i="1" s="1"/>
  <c r="I3" i="1"/>
  <c r="J3" i="1" s="1"/>
  <c r="G9" i="1"/>
  <c r="F8" i="1"/>
  <c r="F18" i="1" l="1"/>
  <c r="G18" i="1" s="1"/>
  <c r="F14" i="1"/>
  <c r="F15" i="1" s="1"/>
  <c r="H5" i="1"/>
  <c r="I5" i="1" s="1"/>
  <c r="H9" i="1"/>
  <c r="G8" i="1"/>
  <c r="G14" i="1" s="1"/>
  <c r="G15" i="1" s="1"/>
  <c r="F17" i="1" l="1"/>
  <c r="F20" i="1" s="1"/>
  <c r="F21" i="1" s="1"/>
  <c r="F22" i="1" s="1"/>
  <c r="H8" i="1"/>
  <c r="H11" i="1"/>
  <c r="J5" i="1"/>
  <c r="I11" i="1"/>
  <c r="H18" i="1"/>
  <c r="G17" i="1"/>
  <c r="I9" i="1"/>
  <c r="G20" i="1" l="1"/>
  <c r="G21" i="1" s="1"/>
  <c r="G22" i="1" s="1"/>
  <c r="H14" i="1"/>
  <c r="H15" i="1" s="1"/>
  <c r="J9" i="1"/>
  <c r="I18" i="1"/>
  <c r="I8" i="1"/>
  <c r="I14" i="1" s="1"/>
  <c r="I15" i="1" s="1"/>
  <c r="J11" i="1"/>
  <c r="H17" i="1" l="1"/>
  <c r="H20" i="1" s="1"/>
  <c r="H21" i="1" s="1"/>
  <c r="H22" i="1" s="1"/>
  <c r="J8" i="1"/>
  <c r="J14" i="1" s="1"/>
  <c r="J15" i="1" s="1"/>
  <c r="I17" i="1"/>
  <c r="J17" i="1" l="1"/>
  <c r="I20" i="1"/>
  <c r="I21" i="1" s="1"/>
  <c r="I22" i="1" s="1"/>
  <c r="J20" i="1" l="1"/>
  <c r="J21" i="1" s="1"/>
  <c r="J22" i="1" s="1"/>
</calcChain>
</file>

<file path=xl/sharedStrings.xml><?xml version="1.0" encoding="utf-8"?>
<sst xmlns="http://schemas.openxmlformats.org/spreadsheetml/2006/main" count="24" uniqueCount="24">
  <si>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</si>
  <si>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</si>
  <si>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</si>
  <si>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</si>
  <si>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</si>
  <si>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</si>
  <si>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</si>
  <si>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</si>
  <si>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Implied Capex</t>
  </si>
  <si>
    <t>PP&amp;E, net</t>
  </si>
  <si>
    <t>Revenue</t>
  </si>
  <si>
    <t>Capital Expenditures (Capex)</t>
  </si>
  <si>
    <t>Maintenance Capex % Revenue</t>
  </si>
  <si>
    <t>Growth Capex % Revenue</t>
  </si>
  <si>
    <t>Maintenance Capital Expenditures</t>
  </si>
  <si>
    <t>Growth Capital Expenditures</t>
  </si>
  <si>
    <t>Total Capital Expenditures (Capex)</t>
  </si>
  <si>
    <t>YoY Growth Rate (%)</t>
  </si>
  <si>
    <t>Capex % Revenue</t>
  </si>
  <si>
    <t>Depreciation % Capex</t>
  </si>
  <si>
    <t>Check</t>
  </si>
  <si>
    <t>Depreciation Expense</t>
  </si>
  <si>
    <t>Capital Expenditures (Capex)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</si>
  <si>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Capital Expenditures (Capex)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</si>
</sst>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7" formatCode="&quot;$&quot;0.0_);\(&quot;$&quot;0.0\)_);&quot;--&quot;_)"/>
    <numFmt numFmtId="168" formatCode="@_)"/>
    <numFmt numFmtId="169" formatCode="0.0%_);\(0.0%\)_);&quot;--&quot;_)"/>
    <numFmt numFmtId="170" formatCode="&quot;Year&quot;\ 0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  <font>
      <i/>
      <sz val="10"/>
      <color rgb="FF0000FF"/>
      <name val="Arial"/>
      <family val="2"/>
      <scheme val="minor"/>
    </font>
    <font>
      <i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8" xfId="0" applyNumberFormat="1" applyFont="1" applyBorder="1" applyAlignment="1"/>
    <xf numFmtId="170" fontId="0" fillId="0" borderId="19" xfId="0" applyNumberFormat="1" applyFont="1" applyBorder="1" applyAlignment="1">
      <alignment horizontal="right"/>
    </xf>
    <xf numFmtId="170" fontId="0" fillId="0" borderId="17" xfId="0" applyNumberFormat="1" applyFont="1" applyBorder="1" applyAlignment="1">
      <alignment horizontal="right"/>
    </xf>
    <xf numFmtId="168" fontId="0" fillId="0" borderId="0" xfId="0" applyNumberFormat="1" applyFont="1"/>
    <xf numFmtId="0" fontId="0" fillId="0" borderId="0" xfId="0" applyFont="1"/>
    <xf numFmtId="0" fontId="0" fillId="0" borderId="18" xfId="0" applyFont="1" applyBorder="1" applyAlignment="1">
      <alignment horizontal="right"/>
    </xf>
    <xf numFmtId="0" fontId="0" fillId="0" borderId="0" xfId="0" applyFont="1" applyAlignment="1">
      <alignment horizontal="right"/>
    </xf>
    <xf numFmtId="168" fontId="24" fillId="0" borderId="0" xfId="0" applyNumberFormat="1" applyFont="1" applyAlignment="1">
      <alignment horizontal="left" indent="1"/>
    </xf>
    <xf numFmtId="0" fontId="24" fillId="0" borderId="0" xfId="0" applyFont="1"/>
    <xf numFmtId="169" fontId="24" fillId="0" borderId="18" xfId="0" applyNumberFormat="1" applyFont="1" applyBorder="1" applyAlignment="1">
      <alignment horizontal="right"/>
    </xf>
    <xf numFmtId="169" fontId="24" fillId="0" borderId="0" xfId="0" applyNumberFormat="1" applyFont="1" applyAlignment="1">
      <alignment horizontal="right"/>
    </xf>
    <xf numFmtId="168" fontId="22" fillId="12" borderId="20" xfId="0" applyNumberFormat="1" applyFont="1" applyFill="1" applyBorder="1"/>
    <xf numFmtId="0" fontId="22" fillId="12" borderId="21" xfId="0" applyFont="1" applyFill="1" applyBorder="1"/>
    <xf numFmtId="167" fontId="22" fillId="12" borderId="22" xfId="0" applyNumberFormat="1" applyFont="1" applyFill="1" applyBorder="1" applyAlignment="1">
      <alignment horizontal="right"/>
    </xf>
    <xf numFmtId="167" fontId="22" fillId="12" borderId="21" xfId="0" applyNumberFormat="1" applyFont="1" applyFill="1" applyBorder="1" applyAlignment="1">
      <alignment horizontal="right"/>
    </xf>
    <xf numFmtId="167" fontId="22" fillId="12" borderId="23" xfId="0" applyNumberFormat="1" applyFont="1" applyFill="1" applyBorder="1" applyAlignment="1">
      <alignment horizontal="right"/>
    </xf>
    <xf numFmtId="169" fontId="25" fillId="0" borderId="0" xfId="0" applyNumberFormat="1" applyFont="1" applyAlignment="1">
      <alignment horizontal="right"/>
    </xf>
    <xf numFmtId="168" fontId="0" fillId="13" borderId="24" xfId="0" applyNumberFormat="1" applyFont="1" applyFill="1" applyBorder="1"/>
    <xf numFmtId="0" fontId="0" fillId="13" borderId="17" xfId="0" applyFont="1" applyFill="1" applyBorder="1"/>
    <xf numFmtId="167" fontId="23" fillId="13" borderId="19" xfId="0" applyNumberFormat="1" applyFont="1" applyFill="1" applyBorder="1" applyAlignment="1">
      <alignment horizontal="right"/>
    </xf>
    <xf numFmtId="167" fontId="0" fillId="13" borderId="17" xfId="0" applyNumberFormat="1" applyFont="1" applyFill="1" applyBorder="1" applyAlignment="1">
      <alignment horizontal="right"/>
    </xf>
    <xf numFmtId="167" fontId="0" fillId="13" borderId="19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/>
    <xf numFmtId="168" fontId="0" fillId="0" borderId="0" xfId="0" applyNumberFormat="1" applyFont="1" applyFill="1" applyBorder="1"/>
    <xf numFmtId="0" fontId="0" fillId="0" borderId="0" xfId="0" applyFont="1" applyFill="1" applyBorder="1"/>
    <xf numFmtId="167" fontId="0" fillId="0" borderId="0" xfId="0" applyNumberFormat="1" applyFont="1" applyFill="1" applyBorder="1"/>
    <xf numFmtId="168" fontId="24" fillId="0" borderId="0" xfId="0" applyNumberFormat="1" applyFont="1" applyFill="1" applyBorder="1" applyAlignment="1">
      <alignment horizontal="left" indent="1"/>
    </xf>
    <xf numFmtId="0" fontId="24" fillId="0" borderId="0" xfId="0" applyFont="1" applyFill="1" applyBorder="1"/>
    <xf numFmtId="169" fontId="24" fillId="0" borderId="0" xfId="0" applyNumberFormat="1" applyFont="1" applyFill="1" applyBorder="1"/>
    <xf numFmtId="169" fontId="25" fillId="0" borderId="0" xfId="0" applyNumberFormat="1" applyFont="1" applyFill="1" applyBorder="1"/>
    <xf numFmtId="167" fontId="0" fillId="0" borderId="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/>
    <xf numFmtId="164" fontId="0" fillId="0" borderId="0" xfId="0" applyNumberFormat="1" applyFont="1" applyFill="1" applyAlignment="1"/>
    <xf numFmtId="169" fontId="25" fillId="0" borderId="0" xfId="0" applyNumberFormat="1" applyFont="1" applyFill="1" applyBorder="1" applyAlignment="1">
      <alignment horizontal="right"/>
    </xf>
    <xf numFmtId="167" fontId="23" fillId="0" borderId="18" xfId="0" applyNumberFormat="1" applyFont="1" applyFill="1" applyBorder="1" applyAlignment="1">
      <alignment horizontal="right"/>
    </xf>
    <xf numFmtId="169" fontId="24" fillId="0" borderId="18" xfId="0" applyNumberFormat="1" applyFont="1" applyFill="1" applyBorder="1" applyAlignment="1">
      <alignment horizontal="right"/>
    </xf>
    <xf numFmtId="167" fontId="23" fillId="0" borderId="18" xfId="0" applyNumberFormat="1" applyFont="1" applyFill="1" applyBorder="1"/>
    <xf numFmtId="169" fontId="26" fillId="0" borderId="18" xfId="0" applyNumberFormat="1" applyFont="1" applyFill="1" applyBorder="1"/>
    <xf numFmtId="0" fontId="0" fillId="0" borderId="18" xfId="0" applyFont="1" applyFill="1" applyBorder="1"/>
    <xf numFmtId="164" fontId="24" fillId="0" borderId="18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ex-maintenance-growth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22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23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3C3OJ1ruK+yZD8fKGgUI7Urz4us0V7WImd7Rq+YYZEbkPgJBlZ6iu9lOY0scIlJK9zpGmt7aztkdVeSwgfAQHw==" saltValue="qGNoLE1C+hcJ0zSrWSn47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pital Expenditures (Capex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K2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11" s="31" customFormat="1" ht="13.2" customHeight="1" x14ac:dyDescent="0.25">
      <c r="B2" s="32" t="s">
        <v>11</v>
      </c>
      <c r="C2" s="32"/>
      <c r="D2" s="32"/>
      <c r="E2" s="32"/>
      <c r="F2" s="32"/>
      <c r="G2" s="32"/>
      <c r="H2" s="32"/>
      <c r="I2" s="32"/>
      <c r="J2" s="32"/>
    </row>
    <row r="3" spans="2:11" s="31" customFormat="1" ht="13.2" customHeight="1" x14ac:dyDescent="0.25">
      <c r="B3" s="33" t="s">
        <v>7</v>
      </c>
      <c r="C3" s="33"/>
      <c r="D3" s="33"/>
      <c r="E3" s="56">
        <v>0</v>
      </c>
      <c r="F3" s="57">
        <f>+E3+1</f>
        <v>1</v>
      </c>
      <c r="G3" s="57">
        <f>+F3+1</f>
        <v>2</v>
      </c>
      <c r="H3" s="57">
        <f>+G3+1</f>
        <v>3</v>
      </c>
      <c r="I3" s="57">
        <f>+H3+1</f>
        <v>4</v>
      </c>
      <c r="J3" s="57">
        <f>+I3+1</f>
        <v>5</v>
      </c>
    </row>
    <row r="4" spans="2:11" ht="13.2" customHeight="1" x14ac:dyDescent="0.25">
      <c r="E4" s="55"/>
    </row>
    <row r="5" spans="2:11" ht="13.2" customHeight="1" x14ac:dyDescent="0.25">
      <c r="B5" s="78" t="s">
        <v>10</v>
      </c>
      <c r="C5" s="79"/>
      <c r="D5" s="79"/>
      <c r="E5" s="89">
        <v>60</v>
      </c>
      <c r="F5" s="85">
        <f>+E5*(1+F6)</f>
        <v>66</v>
      </c>
      <c r="G5" s="85">
        <f>+F5*(1+G6)</f>
        <v>71.28</v>
      </c>
      <c r="H5" s="85">
        <f>+G5*(1+H6)</f>
        <v>75.55680000000001</v>
      </c>
      <c r="I5" s="85">
        <f>+H5*(1+I6)</f>
        <v>78.579072000000011</v>
      </c>
      <c r="J5" s="85">
        <f>+I5*(1+J6)</f>
        <v>80.150653440000013</v>
      </c>
      <c r="K5" s="87"/>
    </row>
    <row r="6" spans="2:11" ht="13.2" customHeight="1" x14ac:dyDescent="0.25">
      <c r="B6" s="81" t="s">
        <v>17</v>
      </c>
      <c r="C6" s="82"/>
      <c r="D6" s="82"/>
      <c r="E6" s="90"/>
      <c r="F6" s="84">
        <v>0.1</v>
      </c>
      <c r="G6" s="88">
        <v>0.08</v>
      </c>
      <c r="H6" s="88">
        <v>0.06</v>
      </c>
      <c r="I6" s="88">
        <v>3.9999999999999994E-2</v>
      </c>
      <c r="J6" s="88">
        <v>1.9999999999999993E-2</v>
      </c>
      <c r="K6" s="87"/>
    </row>
    <row r="7" spans="2:11" ht="13.2" customHeight="1" x14ac:dyDescent="0.25">
      <c r="B7" s="58"/>
      <c r="C7" s="59"/>
      <c r="D7" s="59"/>
      <c r="E7" s="60"/>
      <c r="F7" s="61"/>
      <c r="G7" s="61"/>
      <c r="H7" s="61"/>
      <c r="I7" s="61"/>
      <c r="J7" s="61"/>
    </row>
    <row r="8" spans="2:11" ht="13.2" customHeight="1" x14ac:dyDescent="0.25">
      <c r="B8" s="72" t="s">
        <v>14</v>
      </c>
      <c r="C8" s="73"/>
      <c r="D8" s="73"/>
      <c r="E8" s="74">
        <v>1.2</v>
      </c>
      <c r="F8" s="75">
        <f>+F5*F9</f>
        <v>1.32</v>
      </c>
      <c r="G8" s="75">
        <f>+G5*G9</f>
        <v>1.4256</v>
      </c>
      <c r="H8" s="75">
        <f>+H5*H9</f>
        <v>1.5111360000000003</v>
      </c>
      <c r="I8" s="75">
        <f>+I5*I9</f>
        <v>1.5715814400000003</v>
      </c>
      <c r="J8" s="76">
        <f>+J5*J9</f>
        <v>1.6030130688000004</v>
      </c>
    </row>
    <row r="9" spans="2:11" ht="13.2" customHeight="1" x14ac:dyDescent="0.25">
      <c r="B9" s="62" t="s">
        <v>12</v>
      </c>
      <c r="C9" s="63"/>
      <c r="D9" s="63"/>
      <c r="E9" s="64">
        <f>+E8/E$5</f>
        <v>0.02</v>
      </c>
      <c r="F9" s="71">
        <f>+E9</f>
        <v>0.02</v>
      </c>
      <c r="G9" s="65">
        <f>+F9</f>
        <v>0.02</v>
      </c>
      <c r="H9" s="65">
        <f>+G9</f>
        <v>0.02</v>
      </c>
      <c r="I9" s="65">
        <f>+H9</f>
        <v>0.02</v>
      </c>
      <c r="J9" s="65">
        <f>+I9</f>
        <v>0.02</v>
      </c>
    </row>
    <row r="10" spans="2:11" ht="13.2" customHeight="1" x14ac:dyDescent="0.25">
      <c r="B10" s="58"/>
      <c r="C10" s="59"/>
      <c r="D10" s="59"/>
      <c r="E10" s="60"/>
      <c r="F10" s="61"/>
      <c r="G10" s="61"/>
      <c r="H10" s="61"/>
      <c r="I10" s="61"/>
      <c r="J10" s="61"/>
    </row>
    <row r="11" spans="2:11" s="31" customFormat="1" ht="13.2" customHeight="1" x14ac:dyDescent="0.25">
      <c r="B11" s="72" t="s">
        <v>15</v>
      </c>
      <c r="C11" s="73"/>
      <c r="D11" s="73"/>
      <c r="E11" s="74">
        <v>1.8</v>
      </c>
      <c r="F11" s="75">
        <f>+F5*F12</f>
        <v>1.6500000000000001</v>
      </c>
      <c r="G11" s="75">
        <f>+G5*G12</f>
        <v>1.4256</v>
      </c>
      <c r="H11" s="75">
        <f>+H5*H12</f>
        <v>1.1333520000000001</v>
      </c>
      <c r="I11" s="75">
        <f>+I5*I12</f>
        <v>0.78579071999999994</v>
      </c>
      <c r="J11" s="76">
        <f>+J5*J12</f>
        <v>0.40075326719999993</v>
      </c>
    </row>
    <row r="12" spans="2:11" ht="13.2" customHeight="1" x14ac:dyDescent="0.25">
      <c r="B12" s="62" t="s">
        <v>13</v>
      </c>
      <c r="C12" s="63"/>
      <c r="D12" s="63"/>
      <c r="E12" s="64">
        <f>+E11/E$5</f>
        <v>3.0000000000000002E-2</v>
      </c>
      <c r="F12" s="71">
        <v>2.5000000000000001E-2</v>
      </c>
      <c r="G12" s="71">
        <v>0.02</v>
      </c>
      <c r="H12" s="71">
        <v>1.4999999999999999E-2</v>
      </c>
      <c r="I12" s="71">
        <v>9.9999999999999985E-3</v>
      </c>
      <c r="J12" s="71">
        <v>4.9999999999999984E-3</v>
      </c>
    </row>
    <row r="13" spans="2:11" ht="13.2" customHeight="1" x14ac:dyDescent="0.25">
      <c r="B13" s="58"/>
      <c r="C13" s="59"/>
      <c r="D13" s="59"/>
      <c r="E13" s="60"/>
      <c r="F13" s="65"/>
      <c r="G13" s="65"/>
      <c r="H13" s="65"/>
      <c r="I13" s="65"/>
      <c r="J13" s="65"/>
    </row>
    <row r="14" spans="2:11" ht="13.2" customHeight="1" x14ac:dyDescent="0.25">
      <c r="B14" s="66" t="s">
        <v>16</v>
      </c>
      <c r="C14" s="67"/>
      <c r="D14" s="67"/>
      <c r="E14" s="68">
        <f>+E8+E11</f>
        <v>3</v>
      </c>
      <c r="F14" s="69">
        <f>+F8+F11</f>
        <v>2.97</v>
      </c>
      <c r="G14" s="69">
        <f>+G8+G11</f>
        <v>2.8512</v>
      </c>
      <c r="H14" s="69">
        <f>+H8+H11</f>
        <v>2.6444880000000004</v>
      </c>
      <c r="I14" s="69">
        <f>+I8+I11</f>
        <v>2.3573721600000002</v>
      </c>
      <c r="J14" s="70">
        <f>+J8+J11</f>
        <v>2.0037663360000004</v>
      </c>
    </row>
    <row r="15" spans="2:11" ht="13.2" customHeight="1" x14ac:dyDescent="0.25">
      <c r="B15" s="62" t="s">
        <v>18</v>
      </c>
      <c r="C15" s="59"/>
      <c r="D15" s="59"/>
      <c r="E15" s="64">
        <f>+E14/E$5</f>
        <v>0.05</v>
      </c>
      <c r="F15" s="65">
        <f t="shared" ref="F15:J15" si="0">+F14/F$5</f>
        <v>4.5000000000000005E-2</v>
      </c>
      <c r="G15" s="65">
        <f t="shared" si="0"/>
        <v>0.04</v>
      </c>
      <c r="H15" s="65">
        <f t="shared" si="0"/>
        <v>3.5000000000000003E-2</v>
      </c>
      <c r="I15" s="65">
        <f t="shared" si="0"/>
        <v>0.03</v>
      </c>
      <c r="J15" s="65">
        <f t="shared" si="0"/>
        <v>2.5000000000000001E-2</v>
      </c>
    </row>
    <row r="16" spans="2:11" ht="13.2" customHeight="1" x14ac:dyDescent="0.25">
      <c r="B16" s="58"/>
      <c r="C16" s="59"/>
      <c r="D16" s="59"/>
      <c r="E16" s="64"/>
      <c r="F16" s="59"/>
      <c r="G16" s="59"/>
      <c r="H16" s="59"/>
      <c r="I16" s="59"/>
      <c r="J16" s="59"/>
    </row>
    <row r="17" spans="2:10" s="77" customFormat="1" ht="13.2" customHeight="1" x14ac:dyDescent="0.25">
      <c r="B17" s="78" t="s">
        <v>21</v>
      </c>
      <c r="C17" s="79"/>
      <c r="D17" s="79"/>
      <c r="E17" s="91">
        <v>2</v>
      </c>
      <c r="F17" s="80">
        <f>+F18*F14</f>
        <v>2.1779999999999999</v>
      </c>
      <c r="G17" s="80">
        <f>+G18*G14</f>
        <v>2.2809599999999999</v>
      </c>
      <c r="H17" s="80">
        <f>+H18*H14</f>
        <v>2.2918896000000002</v>
      </c>
      <c r="I17" s="80">
        <f>+I18*I14</f>
        <v>2.2002140159999999</v>
      </c>
      <c r="J17" s="80">
        <f>+J18*J14</f>
        <v>2.0037663360000004</v>
      </c>
    </row>
    <row r="18" spans="2:10" s="77" customFormat="1" ht="13.2" customHeight="1" x14ac:dyDescent="0.25">
      <c r="B18" s="81" t="s">
        <v>19</v>
      </c>
      <c r="C18" s="82"/>
      <c r="D18" s="82"/>
      <c r="E18" s="92">
        <f>+E17/E14</f>
        <v>0.66666666666666663</v>
      </c>
      <c r="F18" s="83">
        <f>+E18+($J$18-$E$18)/COUNTA($F$3:$J$3)</f>
        <v>0.73333333333333328</v>
      </c>
      <c r="G18" s="83">
        <f>+F18+($J$18-$E$18)/COUNTA($F$3:$J$3)</f>
        <v>0.79999999999999993</v>
      </c>
      <c r="H18" s="83">
        <f>+G18+($J$18-$E$18)/COUNTA($F$3:$J$3)</f>
        <v>0.86666666666666659</v>
      </c>
      <c r="I18" s="83">
        <f>+H18+($J$18-$E$18)/COUNTA($F$3:$J$3)</f>
        <v>0.93333333333333324</v>
      </c>
      <c r="J18" s="84">
        <v>1</v>
      </c>
    </row>
    <row r="19" spans="2:10" s="77" customFormat="1" ht="13.2" customHeight="1" x14ac:dyDescent="0.25">
      <c r="B19" s="78"/>
      <c r="C19" s="79"/>
      <c r="D19" s="79"/>
      <c r="E19" s="93"/>
      <c r="F19" s="79"/>
      <c r="G19" s="79"/>
      <c r="H19" s="79"/>
      <c r="I19" s="79"/>
      <c r="J19" s="79"/>
    </row>
    <row r="20" spans="2:10" s="77" customFormat="1" ht="13.2" customHeight="1" x14ac:dyDescent="0.25">
      <c r="B20" s="78" t="s">
        <v>9</v>
      </c>
      <c r="C20" s="79"/>
      <c r="D20" s="79"/>
      <c r="E20" s="89">
        <v>25</v>
      </c>
      <c r="F20" s="85">
        <f>+E20+F14-F17</f>
        <v>25.791999999999998</v>
      </c>
      <c r="G20" s="85">
        <f>+F20+G14-G17</f>
        <v>26.362239999999996</v>
      </c>
      <c r="H20" s="85">
        <f>+G20+H14-H17</f>
        <v>26.714838399999994</v>
      </c>
      <c r="I20" s="85">
        <f>+H20+I14-I17</f>
        <v>26.871996543999995</v>
      </c>
      <c r="J20" s="85">
        <f>+I20+J14-J17</f>
        <v>26.871996543999995</v>
      </c>
    </row>
    <row r="21" spans="2:10" s="77" customFormat="1" ht="13.2" customHeight="1" x14ac:dyDescent="0.25">
      <c r="B21" s="78" t="s">
        <v>8</v>
      </c>
      <c r="C21" s="79"/>
      <c r="D21" s="79"/>
      <c r="E21" s="93"/>
      <c r="F21" s="80">
        <f>+F20-E20+F17</f>
        <v>2.969999999999998</v>
      </c>
      <c r="G21" s="80">
        <f>+G20-F20+G17</f>
        <v>2.8511999999999982</v>
      </c>
      <c r="H21" s="80">
        <f>+H20-G20+H17</f>
        <v>2.6444879999999982</v>
      </c>
      <c r="I21" s="80">
        <f>+I20-H20+I17</f>
        <v>2.3573721600000002</v>
      </c>
      <c r="J21" s="80">
        <f>+J20-I20+J17</f>
        <v>2.0037663360000004</v>
      </c>
    </row>
    <row r="22" spans="2:10" s="86" customFormat="1" ht="13.2" customHeight="1" x14ac:dyDescent="0.25">
      <c r="B22" s="86" t="s">
        <v>20</v>
      </c>
      <c r="E22" s="94"/>
      <c r="F22" s="86">
        <f>+F14-F21</f>
        <v>0</v>
      </c>
      <c r="G22" s="86">
        <f t="shared" ref="G22:J22" si="1">+G14-G21</f>
        <v>0</v>
      </c>
      <c r="H22" s="86">
        <f t="shared" si="1"/>
        <v>0</v>
      </c>
      <c r="I22" s="86">
        <f t="shared" si="1"/>
        <v>0</v>
      </c>
      <c r="J22" s="86">
        <f t="shared" si="1"/>
        <v>0</v>
      </c>
    </row>
    <row r="23" spans="2:10" s="77" customFormat="1" ht="13.2" customHeight="1" x14ac:dyDescent="0.25"/>
    <row r="24" spans="2:10" s="77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2022-09-26T10:21:40Z</dcterms:modified>
</cp:coreProperties>
</file>