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oydc2019\home drives\jringkob\Documents\Yield Contest\FY26\"/>
    </mc:Choice>
  </mc:AlternateContent>
  <xr:revisionPtr revIDLastSave="0" documentId="13_ncr:1_{E9CA0AB0-28FD-4730-8165-4A8703BE2469}" xr6:coauthVersionLast="47" xr6:coauthVersionMax="47" xr10:uidLastSave="{00000000-0000-0000-0000-000000000000}"/>
  <bookViews>
    <workbookView xWindow="28680" yWindow="1455" windowWidth="29040" windowHeight="15720" xr2:uid="{9A8D6B92-D467-46B6-82B6-51D7D58464BE}"/>
  </bookViews>
  <sheets>
    <sheet name="Harvest Data to be Shared" sheetId="1" r:id="rId1"/>
    <sheet name="2025 Winners" sheetId="2" r:id="rId2"/>
    <sheet name="All Participants" sheetId="3" r:id="rId3"/>
  </sheets>
  <definedNames>
    <definedName name="_xlnm._FilterDatabase" localSheetId="2" hidden="1">'All Participants'!$A$1:$AW$69</definedName>
    <definedName name="_xlnm._FilterDatabase" localSheetId="0" hidden="1">'Harvest Data to be Shared'!$A$5:$L$97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7" i="3" l="1"/>
  <c r="AT67" i="3"/>
  <c r="AW67" i="3" s="1"/>
  <c r="AP67" i="3"/>
  <c r="AQ67" i="3" s="1"/>
  <c r="AU43" i="3"/>
  <c r="AT43" i="3"/>
  <c r="AW43" i="3" s="1"/>
  <c r="AP43" i="3"/>
  <c r="AQ43" i="3" s="1"/>
  <c r="AU50" i="3"/>
  <c r="AT50" i="3"/>
  <c r="AW50" i="3" s="1"/>
  <c r="AP50" i="3"/>
  <c r="AQ50" i="3" s="1"/>
  <c r="AU47" i="3"/>
  <c r="AT47" i="3"/>
  <c r="AP47" i="3"/>
  <c r="AQ47" i="3" s="1"/>
  <c r="AU45" i="3"/>
  <c r="AT45" i="3"/>
  <c r="AP45" i="3"/>
  <c r="AQ45" i="3" s="1"/>
  <c r="AU54" i="3"/>
  <c r="AT54" i="3"/>
  <c r="AP54" i="3"/>
  <c r="AQ54" i="3" s="1"/>
  <c r="AU42" i="3"/>
  <c r="AT42" i="3"/>
  <c r="AP42" i="3"/>
  <c r="AQ42" i="3" s="1"/>
  <c r="AU48" i="3"/>
  <c r="AT48" i="3"/>
  <c r="AW48" i="3" s="1"/>
  <c r="AP48" i="3"/>
  <c r="AQ48" i="3" s="1"/>
  <c r="AU40" i="3"/>
  <c r="AT40" i="3"/>
  <c r="AW40" i="3" s="1"/>
  <c r="AP40" i="3"/>
  <c r="AQ40" i="3" s="1"/>
  <c r="AU53" i="3"/>
  <c r="AT53" i="3"/>
  <c r="AW53" i="3" s="1"/>
  <c r="AP53" i="3"/>
  <c r="AQ53" i="3" s="1"/>
  <c r="AU46" i="3"/>
  <c r="AT46" i="3"/>
  <c r="AP46" i="3"/>
  <c r="AQ46" i="3" s="1"/>
  <c r="AU51" i="3"/>
  <c r="AT51" i="3"/>
  <c r="AP51" i="3"/>
  <c r="AQ51" i="3" s="1"/>
  <c r="AU44" i="3"/>
  <c r="AT44" i="3"/>
  <c r="AP44" i="3"/>
  <c r="AQ44" i="3" s="1"/>
  <c r="AU41" i="3"/>
  <c r="AT41" i="3"/>
  <c r="AW41" i="3" s="1"/>
  <c r="AP41" i="3"/>
  <c r="AQ41" i="3" s="1"/>
  <c r="AU49" i="3"/>
  <c r="AW49" i="3" s="1"/>
  <c r="AP49" i="3"/>
  <c r="AQ49" i="3" s="1"/>
  <c r="AU38" i="3"/>
  <c r="AT38" i="3"/>
  <c r="AW38" i="3" s="1"/>
  <c r="AP38" i="3"/>
  <c r="AQ38" i="3" s="1"/>
  <c r="AU37" i="3"/>
  <c r="AT37" i="3"/>
  <c r="AP37" i="3"/>
  <c r="AQ37" i="3" s="1"/>
  <c r="AU39" i="3"/>
  <c r="AT39" i="3"/>
  <c r="AP39" i="3"/>
  <c r="AQ39" i="3" s="1"/>
  <c r="AU35" i="3"/>
  <c r="AT35" i="3"/>
  <c r="AW35" i="3" s="1"/>
  <c r="AP35" i="3"/>
  <c r="AQ35" i="3" s="1"/>
  <c r="AU33" i="3"/>
  <c r="AT33" i="3"/>
  <c r="AW33" i="3" s="1"/>
  <c r="AP33" i="3"/>
  <c r="AQ33" i="3" s="1"/>
  <c r="AU36" i="3"/>
  <c r="AT36" i="3"/>
  <c r="AW36" i="3" s="1"/>
  <c r="AP36" i="3"/>
  <c r="AQ36" i="3" s="1"/>
  <c r="AU32" i="3"/>
  <c r="AT32" i="3"/>
  <c r="AW32" i="3" s="1"/>
  <c r="AP32" i="3"/>
  <c r="AQ32" i="3" s="1"/>
  <c r="AU31" i="3"/>
  <c r="AT31" i="3"/>
  <c r="AP31" i="3"/>
  <c r="AQ31" i="3" s="1"/>
  <c r="AU34" i="3"/>
  <c r="AT34" i="3"/>
  <c r="AP34" i="3"/>
  <c r="AQ34" i="3" s="1"/>
  <c r="AU22" i="3"/>
  <c r="AT22" i="3"/>
  <c r="AW22" i="3" s="1"/>
  <c r="AP22" i="3"/>
  <c r="AQ22" i="3" s="1"/>
  <c r="AU26" i="3"/>
  <c r="AT26" i="3"/>
  <c r="AW26" i="3" s="1"/>
  <c r="AP26" i="3"/>
  <c r="AQ26" i="3" s="1"/>
  <c r="AU24" i="3"/>
  <c r="AT24" i="3"/>
  <c r="AW24" i="3" s="1"/>
  <c r="AP24" i="3"/>
  <c r="AQ24" i="3" s="1"/>
  <c r="AU28" i="3"/>
  <c r="AT28" i="3"/>
  <c r="AW28" i="3" s="1"/>
  <c r="AP28" i="3"/>
  <c r="AQ28" i="3" s="1"/>
  <c r="AU25" i="3"/>
  <c r="AT25" i="3"/>
  <c r="AW25" i="3" s="1"/>
  <c r="AP25" i="3"/>
  <c r="AQ25" i="3" s="1"/>
  <c r="AU58" i="3"/>
  <c r="AT58" i="3"/>
  <c r="AW58" i="3" s="1"/>
  <c r="AP58" i="3"/>
  <c r="AQ58" i="3" s="1"/>
  <c r="AU61" i="3"/>
  <c r="AT61" i="3"/>
  <c r="AW61" i="3" s="1"/>
  <c r="AP61" i="3"/>
  <c r="AQ61" i="3" s="1"/>
  <c r="AU30" i="3"/>
  <c r="AT30" i="3"/>
  <c r="AW30" i="3" s="1"/>
  <c r="AP30" i="3"/>
  <c r="AQ30" i="3" s="1"/>
  <c r="AU23" i="3"/>
  <c r="AT23" i="3"/>
  <c r="AP23" i="3"/>
  <c r="AQ23" i="3" s="1"/>
  <c r="AU65" i="3"/>
  <c r="AT65" i="3"/>
  <c r="AP65" i="3"/>
  <c r="AQ65" i="3" s="1"/>
  <c r="AU27" i="3"/>
  <c r="AT27" i="3"/>
  <c r="AW27" i="3" s="1"/>
  <c r="AP27" i="3"/>
  <c r="AQ27" i="3" s="1"/>
  <c r="AU29" i="3"/>
  <c r="AT29" i="3"/>
  <c r="AW29" i="3" s="1"/>
  <c r="AP29" i="3"/>
  <c r="AQ29" i="3" s="1"/>
  <c r="AU21" i="3"/>
  <c r="AT21" i="3"/>
  <c r="AW21" i="3" s="1"/>
  <c r="AP21" i="3"/>
  <c r="AQ21" i="3" s="1"/>
  <c r="AU57" i="3"/>
  <c r="AT57" i="3"/>
  <c r="AP57" i="3"/>
  <c r="AQ57" i="3" s="1"/>
  <c r="AU62" i="3"/>
  <c r="AT62" i="3"/>
  <c r="AW62" i="3" s="1"/>
  <c r="AP62" i="3"/>
  <c r="AQ62" i="3" s="1"/>
  <c r="AU16" i="3"/>
  <c r="AT16" i="3"/>
  <c r="AP16" i="3"/>
  <c r="AQ16" i="3" s="1"/>
  <c r="AU60" i="3"/>
  <c r="AT60" i="3"/>
  <c r="AP60" i="3"/>
  <c r="AQ60" i="3" s="1"/>
  <c r="AU20" i="3"/>
  <c r="AT20" i="3"/>
  <c r="AW20" i="3" s="1"/>
  <c r="AP20" i="3"/>
  <c r="AQ20" i="3" s="1"/>
  <c r="AU59" i="3"/>
  <c r="AT59" i="3"/>
  <c r="AP59" i="3"/>
  <c r="AQ59" i="3" s="1"/>
  <c r="AU66" i="3"/>
  <c r="AT66" i="3"/>
  <c r="AP66" i="3"/>
  <c r="AQ66" i="3" s="1"/>
  <c r="AU19" i="3"/>
  <c r="AT19" i="3"/>
  <c r="AW19" i="3" s="1"/>
  <c r="AP19" i="3"/>
  <c r="AQ19" i="3" s="1"/>
  <c r="AU17" i="3"/>
  <c r="AT17" i="3"/>
  <c r="AW17" i="3" s="1"/>
  <c r="AP17" i="3"/>
  <c r="AQ17" i="3" s="1"/>
  <c r="AU15" i="3"/>
  <c r="AT15" i="3"/>
  <c r="AW15" i="3" s="1"/>
  <c r="AP15" i="3"/>
  <c r="AQ15" i="3" s="1"/>
  <c r="AU18" i="3"/>
  <c r="AT18" i="3"/>
  <c r="AW18" i="3" s="1"/>
  <c r="AP18" i="3"/>
  <c r="AQ18" i="3" s="1"/>
  <c r="AU14" i="3"/>
  <c r="AT14" i="3"/>
  <c r="AP14" i="3"/>
  <c r="AQ14" i="3" s="1"/>
  <c r="AU56" i="3"/>
  <c r="AT56" i="3"/>
  <c r="AP56" i="3"/>
  <c r="AQ56" i="3" s="1"/>
  <c r="AU12" i="3"/>
  <c r="AT12" i="3"/>
  <c r="AP12" i="3"/>
  <c r="AQ12" i="3" s="1"/>
  <c r="AU13" i="3"/>
  <c r="AT13" i="3"/>
  <c r="AW13" i="3" s="1"/>
  <c r="AP13" i="3"/>
  <c r="AQ13" i="3" s="1"/>
  <c r="AU11" i="3"/>
  <c r="AT11" i="3"/>
  <c r="AW11" i="3" s="1"/>
  <c r="AP11" i="3"/>
  <c r="AQ11" i="3" s="1"/>
  <c r="AU63" i="3"/>
  <c r="AT63" i="3"/>
  <c r="AW63" i="3" s="1"/>
  <c r="AP63" i="3"/>
  <c r="AQ63" i="3" s="1"/>
  <c r="AU10" i="3"/>
  <c r="AT10" i="3"/>
  <c r="AW10" i="3" s="1"/>
  <c r="AP10" i="3"/>
  <c r="AQ10" i="3" s="1"/>
  <c r="AU7" i="3"/>
  <c r="AT7" i="3"/>
  <c r="AP7" i="3"/>
  <c r="AQ7" i="3" s="1"/>
  <c r="AU55" i="3"/>
  <c r="AT55" i="3"/>
  <c r="AW55" i="3" s="1"/>
  <c r="AP55" i="3"/>
  <c r="AQ55" i="3" s="1"/>
  <c r="AU8" i="3"/>
  <c r="AT8" i="3"/>
  <c r="AW8" i="3" s="1"/>
  <c r="AP8" i="3"/>
  <c r="AQ8" i="3" s="1"/>
  <c r="AU64" i="3"/>
  <c r="AT64" i="3"/>
  <c r="AP64" i="3"/>
  <c r="AQ64" i="3" s="1"/>
  <c r="AU9" i="3"/>
  <c r="AT9" i="3"/>
  <c r="AP9" i="3"/>
  <c r="AQ9" i="3" s="1"/>
  <c r="AU6" i="3"/>
  <c r="AT6" i="3"/>
  <c r="AP6" i="3"/>
  <c r="AQ6" i="3" s="1"/>
  <c r="AU5" i="3"/>
  <c r="AT5" i="3"/>
  <c r="AW5" i="3" s="1"/>
  <c r="AP5" i="3"/>
  <c r="AQ5" i="3" s="1"/>
  <c r="AU4" i="3"/>
  <c r="AT4" i="3"/>
  <c r="AW4" i="3" s="1"/>
  <c r="AP4" i="3"/>
  <c r="AQ4" i="3" s="1"/>
  <c r="AU52" i="3"/>
  <c r="AT52" i="3"/>
  <c r="AW52" i="3" s="1"/>
  <c r="AP52" i="3"/>
  <c r="AQ52" i="3" s="1"/>
  <c r="AU3" i="3"/>
  <c r="AT3" i="3"/>
  <c r="AP3" i="3"/>
  <c r="AQ3" i="3" s="1"/>
  <c r="AU2" i="3"/>
  <c r="AT2" i="3"/>
  <c r="AP2" i="3"/>
  <c r="AQ2" i="3" s="1"/>
  <c r="AW7" i="3" l="1"/>
  <c r="AW16" i="3"/>
  <c r="AW34" i="3"/>
  <c r="AW44" i="3"/>
  <c r="AW42" i="3"/>
  <c r="AW66" i="3"/>
  <c r="AW23" i="3"/>
  <c r="AW2" i="3"/>
  <c r="AW60" i="3"/>
  <c r="AW14" i="3"/>
  <c r="AW31" i="3"/>
  <c r="AW51" i="3"/>
  <c r="AW64" i="3"/>
  <c r="AW59" i="3"/>
  <c r="AW57" i="3"/>
  <c r="AW37" i="3"/>
  <c r="AW54" i="3"/>
  <c r="AW47" i="3"/>
  <c r="AW39" i="3"/>
  <c r="AW6" i="3"/>
  <c r="AW12" i="3"/>
  <c r="AW56" i="3"/>
  <c r="AW45" i="3"/>
  <c r="AW65" i="3"/>
  <c r="AW3" i="3"/>
  <c r="AW9" i="3"/>
  <c r="AW46" i="3"/>
</calcChain>
</file>

<file path=xl/sharedStrings.xml><?xml version="1.0" encoding="utf-8"?>
<sst xmlns="http://schemas.openxmlformats.org/spreadsheetml/2006/main" count="2714" uniqueCount="795">
  <si>
    <t>Main Class</t>
  </si>
  <si>
    <t>County</t>
  </si>
  <si>
    <t>Seed Brand</t>
  </si>
  <si>
    <t>Seed Variety</t>
  </si>
  <si>
    <t xml:space="preserve">Maturity Group </t>
  </si>
  <si>
    <t>Group and Category</t>
  </si>
  <si>
    <t>Field Latitude</t>
  </si>
  <si>
    <t>Field Longitude</t>
  </si>
  <si>
    <t>2023 Crop</t>
  </si>
  <si>
    <t>Planting Date</t>
  </si>
  <si>
    <t>Harvest Date</t>
  </si>
  <si>
    <t>Yield (bu/a)</t>
  </si>
  <si>
    <t>Moody</t>
  </si>
  <si>
    <t>Asgrow</t>
  </si>
  <si>
    <t>0.9</t>
  </si>
  <si>
    <t>Group 0 - Non-irrigated</t>
  </si>
  <si>
    <t>Corn</t>
  </si>
  <si>
    <t>Soybeans</t>
  </si>
  <si>
    <t>AG09XF3</t>
  </si>
  <si>
    <t>Group 0 - No-till</t>
  </si>
  <si>
    <t>Yankton</t>
  </si>
  <si>
    <t>Pioneer</t>
  </si>
  <si>
    <t>Brookings</t>
  </si>
  <si>
    <t>Becks</t>
  </si>
  <si>
    <t>Minnehaha</t>
  </si>
  <si>
    <t>Group 1 - Non-irrigated</t>
  </si>
  <si>
    <t>1.9</t>
  </si>
  <si>
    <t>45.5445697</t>
  </si>
  <si>
    <t>-98.2732445</t>
  </si>
  <si>
    <t>1.7</t>
  </si>
  <si>
    <t>Lake</t>
  </si>
  <si>
    <t>Group 1 - No-till</t>
  </si>
  <si>
    <t>45.21085</t>
  </si>
  <si>
    <t>-98.23451</t>
  </si>
  <si>
    <t>45.52396</t>
  </si>
  <si>
    <t>-98.28811</t>
  </si>
  <si>
    <t>45.21160</t>
  </si>
  <si>
    <t>-98.28479</t>
  </si>
  <si>
    <t>Croplan</t>
  </si>
  <si>
    <t>44.815</t>
  </si>
  <si>
    <t>-96.879</t>
  </si>
  <si>
    <t>Turner</t>
  </si>
  <si>
    <t>2.8</t>
  </si>
  <si>
    <t>Group 2 - Irrigated</t>
  </si>
  <si>
    <t>Charles Mix</t>
  </si>
  <si>
    <t>2.6</t>
  </si>
  <si>
    <t>2.2</t>
  </si>
  <si>
    <t>Clay</t>
  </si>
  <si>
    <t>Douglas</t>
  </si>
  <si>
    <t>2.9</t>
  </si>
  <si>
    <t>Group 2 - Non-irrigated</t>
  </si>
  <si>
    <t>P21Z71E</t>
  </si>
  <si>
    <t>2.1</t>
  </si>
  <si>
    <t>2.7</t>
  </si>
  <si>
    <t>NK</t>
  </si>
  <si>
    <t>P27Z41E</t>
  </si>
  <si>
    <t>Hutchinson</t>
  </si>
  <si>
    <t>2.0</t>
  </si>
  <si>
    <t>P22A67E</t>
  </si>
  <si>
    <t>Group 2 - No-till</t>
  </si>
  <si>
    <t>43.8659</t>
  </si>
  <si>
    <t>-96.4820</t>
  </si>
  <si>
    <t>Channel</t>
  </si>
  <si>
    <t>2622RXF</t>
  </si>
  <si>
    <t>P30A75E</t>
  </si>
  <si>
    <t>3.0</t>
  </si>
  <si>
    <t>Group 3 - Irrigated</t>
  </si>
  <si>
    <t>3.1</t>
  </si>
  <si>
    <t>Group 3 - Non-irrigated</t>
  </si>
  <si>
    <t>Wheat</t>
  </si>
  <si>
    <t>Bon Homme</t>
  </si>
  <si>
    <t>Group 3 - No-till</t>
  </si>
  <si>
    <t>AG30XF4</t>
  </si>
  <si>
    <t>Mustang</t>
  </si>
  <si>
    <t>Youth Class</t>
  </si>
  <si>
    <t>45.2</t>
  </si>
  <si>
    <t>-96.5</t>
  </si>
  <si>
    <t>140000</t>
  </si>
  <si>
    <t>30</t>
  </si>
  <si>
    <t>43.8665</t>
  </si>
  <si>
    <t>-96.7674</t>
  </si>
  <si>
    <t>Gregory</t>
  </si>
  <si>
    <t>Alfalfa</t>
  </si>
  <si>
    <t>P31Z03E</t>
  </si>
  <si>
    <t>2025 South Dakota Compete Yield Contest Results</t>
  </si>
  <si>
    <t>Partners Brand Distributed by Legend Seeds</t>
  </si>
  <si>
    <t>Hefty</t>
  </si>
  <si>
    <t>Sanborn</t>
  </si>
  <si>
    <t>Hanson</t>
  </si>
  <si>
    <t>McCook</t>
  </si>
  <si>
    <t>P19Z52E</t>
  </si>
  <si>
    <t>AG19XF3</t>
  </si>
  <si>
    <t>17XF434N</t>
  </si>
  <si>
    <t>Z2902E</t>
  </si>
  <si>
    <t>2009XF</t>
  </si>
  <si>
    <t>2123RXF</t>
  </si>
  <si>
    <t>2997XF</t>
  </si>
  <si>
    <t>2824RXF</t>
  </si>
  <si>
    <t>AG22XF5</t>
  </si>
  <si>
    <t>XF28822</t>
  </si>
  <si>
    <t>2724RXF</t>
  </si>
  <si>
    <t>P31Z0E</t>
  </si>
  <si>
    <t>Master</t>
  </si>
  <si>
    <t>P31Z03</t>
  </si>
  <si>
    <t>3001XF</t>
  </si>
  <si>
    <t>3025RXF</t>
  </si>
  <si>
    <t>AG30XF2</t>
  </si>
  <si>
    <t>29XF453N</t>
  </si>
  <si>
    <t>Milo</t>
  </si>
  <si>
    <t>2024 Crop</t>
  </si>
  <si>
    <t>4/16/2025</t>
  </si>
  <si>
    <t>5/5/2025</t>
  </si>
  <si>
    <t>5/9/2025</t>
  </si>
  <si>
    <t>4/13/2025</t>
  </si>
  <si>
    <t>4/21/2025</t>
  </si>
  <si>
    <t>4/18/2025</t>
  </si>
  <si>
    <t>4/20/2025</t>
  </si>
  <si>
    <t>4/14/2025</t>
  </si>
  <si>
    <t>4/27/2025</t>
  </si>
  <si>
    <t>4/24/2025</t>
  </si>
  <si>
    <t>4/17/2025</t>
  </si>
  <si>
    <t>5/6/2025</t>
  </si>
  <si>
    <t>5/3/2025</t>
  </si>
  <si>
    <t>5/13/2025</t>
  </si>
  <si>
    <t>5/8/2025</t>
  </si>
  <si>
    <t>4/22/2025</t>
  </si>
  <si>
    <t>4/23/2025</t>
  </si>
  <si>
    <t>4/30/2025</t>
  </si>
  <si>
    <t>5/1/2025</t>
  </si>
  <si>
    <t>5/10/2025</t>
  </si>
  <si>
    <t>9/26/2025</t>
  </si>
  <si>
    <t>9/24/2025</t>
  </si>
  <si>
    <t>10/24/2025</t>
  </si>
  <si>
    <t>9/25/2025</t>
  </si>
  <si>
    <t>9/29/2025</t>
  </si>
  <si>
    <t>10/2/2025</t>
  </si>
  <si>
    <t>9/27/2025</t>
  </si>
  <si>
    <t>9/22/2025</t>
  </si>
  <si>
    <t>10/5/2025</t>
  </si>
  <si>
    <t>10/3/2025</t>
  </si>
  <si>
    <t>10/9/2025</t>
  </si>
  <si>
    <t>9/28/2025</t>
  </si>
  <si>
    <t>10/1/2025</t>
  </si>
  <si>
    <t>10/4/2025</t>
  </si>
  <si>
    <t>9/30/2025</t>
  </si>
  <si>
    <t>10/7/2025</t>
  </si>
  <si>
    <t>10/19/2025</t>
  </si>
  <si>
    <t>10/12/2025</t>
  </si>
  <si>
    <t>10/8/2925</t>
  </si>
  <si>
    <t>10/22/2025</t>
  </si>
  <si>
    <t>10/6/2025</t>
  </si>
  <si>
    <t>Day</t>
  </si>
  <si>
    <t>Lyman</t>
  </si>
  <si>
    <t>LG</t>
  </si>
  <si>
    <t>AG10XF4</t>
  </si>
  <si>
    <t>1.0</t>
  </si>
  <si>
    <t>Group 0 or 1 - Non-irrigated</t>
  </si>
  <si>
    <t>P19A37E</t>
  </si>
  <si>
    <t>Group 0 or 1 - Non-Irrigated</t>
  </si>
  <si>
    <t>14-U5E3</t>
  </si>
  <si>
    <t>CP0820E</t>
  </si>
  <si>
    <t>Group 2 or 3 - Irrigated</t>
  </si>
  <si>
    <t>2554XF</t>
  </si>
  <si>
    <t>Group 2 or 3 - Non-Irrigated</t>
  </si>
  <si>
    <t>Group 2 or 3 - Non-irrigated</t>
  </si>
  <si>
    <t>2890XF</t>
  </si>
  <si>
    <t>2424RXF</t>
  </si>
  <si>
    <t>24E453N</t>
  </si>
  <si>
    <t>AG27XF3</t>
  </si>
  <si>
    <t>Oats</t>
  </si>
  <si>
    <t>Millet</t>
  </si>
  <si>
    <t>4/12/2025</t>
  </si>
  <si>
    <t>2025 South Dakota Soybean Yield Contest Results</t>
  </si>
  <si>
    <t>Name</t>
  </si>
  <si>
    <t>Category</t>
  </si>
  <si>
    <t>Award</t>
  </si>
  <si>
    <t>Variety</t>
  </si>
  <si>
    <t>Yield</t>
  </si>
  <si>
    <t>Chris Johnson</t>
  </si>
  <si>
    <t>Group 0 - Non-Irrigated</t>
  </si>
  <si>
    <t>1st Place</t>
  </si>
  <si>
    <t>09XF3</t>
  </si>
  <si>
    <t>Toby Johnson</t>
  </si>
  <si>
    <t>2nd Place</t>
  </si>
  <si>
    <t>Adam Manthey</t>
  </si>
  <si>
    <t>3rd Place</t>
  </si>
  <si>
    <t>Thomas Brown</t>
  </si>
  <si>
    <t>Group 1 - Non-Irrigated</t>
  </si>
  <si>
    <t>19Z52E</t>
  </si>
  <si>
    <t>Denis Parsley</t>
  </si>
  <si>
    <t>19XF3</t>
  </si>
  <si>
    <t>Aaron Grosz</t>
  </si>
  <si>
    <t>Jarrod Hagena</t>
  </si>
  <si>
    <t>27Z41E</t>
  </si>
  <si>
    <t>Steve Hagena</t>
  </si>
  <si>
    <t>William Chenoweth</t>
  </si>
  <si>
    <t>Ethan Schmeichel</t>
  </si>
  <si>
    <t>Group 2 - Non-Irrigated</t>
  </si>
  <si>
    <t>Roger Schaeffer</t>
  </si>
  <si>
    <t>Steve Schmeichel</t>
  </si>
  <si>
    <t>Daniel Schaeffer</t>
  </si>
  <si>
    <t>Group 2 - No-Till</t>
  </si>
  <si>
    <t>James Hora</t>
  </si>
  <si>
    <t>Don Logue</t>
  </si>
  <si>
    <t>31Z03E</t>
  </si>
  <si>
    <t>Steven Beeson</t>
  </si>
  <si>
    <t>30XF4</t>
  </si>
  <si>
    <t>Lance Olesen</t>
  </si>
  <si>
    <t>Group 3 - Non-Irrigated</t>
  </si>
  <si>
    <t>LaRohn Hagena</t>
  </si>
  <si>
    <t>Tim Even</t>
  </si>
  <si>
    <t>Tyler Andersen</t>
  </si>
  <si>
    <t>Group 3 - No-Till</t>
  </si>
  <si>
    <t>Andrew Schaeffer</t>
  </si>
  <si>
    <t>Harold Wipf</t>
  </si>
  <si>
    <t>Tim Hofer</t>
  </si>
  <si>
    <t>2025 South Dakota Soybean Youth Yield Contest Results</t>
  </si>
  <si>
    <t>Samuel Wiese</t>
  </si>
  <si>
    <t>10XF4</t>
  </si>
  <si>
    <t>Ashlyn Hagena</t>
  </si>
  <si>
    <t>Jackson Hauglid</t>
  </si>
  <si>
    <t>22A67E</t>
  </si>
  <si>
    <t>2025 South Dakota Soybean Quality Contest Results</t>
  </si>
  <si>
    <t>Group</t>
  </si>
  <si>
    <t>ProOil Value</t>
  </si>
  <si>
    <t>Group 0</t>
  </si>
  <si>
    <t>Paul Voigt</t>
  </si>
  <si>
    <t>Keith Waldner</t>
  </si>
  <si>
    <t>Group 1</t>
  </si>
  <si>
    <t>17-M2XF</t>
  </si>
  <si>
    <t>Group 2</t>
  </si>
  <si>
    <t>Mitch Mehlhaf</t>
  </si>
  <si>
    <t>Group 3</t>
  </si>
  <si>
    <t>Brian Schmidt</t>
  </si>
  <si>
    <t>30XF2</t>
  </si>
  <si>
    <t>2025 South Dakota Soybean Youth Quality Contest Results</t>
  </si>
  <si>
    <t>Callie VanderWal</t>
  </si>
  <si>
    <t>Group 0 or 1</t>
  </si>
  <si>
    <t>19A37E</t>
  </si>
  <si>
    <t>Max Steffen</t>
  </si>
  <si>
    <t>Group 2 or 3</t>
  </si>
  <si>
    <t>Bookings</t>
  </si>
  <si>
    <t>Class</t>
  </si>
  <si>
    <t>Farm Name</t>
  </si>
  <si>
    <t>Producer First Name</t>
  </si>
  <si>
    <t>Producer Last Name</t>
  </si>
  <si>
    <t>Street Address</t>
  </si>
  <si>
    <t>City</t>
  </si>
  <si>
    <t>Zip Code</t>
  </si>
  <si>
    <t>E-mail</t>
  </si>
  <si>
    <t>See Rep</t>
  </si>
  <si>
    <t>Seed Company</t>
  </si>
  <si>
    <t>FFA Chapter</t>
  </si>
  <si>
    <t>Contest Year</t>
  </si>
  <si>
    <t>Maturity</t>
  </si>
  <si>
    <t>Population</t>
  </si>
  <si>
    <t>Row Width</t>
  </si>
  <si>
    <t>Irrigated</t>
  </si>
  <si>
    <t>Manure</t>
  </si>
  <si>
    <t>Seed Innoculant Product</t>
  </si>
  <si>
    <t>Seed Fungicide Product</t>
  </si>
  <si>
    <t>Seed Insecticide Product</t>
  </si>
  <si>
    <t>Other Seed Treatments</t>
  </si>
  <si>
    <t>Previous Crop Last Year</t>
  </si>
  <si>
    <t>Previous Crop 2 Years Ago</t>
  </si>
  <si>
    <t>Pre Emerge Herbicide Used</t>
  </si>
  <si>
    <t>Post Emerge Herbicide Product</t>
  </si>
  <si>
    <t>Foliar Insecticide Product</t>
  </si>
  <si>
    <t>Targeted Pests</t>
  </si>
  <si>
    <t>Foliar Fungicide Product</t>
  </si>
  <si>
    <t>Targeted Diseases</t>
  </si>
  <si>
    <t>Tillage Practice</t>
  </si>
  <si>
    <t>Describe Tillage Practice</t>
  </si>
  <si>
    <t>Measured Area Length Ft</t>
  </si>
  <si>
    <t>Measured Area Width Ft</t>
  </si>
  <si>
    <t>Measured Area Squareft</t>
  </si>
  <si>
    <t>Acres Harvested</t>
  </si>
  <si>
    <t>Amount Harvested In Pounds</t>
  </si>
  <si>
    <t>Moisture</t>
  </si>
  <si>
    <t>Yield Length Ft</t>
  </si>
  <si>
    <t>Yield Width</t>
  </si>
  <si>
    <t>Yield Test Weight In Pounds</t>
  </si>
  <si>
    <t>Yield Bushels Per Acre</t>
  </si>
  <si>
    <t>Main</t>
  </si>
  <si>
    <t>Johnson Farms</t>
  </si>
  <si>
    <t>Chris</t>
  </si>
  <si>
    <t>Johnson</t>
  </si>
  <si>
    <t>47722 228th Street</t>
  </si>
  <si>
    <t>Flandreau</t>
  </si>
  <si>
    <t>57028</t>
  </si>
  <si>
    <t>dakotahope33@msn.com</t>
  </si>
  <si>
    <t>Mike Blum</t>
  </si>
  <si>
    <t>Wilbur-Ellis</t>
  </si>
  <si>
    <t>2025</t>
  </si>
  <si>
    <t>155000</t>
  </si>
  <si>
    <t>No</t>
  </si>
  <si>
    <t>Optimize</t>
  </si>
  <si>
    <t>Acceleron</t>
  </si>
  <si>
    <t>Step Up 2.0</t>
  </si>
  <si>
    <t>Authority Supreme</t>
  </si>
  <si>
    <t>Liberty, RoundUp PowerMax 3, Dual</t>
  </si>
  <si>
    <t>Quilt XL</t>
  </si>
  <si>
    <t>Spring</t>
  </si>
  <si>
    <t>Field Cultivator</t>
  </si>
  <si>
    <t>Toby Johnson Farms</t>
  </si>
  <si>
    <t>Toby</t>
  </si>
  <si>
    <t>3401 E 20th Street</t>
  </si>
  <si>
    <t>Sioux Falls</t>
  </si>
  <si>
    <t>57103</t>
  </si>
  <si>
    <t>redramsport@gmail.com</t>
  </si>
  <si>
    <t>142000</t>
  </si>
  <si>
    <t>Sonic, Ledger</t>
  </si>
  <si>
    <t>Autonomy, Bucaneer 5</t>
  </si>
  <si>
    <t>Pilot 4E, Crusader 1 EC</t>
  </si>
  <si>
    <t>Aphids</t>
  </si>
  <si>
    <t>Fall and Spring</t>
  </si>
  <si>
    <t>2x Joker</t>
  </si>
  <si>
    <t>Wolf Creek Colony Farms</t>
  </si>
  <si>
    <t>Tim</t>
  </si>
  <si>
    <t>Hofer</t>
  </si>
  <si>
    <t>42906 Colony Road</t>
  </si>
  <si>
    <t>Olivet</t>
  </si>
  <si>
    <t>57052</t>
  </si>
  <si>
    <t>timhof54@gmail.com</t>
  </si>
  <si>
    <t>Stuart Haug</t>
  </si>
  <si>
    <t>Legend Seeds</t>
  </si>
  <si>
    <t>170000</t>
  </si>
  <si>
    <t>20</t>
  </si>
  <si>
    <t>Yes</t>
  </si>
  <si>
    <t>Nutrient Terrasyn</t>
  </si>
  <si>
    <t>Enextia</t>
  </si>
  <si>
    <t>Seed Shield Select</t>
  </si>
  <si>
    <t>ASP Treatment</t>
  </si>
  <si>
    <t>Roundup PowerMax</t>
  </si>
  <si>
    <t>Liberty 280</t>
  </si>
  <si>
    <t>Odyssey, Full Scale</t>
  </si>
  <si>
    <t>No-Till</t>
  </si>
  <si>
    <t>Manthey Farms</t>
  </si>
  <si>
    <t>Adam</t>
  </si>
  <si>
    <t>Manthey</t>
  </si>
  <si>
    <t>44856 225th Street</t>
  </si>
  <si>
    <t>Ramona</t>
  </si>
  <si>
    <t>57054</t>
  </si>
  <si>
    <t>adam@precisionrec.com</t>
  </si>
  <si>
    <t>145000</t>
  </si>
  <si>
    <t>Antares Prime</t>
  </si>
  <si>
    <t>Liberty, Round Up, Sinister</t>
  </si>
  <si>
    <t>Fall Disk Ripper, Spring Field Cultivator</t>
  </si>
  <si>
    <t>Eugene Johnson Farms</t>
  </si>
  <si>
    <t>Eugene</t>
  </si>
  <si>
    <t>Step Up 2.0, Saltro</t>
  </si>
  <si>
    <t>Voigt Farm</t>
  </si>
  <si>
    <t>Paul</t>
  </si>
  <si>
    <t>Voigt</t>
  </si>
  <si>
    <t>40422 SD Highway 50</t>
  </si>
  <si>
    <t>Avon</t>
  </si>
  <si>
    <t>ptvoigt@goldenwest.net</t>
  </si>
  <si>
    <t>Paul Voight</t>
  </si>
  <si>
    <t>Paul Voigt Seed</t>
  </si>
  <si>
    <t>N Compass A20</t>
  </si>
  <si>
    <t>N Gage Ultra</t>
  </si>
  <si>
    <t>Warrant, RoundUp PowerMax</t>
  </si>
  <si>
    <t>RoundUp PowerMax, Liberty</t>
  </si>
  <si>
    <t>Red Willow Farms</t>
  </si>
  <si>
    <t>Aaron</t>
  </si>
  <si>
    <t>Grosz</t>
  </si>
  <si>
    <t>20019 474th Avenue</t>
  </si>
  <si>
    <t>White</t>
  </si>
  <si>
    <t>57276</t>
  </si>
  <si>
    <t>rwhbfarms@gmail.com</t>
  </si>
  <si>
    <t>Primo CL</t>
  </si>
  <si>
    <t>YP Basic</t>
  </si>
  <si>
    <t>YP Pro</t>
  </si>
  <si>
    <t>Liberty, RoundUp, Corn Killer</t>
  </si>
  <si>
    <t>Quick Till and Cultivator</t>
  </si>
  <si>
    <t>Youth</t>
  </si>
  <si>
    <t>Mikkelsen Farms</t>
  </si>
  <si>
    <t>Caleb</t>
  </si>
  <si>
    <t>Sinclair</t>
  </si>
  <si>
    <t>28377 343rd Avenue</t>
  </si>
  <si>
    <t>Burke</t>
  </si>
  <si>
    <t>caleb5ssinclair@gmail.com</t>
  </si>
  <si>
    <t>Tom Waterbury</t>
  </si>
  <si>
    <t>Gregory County</t>
  </si>
  <si>
    <t>Exceed</t>
  </si>
  <si>
    <t>Liberty</t>
  </si>
  <si>
    <t>Parsley Farms</t>
  </si>
  <si>
    <t>Denis</t>
  </si>
  <si>
    <t>Parsley</t>
  </si>
  <si>
    <t>23858 486th Avenue</t>
  </si>
  <si>
    <t>Pipestone</t>
  </si>
  <si>
    <t>56164</t>
  </si>
  <si>
    <t>dparsley@svtv.com</t>
  </si>
  <si>
    <t>Authority Edge</t>
  </si>
  <si>
    <t>Fall Speed Disk, Spring Field Cultivator</t>
  </si>
  <si>
    <t>Callie</t>
  </si>
  <si>
    <t>VanderWal</t>
  </si>
  <si>
    <t>20571 469th Avenue</t>
  </si>
  <si>
    <t>tkvanderwal@hotmail.com</t>
  </si>
  <si>
    <t>Valley Ag</t>
  </si>
  <si>
    <t>Sioux Valley</t>
  </si>
  <si>
    <t>Dual, Magnum II</t>
  </si>
  <si>
    <t>Liberty, Enlist</t>
  </si>
  <si>
    <t>Pilot 4E</t>
  </si>
  <si>
    <t>Quilt Xcel</t>
  </si>
  <si>
    <t>White Mold</t>
  </si>
  <si>
    <t>Triple B Farms</t>
  </si>
  <si>
    <t>Thomas</t>
  </si>
  <si>
    <t>Brown</t>
  </si>
  <si>
    <t>48036 259th Street</t>
  </si>
  <si>
    <t>Brandon</t>
  </si>
  <si>
    <t>57005</t>
  </si>
  <si>
    <t>thomas.brown@plantpioneer.com</t>
  </si>
  <si>
    <t>43.63274</t>
  </si>
  <si>
    <t>-96.60587</t>
  </si>
  <si>
    <t>175000</t>
  </si>
  <si>
    <t>Lumiderm</t>
  </si>
  <si>
    <t>Lumitreo</t>
  </si>
  <si>
    <t>PPST 120+</t>
  </si>
  <si>
    <t>Sonic</t>
  </si>
  <si>
    <t>Enlist, RoundUp</t>
  </si>
  <si>
    <t>Azoxy, Andiamo-230, KSB</t>
  </si>
  <si>
    <t>Speed Disk</t>
  </si>
  <si>
    <t>LeAnne</t>
  </si>
  <si>
    <t>Hauglid</t>
  </si>
  <si>
    <t>23562 465th Avenue</t>
  </si>
  <si>
    <t>Wentworth</t>
  </si>
  <si>
    <t>57075</t>
  </si>
  <si>
    <t>jhafarms@gmail.com</t>
  </si>
  <si>
    <t>Scott Buss</t>
  </si>
  <si>
    <t>Chester</t>
  </si>
  <si>
    <t>134000</t>
  </si>
  <si>
    <t>Steve</t>
  </si>
  <si>
    <t>Hagena</t>
  </si>
  <si>
    <t>28386 460th Avenue</t>
  </si>
  <si>
    <t>Davis</t>
  </si>
  <si>
    <t>57021</t>
  </si>
  <si>
    <t>stevehagena@gmail.com</t>
  </si>
  <si>
    <t>Tri-Ag Sales,Inc.</t>
  </si>
  <si>
    <t>13.35716</t>
  </si>
  <si>
    <t>-97.05591</t>
  </si>
  <si>
    <t>125000</t>
  </si>
  <si>
    <t>PPST, Evergol, Lumisena</t>
  </si>
  <si>
    <t>PPST, Gaucho</t>
  </si>
  <si>
    <t>Broadaxe, Sencor</t>
  </si>
  <si>
    <t>VT Disk</t>
  </si>
  <si>
    <t>Jarrod</t>
  </si>
  <si>
    <t>45900 283rd Street</t>
  </si>
  <si>
    <t>Hurley</t>
  </si>
  <si>
    <t>57036</t>
  </si>
  <si>
    <t>jarrodhagena@gmail.com</t>
  </si>
  <si>
    <t>Tri-Ag Sales, Inc.</t>
  </si>
  <si>
    <t>43.35488</t>
  </si>
  <si>
    <t>-97.06067</t>
  </si>
  <si>
    <t>Cooper</t>
  </si>
  <si>
    <t>William</t>
  </si>
  <si>
    <t>Chenoweth</t>
  </si>
  <si>
    <t>30939 Niles School Road</t>
  </si>
  <si>
    <t>Springfield</t>
  </si>
  <si>
    <t>Valor, Metribuzin</t>
  </si>
  <si>
    <t>Enlist, RoundUp, Liberty</t>
  </si>
  <si>
    <t>Joey</t>
  </si>
  <si>
    <t>jtbrown1978@yahoo.com</t>
  </si>
  <si>
    <t>Joey Brown</t>
  </si>
  <si>
    <t>Brown Seed Crop Protection LLC</t>
  </si>
  <si>
    <t>43.62257</t>
  </si>
  <si>
    <t>96.62109</t>
  </si>
  <si>
    <t>Schmeichel Farms</t>
  </si>
  <si>
    <t>Ethan</t>
  </si>
  <si>
    <t>Schmeichel</t>
  </si>
  <si>
    <t>28439 449th Avenue</t>
  </si>
  <si>
    <t>ethan@ss-ag.com</t>
  </si>
  <si>
    <t>Chris Robinson</t>
  </si>
  <si>
    <t>LALFIX</t>
  </si>
  <si>
    <t>Regev HBX</t>
  </si>
  <si>
    <t>Channel Edge</t>
  </si>
  <si>
    <t>Zidua</t>
  </si>
  <si>
    <t>Liberty, Glyphosate</t>
  </si>
  <si>
    <t>NaChurs K-Flex</t>
  </si>
  <si>
    <t>28386 449th Avenue</t>
  </si>
  <si>
    <t>steve@ss-ag.com</t>
  </si>
  <si>
    <t>Regen FIX</t>
  </si>
  <si>
    <t>Olesen Farms</t>
  </si>
  <si>
    <t>Larry</t>
  </si>
  <si>
    <t>Olesen</t>
  </si>
  <si>
    <t>44605 285th Street</t>
  </si>
  <si>
    <t>olesen_farms@hotmail.com</t>
  </si>
  <si>
    <t>Stuart Preheim</t>
  </si>
  <si>
    <t>43.26193</t>
  </si>
  <si>
    <t>-97.27845</t>
  </si>
  <si>
    <t>152000</t>
  </si>
  <si>
    <t>LumiGen</t>
  </si>
  <si>
    <t>Zidua Pro, Metrabusin</t>
  </si>
  <si>
    <t>Liberty, RoundUp, Outlook, Tapout</t>
  </si>
  <si>
    <t>Sefima</t>
  </si>
  <si>
    <t>Steffen Farms</t>
  </si>
  <si>
    <t>Max</t>
  </si>
  <si>
    <t>Steffen</t>
  </si>
  <si>
    <t>34419 295th Street</t>
  </si>
  <si>
    <t>dj-steffen@goldenwest.com</t>
  </si>
  <si>
    <t>Ledger, 2,4-D</t>
  </si>
  <si>
    <t>Blanket</t>
  </si>
  <si>
    <t>Lumitreo, Luminate, Sebring, Phalanx, L-20306</t>
  </si>
  <si>
    <t>Lloyd</t>
  </si>
  <si>
    <t>733 East Second Street</t>
  </si>
  <si>
    <t>Webster</t>
  </si>
  <si>
    <t>LJ3356@k12.sd.us</t>
  </si>
  <si>
    <t>Agtegra</t>
  </si>
  <si>
    <t>Enlist, RoundUp, Brawl, Macho, Cheeta</t>
  </si>
  <si>
    <t>47131 242nd Street</t>
  </si>
  <si>
    <t>Dell Rapids</t>
  </si>
  <si>
    <t>57022</t>
  </si>
  <si>
    <t>lthauglid@yahoo.com</t>
  </si>
  <si>
    <t>Field Finisher</t>
  </si>
  <si>
    <t>Ashlyn</t>
  </si>
  <si>
    <t>Centerville FFA</t>
  </si>
  <si>
    <t>43.26927</t>
  </si>
  <si>
    <t>-96.99954</t>
  </si>
  <si>
    <t>Roger</t>
  </si>
  <si>
    <t>Schaeffer</t>
  </si>
  <si>
    <t>300 South Clark’s Stteet</t>
  </si>
  <si>
    <t>Viborg</t>
  </si>
  <si>
    <t>57070</t>
  </si>
  <si>
    <t>jschaeffer@sompo-intl.com</t>
  </si>
  <si>
    <t>Peter Strom</t>
  </si>
  <si>
    <t>130000</t>
  </si>
  <si>
    <t>Authority</t>
  </si>
  <si>
    <t>Quilt</t>
  </si>
  <si>
    <t>Jackson</t>
  </si>
  <si>
    <t>Schaeffer Farm</t>
  </si>
  <si>
    <t>Daniel</t>
  </si>
  <si>
    <t>42427 282nd Street</t>
  </si>
  <si>
    <t>danschaeffer1981@gmail.com</t>
  </si>
  <si>
    <t>Menno</t>
  </si>
  <si>
    <t>43.292416</t>
  </si>
  <si>
    <t>-97.716456</t>
  </si>
  <si>
    <t>15</t>
  </si>
  <si>
    <t>Becks Treatment</t>
  </si>
  <si>
    <t>Valor, Diacamba</t>
  </si>
  <si>
    <t>Liberty, Dual</t>
  </si>
  <si>
    <t>Manstang Max</t>
  </si>
  <si>
    <t>Blayne Brockmueller Farm</t>
  </si>
  <si>
    <t>Blayne</t>
  </si>
  <si>
    <t>Brockmueller</t>
  </si>
  <si>
    <t>7617 W Stanford Drive</t>
  </si>
  <si>
    <t>57106</t>
  </si>
  <si>
    <t>blaynebrockmueller@yahoo.com</t>
  </si>
  <si>
    <t>150000</t>
  </si>
  <si>
    <t>7.5</t>
  </si>
  <si>
    <t>Zidua Pro</t>
  </si>
  <si>
    <t>Round Up, Liberty</t>
  </si>
  <si>
    <t>Degen Farms</t>
  </si>
  <si>
    <t>Marcas</t>
  </si>
  <si>
    <t>Degen</t>
  </si>
  <si>
    <t>25909 416th Avenue</t>
  </si>
  <si>
    <t>Mitchell</t>
  </si>
  <si>
    <t>57301</t>
  </si>
  <si>
    <t>marcasdegen089@gmail.com</t>
  </si>
  <si>
    <t>Tyler Carda</t>
  </si>
  <si>
    <t>43.64217</t>
  </si>
  <si>
    <t>-97.91368</t>
  </si>
  <si>
    <t>Environoc</t>
  </si>
  <si>
    <t>Obvioous Plus</t>
  </si>
  <si>
    <t>Antares, Warrant, PowerMax</t>
  </si>
  <si>
    <t>Liberty, Outlook, PowerMax</t>
  </si>
  <si>
    <t>South County Feeders</t>
  </si>
  <si>
    <t>Shyanna</t>
  </si>
  <si>
    <t>29775 SD Highway 47</t>
  </si>
  <si>
    <t>shyannasteffen@gmail.com</t>
  </si>
  <si>
    <t>Norberg Seed LLC</t>
  </si>
  <si>
    <t>Rootastic</t>
  </si>
  <si>
    <t>RoundUp, Dual</t>
  </si>
  <si>
    <t>RoundUp, Liberty</t>
  </si>
  <si>
    <t>Logue Partnership</t>
  </si>
  <si>
    <t>Don</t>
  </si>
  <si>
    <t>Logue</t>
  </si>
  <si>
    <t>30674 Bluff Road</t>
  </si>
  <si>
    <t>Volin</t>
  </si>
  <si>
    <t>57072</t>
  </si>
  <si>
    <t>loguedonald@yahoo.com</t>
  </si>
  <si>
    <t>Dallas Hansen</t>
  </si>
  <si>
    <t>PPST 120</t>
  </si>
  <si>
    <t>Sebring, Lumitreo</t>
  </si>
  <si>
    <t>Phalynx</t>
  </si>
  <si>
    <t>Liberty, Cornkiller, Enlist One</t>
  </si>
  <si>
    <t>No-till</t>
  </si>
  <si>
    <t>1102</t>
  </si>
  <si>
    <t>120</t>
  </si>
  <si>
    <t>FUDD Farms</t>
  </si>
  <si>
    <t>Antoine</t>
  </si>
  <si>
    <t>47896 237th Street</t>
  </si>
  <si>
    <t>Egan</t>
  </si>
  <si>
    <t>57024</t>
  </si>
  <si>
    <t>mikelblum@gmail.com</t>
  </si>
  <si>
    <t>Bayer</t>
  </si>
  <si>
    <t>Step Up</t>
  </si>
  <si>
    <t>Liberty, Round Up</t>
  </si>
  <si>
    <t>Benfenthrin</t>
  </si>
  <si>
    <t>Fulwider Farms</t>
  </si>
  <si>
    <t>Jabin</t>
  </si>
  <si>
    <t>Talsma</t>
  </si>
  <si>
    <t>26497 338th Avenue</t>
  </si>
  <si>
    <t>JT3950@k12.sd.us</t>
  </si>
  <si>
    <t>Access Cooperative</t>
  </si>
  <si>
    <t>Kevin</t>
  </si>
  <si>
    <t>Waltner</t>
  </si>
  <si>
    <t>44630 285th Street</t>
  </si>
  <si>
    <t>kevinwaltner@goldenwest.net</t>
  </si>
  <si>
    <t>S&amp;S Ag Supply</t>
  </si>
  <si>
    <t>Zidua, Trico, Glyphosate, Panoptix</t>
  </si>
  <si>
    <t>Interline, Glyphosate, Hamper, Volunteer, Panoptix</t>
  </si>
  <si>
    <t>Cruiser</t>
  </si>
  <si>
    <t>Josh</t>
  </si>
  <si>
    <t>Schaeffer Farms</t>
  </si>
  <si>
    <t>Jon</t>
  </si>
  <si>
    <t>29015 452nd Avenue</t>
  </si>
  <si>
    <t>schaefferfarms1@gmail.com</t>
  </si>
  <si>
    <t>Ridgeback</t>
  </si>
  <si>
    <t>Van O Farms</t>
  </si>
  <si>
    <t>Loren</t>
  </si>
  <si>
    <t>VanOverschelde</t>
  </si>
  <si>
    <t>40528 250th Street</t>
  </si>
  <si>
    <t>lorenvanoverschelde@gmail.com</t>
  </si>
  <si>
    <t>43.86012</t>
  </si>
  <si>
    <t>-98.09922</t>
  </si>
  <si>
    <t>Obvious Plus</t>
  </si>
  <si>
    <t>Hora Farms</t>
  </si>
  <si>
    <t>James</t>
  </si>
  <si>
    <t>Hora</t>
  </si>
  <si>
    <t>27718 423rd Avenue</t>
  </si>
  <si>
    <t>Parkston</t>
  </si>
  <si>
    <t>57366</t>
  </si>
  <si>
    <t>jhora@santel.net</t>
  </si>
  <si>
    <t>Hora Seed</t>
  </si>
  <si>
    <t>160000</t>
  </si>
  <si>
    <t>Escalate SDS+</t>
  </si>
  <si>
    <t>Zidua Pro, RoundUp PowerMax, Metribuzin</t>
  </si>
  <si>
    <t>Liberty, RoundUp PowerMax, Tapout</t>
  </si>
  <si>
    <t>Cide-Winder</t>
  </si>
  <si>
    <t>Priaxor</t>
  </si>
  <si>
    <t>Pioneer 120</t>
  </si>
  <si>
    <t>Phalynz</t>
  </si>
  <si>
    <t>Liberty, Enlist One, Clethodin</t>
  </si>
  <si>
    <t>Disk, Field Finisher</t>
  </si>
  <si>
    <t>43.35467</t>
  </si>
  <si>
    <t>-97.05507</t>
  </si>
  <si>
    <t>43.35280</t>
  </si>
  <si>
    <t>-97.06060</t>
  </si>
  <si>
    <t>Dwight</t>
  </si>
  <si>
    <t>Brenner</t>
  </si>
  <si>
    <t>28053 397th Avenue</t>
  </si>
  <si>
    <t>Armour</t>
  </si>
  <si>
    <t>57313</t>
  </si>
  <si>
    <t>kevins.seed@plantpioneer.com</t>
  </si>
  <si>
    <t>Kevin Leonard</t>
  </si>
  <si>
    <t>Kevin's Seed</t>
  </si>
  <si>
    <t>Gaucho</t>
  </si>
  <si>
    <t>Spartan, Charge</t>
  </si>
  <si>
    <t>Enlist, Liberty</t>
  </si>
  <si>
    <t>Steven</t>
  </si>
  <si>
    <t>Beeson</t>
  </si>
  <si>
    <t>39825 299th Street</t>
  </si>
  <si>
    <t>Wagner</t>
  </si>
  <si>
    <t>stevenbeeson22@icloud.com</t>
  </si>
  <si>
    <t>N Gauge</t>
  </si>
  <si>
    <t>Valor</t>
  </si>
  <si>
    <t>Liberty, Roundup</t>
  </si>
  <si>
    <t>Enlist</t>
  </si>
  <si>
    <t>Even Farms</t>
  </si>
  <si>
    <t>Even</t>
  </si>
  <si>
    <t>26243 456th Avenue</t>
  </si>
  <si>
    <t>Humboldt</t>
  </si>
  <si>
    <t>57035</t>
  </si>
  <si>
    <t>even.crop.service@plantpioneer.com</t>
  </si>
  <si>
    <t>Dan Kapperman</t>
  </si>
  <si>
    <t>Even Crop Service</t>
  </si>
  <si>
    <t>L-120+</t>
  </si>
  <si>
    <t>LumiTrea, Sebrin, L-2030G</t>
  </si>
  <si>
    <t>LumiDerm, Gaucho</t>
  </si>
  <si>
    <t>Sonic, Metrbuzin</t>
  </si>
  <si>
    <t>Enlist, Liberty, Enversa</t>
  </si>
  <si>
    <t>Lance</t>
  </si>
  <si>
    <t>28568 446th Avenue</t>
  </si>
  <si>
    <t>olesenfarms@hotmail.com</t>
  </si>
  <si>
    <t>43.25452</t>
  </si>
  <si>
    <t>-97.23998</t>
  </si>
  <si>
    <t>Delaro Complete</t>
  </si>
  <si>
    <t>Frogeye Leaf Spot, White Mold</t>
  </si>
  <si>
    <t>LaRohn</t>
  </si>
  <si>
    <t>45964 283rd Street</t>
  </si>
  <si>
    <t>lhagena@gmail.com</t>
  </si>
  <si>
    <t>43.30649</t>
  </si>
  <si>
    <t>-96.64699</t>
  </si>
  <si>
    <t>Evergol, Lumisena</t>
  </si>
  <si>
    <t>7617 W Standford Drive</t>
  </si>
  <si>
    <t>Jamesville Colony</t>
  </si>
  <si>
    <t>Jason</t>
  </si>
  <si>
    <t>Waldner</t>
  </si>
  <si>
    <t>29568 436th Avenue</t>
  </si>
  <si>
    <t>Utica</t>
  </si>
  <si>
    <t>57067</t>
  </si>
  <si>
    <t>jvcshop@aol.com</t>
  </si>
  <si>
    <t>Jared Brockmueller</t>
  </si>
  <si>
    <t>Dakota Seed &amp; Service Inc</t>
  </si>
  <si>
    <t>43.1087673</t>
  </si>
  <si>
    <t>-97.4322778</t>
  </si>
  <si>
    <t>148753</t>
  </si>
  <si>
    <t>Lumitreo, Lumiante, Sebring</t>
  </si>
  <si>
    <t>Authority First</t>
  </si>
  <si>
    <t>Enlist, Liberty, Clethodim, Warrant</t>
  </si>
  <si>
    <t>Brian</t>
  </si>
  <si>
    <t>Schmidt</t>
  </si>
  <si>
    <t>44534  269th Street</t>
  </si>
  <si>
    <t>Marion</t>
  </si>
  <si>
    <t>57043</t>
  </si>
  <si>
    <t>bwschmidt1000@gmail.com</t>
  </si>
  <si>
    <t>Greg Bartmann</t>
  </si>
  <si>
    <t>43.48584</t>
  </si>
  <si>
    <t>-97.30250</t>
  </si>
  <si>
    <t>129190</t>
  </si>
  <si>
    <t>Exceed 500 XR</t>
  </si>
  <si>
    <t>Authority Supreme, Metricor, Dual Magnum</t>
  </si>
  <si>
    <t>Liberty, RoundUp PowerMax 3, Tap Out</t>
  </si>
  <si>
    <t>No-Tilll</t>
  </si>
  <si>
    <t>Wiese Farms</t>
  </si>
  <si>
    <t>Samuel</t>
  </si>
  <si>
    <t>Wiese</t>
  </si>
  <si>
    <t>22603 479th Avenue</t>
  </si>
  <si>
    <t>kathrynwiese1412@gmail.com</t>
  </si>
  <si>
    <t>Fall Speed Disk</t>
  </si>
  <si>
    <t>Andersen Farm</t>
  </si>
  <si>
    <t>Tyler</t>
  </si>
  <si>
    <t>Andersen</t>
  </si>
  <si>
    <t>400 Lincoln Street</t>
  </si>
  <si>
    <t>Centerville</t>
  </si>
  <si>
    <t>57014</t>
  </si>
  <si>
    <t>tyander40@yahoo.com</t>
  </si>
  <si>
    <t>Jacob Andersen</t>
  </si>
  <si>
    <t>161232</t>
  </si>
  <si>
    <t>Andrew Schaeffer Farms</t>
  </si>
  <si>
    <t>Andrew</t>
  </si>
  <si>
    <t>43512 Stone Church Road</t>
  </si>
  <si>
    <t>57045</t>
  </si>
  <si>
    <t>mitchel.mehlhaf@outlook.com</t>
  </si>
  <si>
    <t>Prosper Ag, LLC</t>
  </si>
  <si>
    <t>120+</t>
  </si>
  <si>
    <t>Phalanx</t>
  </si>
  <si>
    <t>Sonic, Metribuzin</t>
  </si>
  <si>
    <t>Enlist One, Liberty, Eurprex</t>
  </si>
  <si>
    <t>Makenna</t>
  </si>
  <si>
    <t>Graham</t>
  </si>
  <si>
    <t>Autonomy, Buccaneer 5</t>
  </si>
  <si>
    <t>2X Joker</t>
  </si>
  <si>
    <t>Kokes Farms</t>
  </si>
  <si>
    <t>Myles</t>
  </si>
  <si>
    <t>Kokes</t>
  </si>
  <si>
    <t>28876 398th Avenue</t>
  </si>
  <si>
    <t>Delmont</t>
  </si>
  <si>
    <t>57330</t>
  </si>
  <si>
    <t>myleskokes@icloud.com</t>
  </si>
  <si>
    <t>Pioneer Seed Treatment</t>
  </si>
  <si>
    <t>Joesph</t>
  </si>
  <si>
    <t>jlkokes@hotmail.com</t>
  </si>
  <si>
    <t>Nicholas Kniffen</t>
  </si>
  <si>
    <t>Nicholas</t>
  </si>
  <si>
    <t>Kniffen</t>
  </si>
  <si>
    <t>1408 Pine Street</t>
  </si>
  <si>
    <t>Tyndall</t>
  </si>
  <si>
    <t>57066</t>
  </si>
  <si>
    <t>kniffens@hcinet.net</t>
  </si>
  <si>
    <t>Ranek Seed</t>
  </si>
  <si>
    <t>42.9572</t>
  </si>
  <si>
    <t>-97.89786</t>
  </si>
  <si>
    <t>156000</t>
  </si>
  <si>
    <t>L-120 + Rhizobia</t>
  </si>
  <si>
    <t>Lumisena, Evergol Energy, L-20306</t>
  </si>
  <si>
    <t>Goucho, Lumidern</t>
  </si>
  <si>
    <t>Ledger, Blanket, Prowl H2O</t>
  </si>
  <si>
    <t>Enlist One, Dual, Glysophate</t>
  </si>
  <si>
    <t>Maxwell Hutterian Brethren colony</t>
  </si>
  <si>
    <t>Harold</t>
  </si>
  <si>
    <t>Wipf</t>
  </si>
  <si>
    <t>42805 Maxwell Road</t>
  </si>
  <si>
    <t>Scotland</t>
  </si>
  <si>
    <t>57059</t>
  </si>
  <si>
    <t>maxwellfarms@gwtc.net</t>
  </si>
  <si>
    <t>PPST 2030</t>
  </si>
  <si>
    <t>M&amp;N Cattle</t>
  </si>
  <si>
    <t>Maddox</t>
  </si>
  <si>
    <t>Mayer</t>
  </si>
  <si>
    <t>PO Box 116</t>
  </si>
  <si>
    <t>maddox_mayer@yahoo.com</t>
  </si>
  <si>
    <t>CHS</t>
  </si>
  <si>
    <t>CHS Products</t>
  </si>
  <si>
    <t>RoundUp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</si>
</sst>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0"/>
      <name val="Arial"/>
      <family val="2"/>
      <charset val="1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0" fillId="5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 wrapText="1"/>
    </xf>
    <xf numFmtId="165" fontId="0" fillId="7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1" fontId="0" fillId="5" borderId="1" xfId="0" applyNumberFormat="1" applyFill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7" borderId="3" xfId="0" applyFill="1" applyBorder="1"/>
    <xf numFmtId="0" fontId="0" fillId="7" borderId="3" xfId="0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164" fontId="0" fillId="8" borderId="2" xfId="0" applyNumberFormat="1" applyFill="1" applyBorder="1" applyAlignment="1">
      <alignment horizontal="center"/>
    </xf>
    <xf numFmtId="11" fontId="0" fillId="8" borderId="2" xfId="0" applyNumberForma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/>
    <xf numFmtId="49" fontId="0" fillId="7" borderId="0" xfId="0" applyNumberFormat="1" applyFill="1"/>
    <xf numFmtId="49" fontId="0" fillId="0" borderId="0" xfId="0" applyNumberFormat="1"/>
    <xf numFmtId="49" fontId="0" fillId="7" borderId="0" xfId="0" applyNumberFormat="1" applyFill="1" applyAlignment="1">
      <alignment horizontal="left"/>
    </xf>
    <xf numFmtId="49" fontId="0" fillId="7" borderId="0" xfId="0" applyNumberFormat="1" applyFill="1" applyAlignment="1">
      <alignment horizontal="center"/>
    </xf>
    <xf numFmtId="2" fontId="0" fillId="7" borderId="0" xfId="0" applyNumberFormat="1" applyFill="1"/>
    <xf numFmtId="49" fontId="0" fillId="0" borderId="0" xfId="0" applyNumberFormat="1" applyAlignment="1">
      <alignment horizontal="left"/>
    </xf>
    <xf numFmtId="2" fontId="0" fillId="0" borderId="0" xfId="0" applyNumberFormat="1"/>
    <xf numFmtId="49" fontId="0" fillId="6" borderId="0" xfId="0" applyNumberFormat="1" applyFill="1"/>
    <xf numFmtId="49" fontId="0" fillId="6" borderId="0" xfId="0" applyNumberFormat="1" applyFill="1" applyAlignment="1">
      <alignment horizontal="left"/>
    </xf>
    <xf numFmtId="49" fontId="0" fillId="6" borderId="0" xfId="0" applyNumberFormat="1" applyFill="1" applyAlignment="1">
      <alignment horizontal="center"/>
    </xf>
    <xf numFmtId="2" fontId="0" fillId="6" borderId="0" xfId="0" applyNumberFormat="1" applyFill="1"/>
    <xf numFmtId="0" fontId="0" fillId="6" borderId="0" xfId="0" applyFill="1" applyAlignment="1">
      <alignment horizontal="left"/>
    </xf>
    <xf numFmtId="49" fontId="5" fillId="6" borderId="0" xfId="1" applyNumberFormat="1" applyFill="1"/>
    <xf numFmtId="14" fontId="0" fillId="6" borderId="0" xfId="0" applyNumberFormat="1" applyFill="1"/>
    <xf numFmtId="49" fontId="0" fillId="9" borderId="0" xfId="0" applyNumberFormat="1" applyFill="1"/>
    <xf numFmtId="0" fontId="0" fillId="9" borderId="0" xfId="0" applyFill="1" applyAlignment="1">
      <alignment horizontal="left"/>
    </xf>
    <xf numFmtId="49" fontId="5" fillId="9" borderId="0" xfId="1" applyNumberFormat="1" applyFill="1"/>
    <xf numFmtId="0" fontId="0" fillId="9" borderId="0" xfId="0" applyFill="1"/>
    <xf numFmtId="164" fontId="0" fillId="9" borderId="0" xfId="0" applyNumberFormat="1" applyFill="1" applyAlignment="1">
      <alignment horizontal="center"/>
    </xf>
    <xf numFmtId="14" fontId="0" fillId="9" borderId="0" xfId="0" applyNumberFormat="1" applyFill="1"/>
    <xf numFmtId="2" fontId="0" fillId="9" borderId="0" xfId="0" applyNumberFormat="1" applyFill="1"/>
    <xf numFmtId="0" fontId="0" fillId="7" borderId="0" xfId="0" applyFill="1" applyAlignment="1">
      <alignment horizontal="left"/>
    </xf>
    <xf numFmtId="49" fontId="5" fillId="7" borderId="0" xfId="1" applyNumberFormat="1" applyFill="1"/>
    <xf numFmtId="164" fontId="0" fillId="7" borderId="0" xfId="0" applyNumberFormat="1" applyFill="1" applyAlignment="1">
      <alignment horizontal="center"/>
    </xf>
    <xf numFmtId="14" fontId="0" fillId="7" borderId="0" xfId="0" applyNumberFormat="1" applyFill="1"/>
    <xf numFmtId="49" fontId="0" fillId="9" borderId="0" xfId="0" applyNumberFormat="1" applyFill="1" applyAlignment="1">
      <alignment horizontal="left"/>
    </xf>
    <xf numFmtId="49" fontId="0" fillId="9" borderId="0" xfId="0" applyNumberFormat="1" applyFill="1" applyAlignment="1">
      <alignment horizontal="center"/>
    </xf>
    <xf numFmtId="11" fontId="0" fillId="9" borderId="0" xfId="0" applyNumberFormat="1" applyFill="1"/>
    <xf numFmtId="49" fontId="5" fillId="6" borderId="0" xfId="1" applyNumberFormat="1" applyFill="1" applyBorder="1"/>
    <xf numFmtId="164" fontId="0" fillId="6" borderId="0" xfId="0" applyNumberFormat="1" applyFill="1" applyAlignment="1">
      <alignment horizontal="center"/>
    </xf>
    <xf numFmtId="49" fontId="5" fillId="9" borderId="0" xfId="1" applyNumberFormat="1" applyFill="1" applyBorder="1"/>
    <xf numFmtId="0" fontId="0" fillId="9" borderId="0" xfId="0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85725</xdr:rowOff>
    </xdr:from>
    <xdr:to>
      <xdr:col>4</xdr:col>
      <xdr:colOff>1419225</xdr:colOff>
      <xdr:row>2</xdr:row>
      <xdr:rowOff>40805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EAEA8B-472D-4AA3-84D9-49C009FF6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85725"/>
          <a:ext cx="1466850" cy="50753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28574</xdr:colOff>
      <xdr:row>0</xdr:row>
      <xdr:rowOff>97298</xdr:rowOff>
    </xdr:from>
    <xdr:to>
      <xdr:col>11</xdr:col>
      <xdr:colOff>628650</xdr:colOff>
      <xdr:row>2</xdr:row>
      <xdr:rowOff>36389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783713-8406-4849-876E-3B36F6F3D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4" y="97298"/>
          <a:ext cx="2286001" cy="49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chaefferfarms1@gmail.com" TargetMode="External"/><Relationship Id="rId13" Type="http://schemas.openxmlformats.org/officeDocument/2006/relationships/hyperlink" Target="mailto:shyannasteffen@gmail.com" TargetMode="External"/><Relationship Id="rId18" Type="http://schemas.openxmlformats.org/officeDocument/2006/relationships/hyperlink" Target="mailto:tkvanderwal@hotmail.com" TargetMode="External"/><Relationship Id="rId3" Type="http://schemas.openxmlformats.org/officeDocument/2006/relationships/hyperlink" Target="mailto:kevinwaltner@goldenwest.net" TargetMode="External"/><Relationship Id="rId21" Type="http://schemas.openxmlformats.org/officeDocument/2006/relationships/hyperlink" Target="mailto:tkvanderwal@hotmail.com" TargetMode="External"/><Relationship Id="rId7" Type="http://schemas.openxmlformats.org/officeDocument/2006/relationships/hyperlink" Target="mailto:lhagena@gmail.com" TargetMode="External"/><Relationship Id="rId12" Type="http://schemas.openxmlformats.org/officeDocument/2006/relationships/hyperlink" Target="mailto:JT3950@k12.sd.us" TargetMode="External"/><Relationship Id="rId17" Type="http://schemas.openxmlformats.org/officeDocument/2006/relationships/hyperlink" Target="mailto:LJ3356@k12.sd.us" TargetMode="External"/><Relationship Id="rId2" Type="http://schemas.openxmlformats.org/officeDocument/2006/relationships/hyperlink" Target="mailto:ptvoigt@goldenwest.net" TargetMode="External"/><Relationship Id="rId16" Type="http://schemas.openxmlformats.org/officeDocument/2006/relationships/hyperlink" Target="mailto:maddox_mayer@yahoo.com" TargetMode="External"/><Relationship Id="rId20" Type="http://schemas.openxmlformats.org/officeDocument/2006/relationships/hyperlink" Target="mailto:tkvanderwal@hotmail.com" TargetMode="External"/><Relationship Id="rId1" Type="http://schemas.openxmlformats.org/officeDocument/2006/relationships/hyperlink" Target="mailto:ptvoigt@goldenwest.net" TargetMode="External"/><Relationship Id="rId6" Type="http://schemas.openxmlformats.org/officeDocument/2006/relationships/hyperlink" Target="mailto:even.crop.service@plantpioneer.com" TargetMode="External"/><Relationship Id="rId11" Type="http://schemas.openxmlformats.org/officeDocument/2006/relationships/hyperlink" Target="mailto:loguedonald@yahoo.com" TargetMode="External"/><Relationship Id="rId5" Type="http://schemas.openxmlformats.org/officeDocument/2006/relationships/hyperlink" Target="mailto:thomas.brown@plantpioneer.com" TargetMode="External"/><Relationship Id="rId15" Type="http://schemas.openxmlformats.org/officeDocument/2006/relationships/hyperlink" Target="mailto:caleb5ssinclair@gmail.com" TargetMode="External"/><Relationship Id="rId10" Type="http://schemas.openxmlformats.org/officeDocument/2006/relationships/hyperlink" Target="mailto:stevenbeeson22@icloud.com" TargetMode="External"/><Relationship Id="rId19" Type="http://schemas.openxmlformats.org/officeDocument/2006/relationships/hyperlink" Target="mailto:tkvanderwal@hotmail.com" TargetMode="External"/><Relationship Id="rId4" Type="http://schemas.openxmlformats.org/officeDocument/2006/relationships/hyperlink" Target="mailto:kevinwaltner@goldenwest.net" TargetMode="External"/><Relationship Id="rId9" Type="http://schemas.openxmlformats.org/officeDocument/2006/relationships/hyperlink" Target="mailto:loguedonald@yahoo.com" TargetMode="External"/><Relationship Id="rId14" Type="http://schemas.openxmlformats.org/officeDocument/2006/relationships/hyperlink" Target="mailto:dj-steffen@goldenwe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2667-7FB6-438E-8E75-EF95F0869EF6}">
  <dimension ref="A2:BB97"/>
  <sheetViews>
    <sheetView tabSelected="1" zoomScaleNormal="100" workbookViewId="0">
      <pane xSplit="1" ySplit="5" topLeftCell="B34" activePane="bottomRight" state="frozen"/>
      <selection activeCell="F1" sqref="F1"/>
      <selection pane="topRight" activeCell="H1" sqref="H1"/>
      <selection pane="bottomLeft" activeCell="F2" sqref="F2"/>
      <selection pane="bottomRight" sqref="A1:B1048576"/>
    </sheetView>
  </sheetViews>
  <sheetFormatPr defaultRowHeight="12.75" x14ac:dyDescent="0.2"/>
  <cols>
    <col min="1" max="1" width="11.28515625" style="1" bestFit="1" customWidth="1"/>
    <col min="2" max="2" width="14.7109375" style="1" customWidth="1"/>
    <col min="3" max="3" width="15" style="1" bestFit="1" customWidth="1"/>
    <col min="4" max="4" width="15.140625" style="1" bestFit="1" customWidth="1"/>
    <col min="5" max="5" width="23.85546875" style="1" bestFit="1" customWidth="1"/>
    <col min="6" max="7" width="9.140625" style="1" hidden="1" customWidth="1"/>
    <col min="8" max="9" width="9.85546875" style="1" bestFit="1" customWidth="1"/>
    <col min="10" max="10" width="13.42578125" style="1" bestFit="1" customWidth="1"/>
    <col min="11" max="11" width="11.85546875" style="1" bestFit="1" customWidth="1"/>
    <col min="12" max="12" width="11.28515625" style="1" bestFit="1" customWidth="1"/>
    <col min="13" max="13" width="9.140625" style="2"/>
  </cols>
  <sheetData>
    <row r="2" spans="1:13" ht="30.75" customHeight="1" x14ac:dyDescent="0.25">
      <c r="A2" s="100" t="s">
        <v>84</v>
      </c>
      <c r="B2" s="100"/>
      <c r="C2" s="100"/>
    </row>
    <row r="4" spans="1:13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3" s="6" customFormat="1" x14ac:dyDescent="0.2">
      <c r="A5" s="4" t="s">
        <v>1</v>
      </c>
      <c r="B5" s="4" t="s">
        <v>2</v>
      </c>
      <c r="C5" s="4" t="s">
        <v>3</v>
      </c>
      <c r="D5" s="3" t="s">
        <v>4</v>
      </c>
      <c r="E5" s="4" t="s">
        <v>5</v>
      </c>
      <c r="F5" s="4" t="s">
        <v>6</v>
      </c>
      <c r="G5" s="4" t="s">
        <v>7</v>
      </c>
      <c r="H5" s="4" t="s">
        <v>109</v>
      </c>
      <c r="I5" s="4" t="s">
        <v>8</v>
      </c>
      <c r="J5" s="4" t="s">
        <v>9</v>
      </c>
      <c r="K5" s="4" t="s">
        <v>10</v>
      </c>
      <c r="L5" s="4" t="s">
        <v>11</v>
      </c>
      <c r="M5" s="5"/>
    </row>
    <row r="6" spans="1:13" x14ac:dyDescent="0.2">
      <c r="A6" s="23" t="s">
        <v>12</v>
      </c>
      <c r="B6" s="23" t="s">
        <v>13</v>
      </c>
      <c r="C6" s="23" t="s">
        <v>18</v>
      </c>
      <c r="D6" s="23" t="s">
        <v>14</v>
      </c>
      <c r="E6" s="23" t="s">
        <v>15</v>
      </c>
      <c r="F6" s="23"/>
      <c r="G6" s="23"/>
      <c r="H6" s="23" t="s">
        <v>16</v>
      </c>
      <c r="I6" s="23" t="s">
        <v>17</v>
      </c>
      <c r="J6" s="23" t="s">
        <v>110</v>
      </c>
      <c r="K6" s="23" t="s">
        <v>130</v>
      </c>
      <c r="L6" s="25">
        <v>71.876597362278261</v>
      </c>
    </row>
    <row r="7" spans="1:13" x14ac:dyDescent="0.2">
      <c r="A7" s="23" t="s">
        <v>12</v>
      </c>
      <c r="B7" s="23" t="s">
        <v>13</v>
      </c>
      <c r="C7" s="23" t="s">
        <v>18</v>
      </c>
      <c r="D7" s="23" t="s">
        <v>14</v>
      </c>
      <c r="E7" s="23" t="s">
        <v>15</v>
      </c>
      <c r="F7" s="23"/>
      <c r="G7" s="23"/>
      <c r="H7" s="23" t="s">
        <v>16</v>
      </c>
      <c r="I7" s="23" t="s">
        <v>17</v>
      </c>
      <c r="J7" s="23" t="s">
        <v>111</v>
      </c>
      <c r="K7" s="23" t="s">
        <v>131</v>
      </c>
      <c r="L7" s="25">
        <v>71.079243466060689</v>
      </c>
    </row>
    <row r="8" spans="1:13" x14ac:dyDescent="0.2">
      <c r="A8" s="23" t="s">
        <v>30</v>
      </c>
      <c r="B8" s="23" t="s">
        <v>13</v>
      </c>
      <c r="C8" s="23" t="s">
        <v>18</v>
      </c>
      <c r="D8" s="23" t="s">
        <v>14</v>
      </c>
      <c r="E8" s="23" t="s">
        <v>15</v>
      </c>
      <c r="F8" s="23"/>
      <c r="G8" s="23"/>
      <c r="H8" s="23" t="s">
        <v>16</v>
      </c>
      <c r="I8" s="23" t="s">
        <v>17</v>
      </c>
      <c r="J8" s="23" t="s">
        <v>112</v>
      </c>
      <c r="K8" s="23" t="s">
        <v>132</v>
      </c>
      <c r="L8" s="25">
        <v>55.324126092476497</v>
      </c>
    </row>
    <row r="9" spans="1:13" x14ac:dyDescent="0.2">
      <c r="A9" s="8" t="s">
        <v>12</v>
      </c>
      <c r="B9" s="8" t="s">
        <v>13</v>
      </c>
      <c r="C9" s="8" t="s">
        <v>18</v>
      </c>
      <c r="D9" s="8" t="s">
        <v>14</v>
      </c>
      <c r="E9" s="8" t="s">
        <v>19</v>
      </c>
      <c r="F9" s="8"/>
      <c r="G9" s="8"/>
      <c r="H9" s="8" t="s">
        <v>16</v>
      </c>
      <c r="I9" s="8" t="s">
        <v>17</v>
      </c>
      <c r="J9" s="8" t="s">
        <v>110</v>
      </c>
      <c r="K9" s="8" t="s">
        <v>130</v>
      </c>
      <c r="L9" s="10">
        <v>66.74575919064749</v>
      </c>
    </row>
    <row r="10" spans="1:13" x14ac:dyDescent="0.2">
      <c r="A10" s="8" t="s">
        <v>44</v>
      </c>
      <c r="B10" s="8" t="s">
        <v>13</v>
      </c>
      <c r="C10" s="8" t="s">
        <v>18</v>
      </c>
      <c r="D10" s="12">
        <v>0.9</v>
      </c>
      <c r="E10" s="8" t="s">
        <v>19</v>
      </c>
      <c r="F10" s="8"/>
      <c r="G10" s="8"/>
      <c r="H10" s="12" t="s">
        <v>16</v>
      </c>
      <c r="I10" s="12" t="s">
        <v>17</v>
      </c>
      <c r="J10" s="13">
        <v>45787</v>
      </c>
      <c r="K10" s="13">
        <v>45926</v>
      </c>
      <c r="L10" s="10">
        <v>63.457623602642286</v>
      </c>
    </row>
    <row r="11" spans="1:13" x14ac:dyDescent="0.2">
      <c r="A11" s="23" t="s">
        <v>24</v>
      </c>
      <c r="B11" s="23" t="s">
        <v>21</v>
      </c>
      <c r="C11" s="23" t="s">
        <v>90</v>
      </c>
      <c r="D11" s="23" t="s">
        <v>26</v>
      </c>
      <c r="E11" s="23" t="s">
        <v>25</v>
      </c>
      <c r="F11" s="24"/>
      <c r="G11" s="24"/>
      <c r="H11" s="23" t="s">
        <v>16</v>
      </c>
      <c r="I11" s="23"/>
      <c r="J11" s="23" t="s">
        <v>113</v>
      </c>
      <c r="K11" s="23" t="s">
        <v>133</v>
      </c>
      <c r="L11" s="25">
        <v>81.445752119264441</v>
      </c>
    </row>
    <row r="12" spans="1:13" x14ac:dyDescent="0.2">
      <c r="A12" s="23" t="s">
        <v>12</v>
      </c>
      <c r="B12" s="23" t="s">
        <v>13</v>
      </c>
      <c r="C12" s="23" t="s">
        <v>91</v>
      </c>
      <c r="D12" s="23" t="s">
        <v>26</v>
      </c>
      <c r="E12" s="23" t="s">
        <v>25</v>
      </c>
      <c r="F12" s="23"/>
      <c r="G12" s="23"/>
      <c r="H12" s="23" t="s">
        <v>16</v>
      </c>
      <c r="I12" s="23" t="s">
        <v>17</v>
      </c>
      <c r="J12" s="23" t="s">
        <v>114</v>
      </c>
      <c r="K12" s="23" t="s">
        <v>134</v>
      </c>
      <c r="L12" s="25">
        <v>76.87168858536289</v>
      </c>
    </row>
    <row r="13" spans="1:13" ht="38.25" x14ac:dyDescent="0.2">
      <c r="A13" s="28" t="s">
        <v>22</v>
      </c>
      <c r="B13" s="29" t="s">
        <v>85</v>
      </c>
      <c r="C13" s="28" t="s">
        <v>92</v>
      </c>
      <c r="D13" s="28" t="s">
        <v>29</v>
      </c>
      <c r="E13" s="28" t="s">
        <v>25</v>
      </c>
      <c r="F13" s="28"/>
      <c r="G13" s="28"/>
      <c r="H13" s="28" t="s">
        <v>16</v>
      </c>
      <c r="I13" s="28" t="s">
        <v>17</v>
      </c>
      <c r="J13" s="28" t="s">
        <v>115</v>
      </c>
      <c r="K13" s="28" t="s">
        <v>135</v>
      </c>
      <c r="L13" s="30">
        <v>63.84167224331258</v>
      </c>
    </row>
    <row r="14" spans="1:13" x14ac:dyDescent="0.2">
      <c r="A14" s="8" t="s">
        <v>12</v>
      </c>
      <c r="B14" s="8" t="s">
        <v>13</v>
      </c>
      <c r="C14" s="8" t="s">
        <v>91</v>
      </c>
      <c r="D14" s="8" t="s">
        <v>26</v>
      </c>
      <c r="E14" s="8" t="s">
        <v>31</v>
      </c>
      <c r="F14" s="8"/>
      <c r="G14" s="8"/>
      <c r="H14" s="8" t="s">
        <v>16</v>
      </c>
      <c r="I14" s="8" t="s">
        <v>17</v>
      </c>
      <c r="J14" s="8" t="s">
        <v>110</v>
      </c>
      <c r="K14" s="8" t="s">
        <v>136</v>
      </c>
      <c r="L14" s="10">
        <v>67.688823052275524</v>
      </c>
    </row>
    <row r="15" spans="1:13" x14ac:dyDescent="0.2">
      <c r="A15" s="8" t="s">
        <v>12</v>
      </c>
      <c r="B15" s="8" t="s">
        <v>13</v>
      </c>
      <c r="C15" s="8" t="s">
        <v>91</v>
      </c>
      <c r="D15" s="8" t="s">
        <v>26</v>
      </c>
      <c r="E15" s="8" t="s">
        <v>31</v>
      </c>
      <c r="F15" s="8"/>
      <c r="G15" s="8"/>
      <c r="H15" s="8" t="s">
        <v>16</v>
      </c>
      <c r="I15" s="8" t="s">
        <v>17</v>
      </c>
      <c r="J15" s="8" t="s">
        <v>110</v>
      </c>
      <c r="K15" s="8" t="s">
        <v>136</v>
      </c>
      <c r="L15" s="10">
        <v>65.599068626666664</v>
      </c>
    </row>
    <row r="16" spans="1:13" x14ac:dyDescent="0.2">
      <c r="A16" s="23" t="s">
        <v>41</v>
      </c>
      <c r="B16" s="23" t="s">
        <v>21</v>
      </c>
      <c r="C16" s="23" t="s">
        <v>55</v>
      </c>
      <c r="D16" s="23" t="s">
        <v>53</v>
      </c>
      <c r="E16" s="23" t="s">
        <v>43</v>
      </c>
      <c r="F16" s="23" t="s">
        <v>27</v>
      </c>
      <c r="G16" s="23" t="s">
        <v>28</v>
      </c>
      <c r="H16" s="23" t="s">
        <v>16</v>
      </c>
      <c r="I16" s="23"/>
      <c r="J16" s="23" t="s">
        <v>114</v>
      </c>
      <c r="K16" s="23" t="s">
        <v>135</v>
      </c>
      <c r="L16" s="25">
        <v>93.434665152512636</v>
      </c>
    </row>
    <row r="17" spans="1:54" x14ac:dyDescent="0.2">
      <c r="A17" s="23" t="s">
        <v>41</v>
      </c>
      <c r="B17" s="23" t="s">
        <v>21</v>
      </c>
      <c r="C17" s="23" t="s">
        <v>55</v>
      </c>
      <c r="D17" s="23" t="s">
        <v>53</v>
      </c>
      <c r="E17" s="23" t="s">
        <v>43</v>
      </c>
      <c r="F17" s="23"/>
      <c r="G17" s="23"/>
      <c r="H17" s="23" t="s">
        <v>16</v>
      </c>
      <c r="I17" s="23"/>
      <c r="J17" s="23" t="s">
        <v>114</v>
      </c>
      <c r="K17" s="23" t="s">
        <v>135</v>
      </c>
      <c r="L17" s="25">
        <v>92.187016688396355</v>
      </c>
    </row>
    <row r="18" spans="1:54" x14ac:dyDescent="0.2">
      <c r="A18" s="24"/>
      <c r="B18" s="24" t="s">
        <v>86</v>
      </c>
      <c r="C18" s="23" t="s">
        <v>93</v>
      </c>
      <c r="D18" s="26">
        <v>2.9</v>
      </c>
      <c r="E18" s="23" t="s">
        <v>43</v>
      </c>
      <c r="F18" s="23"/>
      <c r="G18" s="23"/>
      <c r="H18" s="24" t="s">
        <v>108</v>
      </c>
      <c r="I18" s="24"/>
      <c r="J18" s="27">
        <v>45780</v>
      </c>
      <c r="K18" s="27">
        <v>45933</v>
      </c>
      <c r="L18" s="25">
        <v>82.456418172652803</v>
      </c>
    </row>
    <row r="19" spans="1:54" x14ac:dyDescent="0.2">
      <c r="A19" s="8" t="s">
        <v>41</v>
      </c>
      <c r="B19" s="8" t="s">
        <v>62</v>
      </c>
      <c r="C19" s="8" t="s">
        <v>63</v>
      </c>
      <c r="D19" s="8" t="s">
        <v>45</v>
      </c>
      <c r="E19" s="8" t="s">
        <v>50</v>
      </c>
      <c r="F19" s="8"/>
      <c r="G19" s="8"/>
      <c r="H19" s="8" t="s">
        <v>16</v>
      </c>
      <c r="I19" s="8" t="s">
        <v>17</v>
      </c>
      <c r="J19" s="8" t="s">
        <v>114</v>
      </c>
      <c r="K19" s="8" t="s">
        <v>135</v>
      </c>
      <c r="L19" s="10">
        <v>80.733360927223714</v>
      </c>
    </row>
    <row r="20" spans="1:54" x14ac:dyDescent="0.2">
      <c r="A20" s="8" t="s">
        <v>41</v>
      </c>
      <c r="B20" s="8" t="s">
        <v>23</v>
      </c>
      <c r="C20" s="8" t="s">
        <v>94</v>
      </c>
      <c r="D20" s="8" t="s">
        <v>57</v>
      </c>
      <c r="E20" s="8" t="s">
        <v>50</v>
      </c>
      <c r="F20" s="8"/>
      <c r="G20" s="8"/>
      <c r="H20" s="8" t="s">
        <v>16</v>
      </c>
      <c r="I20" s="8" t="s">
        <v>17</v>
      </c>
      <c r="J20" s="8" t="s">
        <v>110</v>
      </c>
      <c r="K20" s="8" t="s">
        <v>137</v>
      </c>
      <c r="L20" s="10">
        <v>79.828671081231306</v>
      </c>
    </row>
    <row r="21" spans="1:54" s="2" customFormat="1" x14ac:dyDescent="0.2">
      <c r="A21" s="8" t="s">
        <v>41</v>
      </c>
      <c r="B21" s="8" t="s">
        <v>62</v>
      </c>
      <c r="C21" s="8" t="s">
        <v>95</v>
      </c>
      <c r="D21" s="8" t="s">
        <v>52</v>
      </c>
      <c r="E21" s="8" t="s">
        <v>50</v>
      </c>
      <c r="F21" s="8"/>
      <c r="G21" s="8"/>
      <c r="H21" s="8" t="s">
        <v>16</v>
      </c>
      <c r="I21" s="8" t="s">
        <v>17</v>
      </c>
      <c r="J21" s="8" t="s">
        <v>116</v>
      </c>
      <c r="K21" s="8" t="s">
        <v>138</v>
      </c>
      <c r="L21" s="10">
        <v>77.247342882619975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1:54" s="2" customFormat="1" x14ac:dyDescent="0.2">
      <c r="A22" s="8" t="s">
        <v>24</v>
      </c>
      <c r="B22" s="8" t="s">
        <v>21</v>
      </c>
      <c r="C22" s="8" t="s">
        <v>51</v>
      </c>
      <c r="D22" s="8" t="s">
        <v>52</v>
      </c>
      <c r="E22" s="8" t="s">
        <v>50</v>
      </c>
      <c r="F22" s="8"/>
      <c r="G22" s="8"/>
      <c r="H22" s="8" t="s">
        <v>16</v>
      </c>
      <c r="I22" s="8"/>
      <c r="J22" s="8" t="s">
        <v>117</v>
      </c>
      <c r="K22" s="8"/>
      <c r="L22" s="10">
        <v>76.284447189115639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1:54" s="2" customFormat="1" x14ac:dyDescent="0.2">
      <c r="A23" s="8" t="s">
        <v>41</v>
      </c>
      <c r="B23" s="8" t="s">
        <v>21</v>
      </c>
      <c r="C23" s="8" t="s">
        <v>55</v>
      </c>
      <c r="D23" s="8" t="s">
        <v>53</v>
      </c>
      <c r="E23" s="8" t="s">
        <v>50</v>
      </c>
      <c r="F23" s="8"/>
      <c r="G23" s="8"/>
      <c r="H23" s="8" t="s">
        <v>16</v>
      </c>
      <c r="I23" s="8" t="s">
        <v>17</v>
      </c>
      <c r="J23" s="8" t="s">
        <v>118</v>
      </c>
      <c r="K23" s="8" t="s">
        <v>139</v>
      </c>
      <c r="L23" s="10">
        <v>75.916101495355562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s="2" customFormat="1" x14ac:dyDescent="0.2">
      <c r="A24" s="8" t="s">
        <v>12</v>
      </c>
      <c r="B24" s="8" t="s">
        <v>21</v>
      </c>
      <c r="C24" s="8" t="s">
        <v>55</v>
      </c>
      <c r="D24" s="8" t="s">
        <v>53</v>
      </c>
      <c r="E24" s="8" t="s">
        <v>50</v>
      </c>
      <c r="F24" s="8"/>
      <c r="G24" s="8"/>
      <c r="H24" s="8" t="s">
        <v>16</v>
      </c>
      <c r="I24" s="8"/>
      <c r="J24" s="8"/>
      <c r="K24" s="8" t="s">
        <v>140</v>
      </c>
      <c r="L24" s="10">
        <v>72.403317486213226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54" s="2" customFormat="1" x14ac:dyDescent="0.2">
      <c r="A25" s="23" t="s">
        <v>56</v>
      </c>
      <c r="B25" s="23" t="s">
        <v>23</v>
      </c>
      <c r="C25" s="23" t="s">
        <v>94</v>
      </c>
      <c r="D25" s="23" t="s">
        <v>57</v>
      </c>
      <c r="E25" s="23" t="s">
        <v>59</v>
      </c>
      <c r="F25" s="23"/>
      <c r="G25" s="23"/>
      <c r="H25" s="23" t="s">
        <v>16</v>
      </c>
      <c r="I25" s="23" t="s">
        <v>17</v>
      </c>
      <c r="J25" s="23" t="s">
        <v>119</v>
      </c>
      <c r="K25" s="23" t="s">
        <v>141</v>
      </c>
      <c r="L25" s="25">
        <v>89.63314803849903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s="2" customFormat="1" x14ac:dyDescent="0.2">
      <c r="A26" s="23" t="s">
        <v>56</v>
      </c>
      <c r="B26" s="23" t="s">
        <v>23</v>
      </c>
      <c r="C26" s="23" t="s">
        <v>94</v>
      </c>
      <c r="D26" s="23" t="s">
        <v>57</v>
      </c>
      <c r="E26" s="23" t="s">
        <v>59</v>
      </c>
      <c r="F26" s="23" t="s">
        <v>32</v>
      </c>
      <c r="G26" s="23" t="s">
        <v>33</v>
      </c>
      <c r="H26" s="23" t="s">
        <v>16</v>
      </c>
      <c r="I26" s="23" t="s">
        <v>17</v>
      </c>
      <c r="J26" s="23" t="s">
        <v>120</v>
      </c>
      <c r="K26" s="23" t="s">
        <v>142</v>
      </c>
      <c r="L26" s="25">
        <v>88.909657845490997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s="2" customFormat="1" x14ac:dyDescent="0.2">
      <c r="A27" s="23" t="s">
        <v>47</v>
      </c>
      <c r="B27" s="23" t="s">
        <v>21</v>
      </c>
      <c r="C27" s="23" t="s">
        <v>55</v>
      </c>
      <c r="D27" s="23" t="s">
        <v>53</v>
      </c>
      <c r="E27" s="23" t="s">
        <v>59</v>
      </c>
      <c r="F27" s="23"/>
      <c r="G27" s="23"/>
      <c r="H27" s="23" t="s">
        <v>16</v>
      </c>
      <c r="I27" s="23" t="s">
        <v>17</v>
      </c>
      <c r="J27" s="23" t="s">
        <v>111</v>
      </c>
      <c r="K27" s="23" t="s">
        <v>143</v>
      </c>
      <c r="L27" s="25">
        <v>83.946827324561411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s="2" customFormat="1" x14ac:dyDescent="0.2">
      <c r="A28" s="23" t="s">
        <v>41</v>
      </c>
      <c r="B28" s="23" t="s">
        <v>23</v>
      </c>
      <c r="C28" s="23" t="s">
        <v>96</v>
      </c>
      <c r="D28" s="24">
        <v>2.9</v>
      </c>
      <c r="E28" s="23" t="s">
        <v>59</v>
      </c>
      <c r="F28" s="23" t="s">
        <v>34</v>
      </c>
      <c r="G28" s="23" t="s">
        <v>35</v>
      </c>
      <c r="H28" s="23" t="s">
        <v>16</v>
      </c>
      <c r="I28" s="23" t="s">
        <v>17</v>
      </c>
      <c r="J28" s="23" t="s">
        <v>114</v>
      </c>
      <c r="K28" s="23" t="s">
        <v>142</v>
      </c>
      <c r="L28" s="25">
        <v>77.742464831928146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 s="2" customFormat="1" x14ac:dyDescent="0.2">
      <c r="A29" s="23" t="s">
        <v>41</v>
      </c>
      <c r="B29" s="23" t="s">
        <v>62</v>
      </c>
      <c r="C29" s="23" t="s">
        <v>97</v>
      </c>
      <c r="D29" s="26">
        <v>2.8</v>
      </c>
      <c r="E29" s="23" t="s">
        <v>59</v>
      </c>
      <c r="F29" s="23" t="s">
        <v>36</v>
      </c>
      <c r="G29" s="23" t="s">
        <v>37</v>
      </c>
      <c r="H29" s="24" t="s">
        <v>16</v>
      </c>
      <c r="I29" s="24" t="s">
        <v>17</v>
      </c>
      <c r="J29" s="27">
        <v>45780</v>
      </c>
      <c r="K29" s="27">
        <v>45950</v>
      </c>
      <c r="L29" s="25">
        <v>76.400856911124393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s="2" customFormat="1" x14ac:dyDescent="0.2">
      <c r="A30" s="23" t="s">
        <v>87</v>
      </c>
      <c r="B30" s="23" t="s">
        <v>13</v>
      </c>
      <c r="C30" s="23" t="s">
        <v>98</v>
      </c>
      <c r="D30" s="23" t="s">
        <v>46</v>
      </c>
      <c r="E30" s="23" t="s">
        <v>59</v>
      </c>
      <c r="F30" s="24"/>
      <c r="G30" s="24"/>
      <c r="H30" s="23" t="s">
        <v>16</v>
      </c>
      <c r="I30" s="23"/>
      <c r="J30" s="23" t="s">
        <v>121</v>
      </c>
      <c r="K30" s="23" t="s">
        <v>134</v>
      </c>
      <c r="L30" s="25">
        <v>76.374069788788802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</row>
    <row r="31" spans="1:54" s="2" customFormat="1" x14ac:dyDescent="0.2">
      <c r="A31" s="23" t="s">
        <v>88</v>
      </c>
      <c r="B31" s="23" t="s">
        <v>73</v>
      </c>
      <c r="C31" s="23" t="s">
        <v>99</v>
      </c>
      <c r="D31" s="23" t="s">
        <v>42</v>
      </c>
      <c r="E31" s="23" t="s">
        <v>59</v>
      </c>
      <c r="F31" s="23" t="s">
        <v>39</v>
      </c>
      <c r="G31" s="23" t="s">
        <v>40</v>
      </c>
      <c r="H31" s="23" t="s">
        <v>16</v>
      </c>
      <c r="I31" s="23" t="s">
        <v>17</v>
      </c>
      <c r="J31" s="23" t="s">
        <v>122</v>
      </c>
      <c r="K31" s="23" t="s">
        <v>144</v>
      </c>
      <c r="L31" s="25">
        <v>71.896467262063794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</row>
    <row r="32" spans="1:54" s="2" customFormat="1" x14ac:dyDescent="0.2">
      <c r="A32" s="23" t="s">
        <v>24</v>
      </c>
      <c r="B32" s="23" t="s">
        <v>21</v>
      </c>
      <c r="C32" s="23" t="s">
        <v>58</v>
      </c>
      <c r="D32" s="23" t="s">
        <v>46</v>
      </c>
      <c r="E32" s="23" t="s">
        <v>59</v>
      </c>
      <c r="F32" s="23"/>
      <c r="G32" s="23"/>
      <c r="H32" s="23" t="s">
        <v>16</v>
      </c>
      <c r="I32" s="23"/>
      <c r="J32" s="23" t="s">
        <v>116</v>
      </c>
      <c r="K32" s="23" t="s">
        <v>140</v>
      </c>
      <c r="L32" s="25">
        <v>70.317556673913046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1:54" s="2" customFormat="1" x14ac:dyDescent="0.2">
      <c r="A33" s="23" t="s">
        <v>41</v>
      </c>
      <c r="B33" s="23" t="s">
        <v>62</v>
      </c>
      <c r="C33" s="23" t="s">
        <v>100</v>
      </c>
      <c r="D33" s="23" t="s">
        <v>53</v>
      </c>
      <c r="E33" s="23" t="s">
        <v>59</v>
      </c>
      <c r="F33" s="23"/>
      <c r="G33" s="23"/>
      <c r="H33" s="23" t="s">
        <v>16</v>
      </c>
      <c r="I33" s="23" t="s">
        <v>17</v>
      </c>
      <c r="J33" s="23"/>
      <c r="K33" s="23" t="s">
        <v>145</v>
      </c>
      <c r="L33" s="25">
        <v>69.613353811332956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1:54" s="2" customFormat="1" x14ac:dyDescent="0.2">
      <c r="A34" s="23" t="s">
        <v>12</v>
      </c>
      <c r="B34" s="23" t="s">
        <v>13</v>
      </c>
      <c r="C34" s="23" t="s">
        <v>98</v>
      </c>
      <c r="D34" s="23" t="s">
        <v>46</v>
      </c>
      <c r="E34" s="23" t="s">
        <v>59</v>
      </c>
      <c r="F34" s="23"/>
      <c r="G34" s="23"/>
      <c r="H34" s="23" t="s">
        <v>16</v>
      </c>
      <c r="I34" s="23" t="s">
        <v>17</v>
      </c>
      <c r="J34" s="23" t="s">
        <v>123</v>
      </c>
      <c r="K34" s="23" t="s">
        <v>140</v>
      </c>
      <c r="L34" s="25">
        <v>65.721550250569479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1:54" s="2" customFormat="1" x14ac:dyDescent="0.2">
      <c r="A35" s="8" t="s">
        <v>41</v>
      </c>
      <c r="B35" s="8" t="s">
        <v>21</v>
      </c>
      <c r="C35" s="8" t="s">
        <v>83</v>
      </c>
      <c r="D35" s="8" t="s">
        <v>67</v>
      </c>
      <c r="E35" s="8" t="s">
        <v>66</v>
      </c>
      <c r="F35" s="8"/>
      <c r="G35" s="8"/>
      <c r="H35" s="8" t="s">
        <v>16</v>
      </c>
      <c r="I35" s="8"/>
      <c r="J35" s="8" t="s">
        <v>114</v>
      </c>
      <c r="K35" s="8" t="s">
        <v>135</v>
      </c>
      <c r="L35" s="10">
        <v>98.761120353729865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54" s="2" customFormat="1" x14ac:dyDescent="0.2">
      <c r="A36" s="8" t="s">
        <v>41</v>
      </c>
      <c r="B36" s="8" t="s">
        <v>21</v>
      </c>
      <c r="C36" s="8" t="s">
        <v>83</v>
      </c>
      <c r="D36" s="8" t="s">
        <v>67</v>
      </c>
      <c r="E36" s="8" t="s">
        <v>66</v>
      </c>
      <c r="F36" s="12"/>
      <c r="G36" s="12"/>
      <c r="H36" s="8" t="s">
        <v>16</v>
      </c>
      <c r="I36" s="8"/>
      <c r="J36" s="8" t="s">
        <v>114</v>
      </c>
      <c r="K36" s="8" t="s">
        <v>135</v>
      </c>
      <c r="L36" s="10">
        <v>97.019567951625092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</row>
    <row r="37" spans="1:54" s="2" customFormat="1" x14ac:dyDescent="0.2">
      <c r="A37" s="8" t="s">
        <v>44</v>
      </c>
      <c r="B37" s="8" t="s">
        <v>13</v>
      </c>
      <c r="C37" s="8" t="s">
        <v>72</v>
      </c>
      <c r="D37" s="9">
        <v>3</v>
      </c>
      <c r="E37" s="8" t="s">
        <v>66</v>
      </c>
      <c r="F37" s="8"/>
      <c r="G37" s="8"/>
      <c r="H37" s="12" t="s">
        <v>16</v>
      </c>
      <c r="I37" s="12" t="s">
        <v>17</v>
      </c>
      <c r="J37" s="13">
        <v>45772</v>
      </c>
      <c r="K37" s="13">
        <v>45937</v>
      </c>
      <c r="L37" s="10">
        <v>75.349098397553533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1:54" s="2" customFormat="1" x14ac:dyDescent="0.2">
      <c r="A38" s="8" t="s">
        <v>47</v>
      </c>
      <c r="B38" s="8" t="s">
        <v>21</v>
      </c>
      <c r="C38" s="8" t="s">
        <v>83</v>
      </c>
      <c r="D38" s="8" t="s">
        <v>67</v>
      </c>
      <c r="E38" s="8" t="s">
        <v>66</v>
      </c>
      <c r="F38" s="8"/>
      <c r="G38" s="8"/>
      <c r="H38" s="8" t="s">
        <v>16</v>
      </c>
      <c r="I38" s="8" t="s">
        <v>17</v>
      </c>
      <c r="J38" s="8" t="s">
        <v>124</v>
      </c>
      <c r="K38" s="8" t="s">
        <v>146</v>
      </c>
      <c r="L38" s="10">
        <v>74.755716730212143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1:54" s="2" customFormat="1" x14ac:dyDescent="0.2">
      <c r="A39" s="8" t="s">
        <v>48</v>
      </c>
      <c r="B39" s="8" t="s">
        <v>21</v>
      </c>
      <c r="C39" s="8" t="s">
        <v>83</v>
      </c>
      <c r="D39" s="8" t="s">
        <v>67</v>
      </c>
      <c r="E39" s="8" t="s">
        <v>66</v>
      </c>
      <c r="F39" s="12"/>
      <c r="G39" s="12"/>
      <c r="H39" s="8" t="s">
        <v>16</v>
      </c>
      <c r="I39" s="8" t="s">
        <v>17</v>
      </c>
      <c r="J39" s="8" t="s">
        <v>125</v>
      </c>
      <c r="K39" s="8" t="s">
        <v>145</v>
      </c>
      <c r="L39" s="10">
        <v>73.710057846234875</v>
      </c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1:54" s="2" customFormat="1" x14ac:dyDescent="0.2">
      <c r="A40" s="8" t="s">
        <v>48</v>
      </c>
      <c r="B40" s="8" t="s">
        <v>21</v>
      </c>
      <c r="C40" s="8" t="s">
        <v>64</v>
      </c>
      <c r="D40" s="8" t="s">
        <v>65</v>
      </c>
      <c r="E40" s="8" t="s">
        <v>66</v>
      </c>
      <c r="F40" s="8"/>
      <c r="G40" s="8"/>
      <c r="H40" s="8" t="s">
        <v>16</v>
      </c>
      <c r="I40" s="8" t="s">
        <v>17</v>
      </c>
      <c r="J40" s="8" t="s">
        <v>126</v>
      </c>
      <c r="K40" s="8" t="s">
        <v>130</v>
      </c>
      <c r="L40" s="10">
        <v>66.388293787264502</v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1:54" s="2" customFormat="1" x14ac:dyDescent="0.2">
      <c r="A41" s="23" t="s">
        <v>41</v>
      </c>
      <c r="B41" s="23" t="s">
        <v>21</v>
      </c>
      <c r="C41" s="23" t="s">
        <v>83</v>
      </c>
      <c r="D41" s="23" t="s">
        <v>67</v>
      </c>
      <c r="E41" s="23" t="s">
        <v>68</v>
      </c>
      <c r="F41" s="11"/>
      <c r="G41" s="11"/>
      <c r="H41" s="23" t="s">
        <v>82</v>
      </c>
      <c r="I41" s="23" t="s">
        <v>82</v>
      </c>
      <c r="J41" s="23" t="s">
        <v>114</v>
      </c>
      <c r="K41" s="23" t="s">
        <v>147</v>
      </c>
      <c r="L41" s="25">
        <v>90.833850745078081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</row>
    <row r="42" spans="1:54" s="2" customFormat="1" x14ac:dyDescent="0.2">
      <c r="A42" s="23" t="s">
        <v>41</v>
      </c>
      <c r="B42" s="23" t="s">
        <v>21</v>
      </c>
      <c r="C42" s="23" t="s">
        <v>83</v>
      </c>
      <c r="D42" s="23" t="s">
        <v>67</v>
      </c>
      <c r="E42" s="23" t="s">
        <v>68</v>
      </c>
      <c r="F42" s="11"/>
      <c r="G42" s="11"/>
      <c r="H42" s="23" t="s">
        <v>16</v>
      </c>
      <c r="I42" s="23" t="s">
        <v>17</v>
      </c>
      <c r="J42" s="23"/>
      <c r="K42" s="23" t="s">
        <v>135</v>
      </c>
      <c r="L42" s="25">
        <v>85.257895594287106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</row>
    <row r="43" spans="1:54" s="2" customFormat="1" x14ac:dyDescent="0.2">
      <c r="A43" s="23" t="s">
        <v>89</v>
      </c>
      <c r="B43" s="23" t="s">
        <v>21</v>
      </c>
      <c r="C43" s="23" t="s">
        <v>101</v>
      </c>
      <c r="D43" s="23" t="s">
        <v>67</v>
      </c>
      <c r="E43" s="23" t="s">
        <v>68</v>
      </c>
      <c r="F43" s="7"/>
      <c r="G43" s="7"/>
      <c r="H43" s="23" t="s">
        <v>16</v>
      </c>
      <c r="I43" s="23" t="s">
        <v>17</v>
      </c>
      <c r="J43" s="23" t="s">
        <v>115</v>
      </c>
      <c r="K43" s="23" t="s">
        <v>135</v>
      </c>
      <c r="L43" s="25">
        <v>68.019010159355489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4" s="2" customFormat="1" x14ac:dyDescent="0.2">
      <c r="A44" s="8" t="s">
        <v>47</v>
      </c>
      <c r="B44" s="8" t="s">
        <v>21</v>
      </c>
      <c r="C44" s="8" t="s">
        <v>83</v>
      </c>
      <c r="D44" s="8" t="s">
        <v>67</v>
      </c>
      <c r="E44" s="8" t="s">
        <v>71</v>
      </c>
      <c r="F44" s="12"/>
      <c r="G44" s="12"/>
      <c r="H44" s="8" t="s">
        <v>16</v>
      </c>
      <c r="I44" s="8" t="s">
        <v>16</v>
      </c>
      <c r="J44" s="8" t="s">
        <v>127</v>
      </c>
      <c r="K44" s="8" t="s">
        <v>135</v>
      </c>
      <c r="L44" s="10">
        <v>88.178239955135396</v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1:54" s="2" customFormat="1" x14ac:dyDescent="0.2">
      <c r="A45" s="8" t="s">
        <v>20</v>
      </c>
      <c r="B45" s="8" t="s">
        <v>21</v>
      </c>
      <c r="C45" s="8" t="s">
        <v>83</v>
      </c>
      <c r="D45" s="8" t="s">
        <v>67</v>
      </c>
      <c r="E45" s="8" t="s">
        <v>102</v>
      </c>
      <c r="F45" s="12"/>
      <c r="G45" s="12"/>
      <c r="H45" s="8" t="s">
        <v>16</v>
      </c>
      <c r="I45" s="8" t="s">
        <v>17</v>
      </c>
      <c r="J45" s="8" t="s">
        <v>127</v>
      </c>
      <c r="K45" s="8" t="s">
        <v>148</v>
      </c>
      <c r="L45" s="10">
        <v>85.798386607739346</v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</row>
    <row r="46" spans="1:54" s="2" customFormat="1" x14ac:dyDescent="0.2">
      <c r="A46" s="8" t="s">
        <v>20</v>
      </c>
      <c r="B46" s="8" t="s">
        <v>21</v>
      </c>
      <c r="C46" s="8" t="s">
        <v>83</v>
      </c>
      <c r="D46" s="8" t="s">
        <v>67</v>
      </c>
      <c r="E46" s="8" t="s">
        <v>71</v>
      </c>
      <c r="F46" s="8"/>
      <c r="G46" s="8"/>
      <c r="H46" s="8" t="s">
        <v>16</v>
      </c>
      <c r="I46" s="8" t="s">
        <v>17</v>
      </c>
      <c r="J46" s="8" t="s">
        <v>110</v>
      </c>
      <c r="K46" s="8" t="s">
        <v>135</v>
      </c>
      <c r="L46" s="10">
        <v>85.490801676563208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1:54" s="2" customFormat="1" x14ac:dyDescent="0.2">
      <c r="A47" s="8" t="s">
        <v>56</v>
      </c>
      <c r="B47" s="8" t="s">
        <v>21</v>
      </c>
      <c r="C47" s="8" t="s">
        <v>103</v>
      </c>
      <c r="D47" s="8" t="s">
        <v>67</v>
      </c>
      <c r="E47" s="8" t="s">
        <v>71</v>
      </c>
      <c r="F47" s="8"/>
      <c r="G47" s="8"/>
      <c r="H47" s="8" t="s">
        <v>16</v>
      </c>
      <c r="I47" s="8" t="s">
        <v>17</v>
      </c>
      <c r="J47" s="8" t="s">
        <v>112</v>
      </c>
      <c r="K47" s="8" t="s">
        <v>149</v>
      </c>
      <c r="L47" s="10">
        <v>82.922236065457767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1:54" s="2" customFormat="1" x14ac:dyDescent="0.2">
      <c r="A48" s="8" t="s">
        <v>56</v>
      </c>
      <c r="B48" s="8" t="s">
        <v>23</v>
      </c>
      <c r="C48" s="8" t="s">
        <v>104</v>
      </c>
      <c r="D48" s="8" t="s">
        <v>65</v>
      </c>
      <c r="E48" s="8" t="s">
        <v>71</v>
      </c>
      <c r="F48" s="8"/>
      <c r="G48" s="8"/>
      <c r="H48" s="8" t="s">
        <v>16</v>
      </c>
      <c r="I48" s="8" t="s">
        <v>17</v>
      </c>
      <c r="J48" s="8" t="s">
        <v>118</v>
      </c>
      <c r="K48" s="8" t="s">
        <v>150</v>
      </c>
      <c r="L48" s="10">
        <v>80.029904538234021</v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1:54" s="2" customFormat="1" x14ac:dyDescent="0.2">
      <c r="A49" s="8" t="s">
        <v>44</v>
      </c>
      <c r="B49" s="8" t="s">
        <v>21</v>
      </c>
      <c r="C49" s="8" t="s">
        <v>83</v>
      </c>
      <c r="D49" s="8" t="s">
        <v>67</v>
      </c>
      <c r="E49" s="8" t="s">
        <v>71</v>
      </c>
      <c r="F49" s="8"/>
      <c r="G49" s="8"/>
      <c r="H49" s="8" t="s">
        <v>16</v>
      </c>
      <c r="I49" s="8"/>
      <c r="J49" s="8" t="s">
        <v>128</v>
      </c>
      <c r="K49" s="8" t="s">
        <v>135</v>
      </c>
      <c r="L49" s="10">
        <v>75.345999430199427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1:54" s="2" customFormat="1" x14ac:dyDescent="0.2">
      <c r="A50" s="8" t="s">
        <v>44</v>
      </c>
      <c r="B50" s="8" t="s">
        <v>13</v>
      </c>
      <c r="C50" s="8" t="s">
        <v>72</v>
      </c>
      <c r="D50" s="9">
        <v>3</v>
      </c>
      <c r="E50" s="8" t="s">
        <v>71</v>
      </c>
      <c r="F50" s="8"/>
      <c r="G50" s="8"/>
      <c r="H50" s="12" t="s">
        <v>16</v>
      </c>
      <c r="I50" s="12" t="s">
        <v>17</v>
      </c>
      <c r="J50" s="13">
        <v>45776</v>
      </c>
      <c r="K50" s="13">
        <v>45938</v>
      </c>
      <c r="L50" s="10">
        <v>74.253294516908227</v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</row>
    <row r="51" spans="1:54" s="2" customFormat="1" x14ac:dyDescent="0.2">
      <c r="A51" s="8" t="s">
        <v>44</v>
      </c>
      <c r="B51" s="8" t="s">
        <v>21</v>
      </c>
      <c r="C51" s="8" t="s">
        <v>83</v>
      </c>
      <c r="D51" s="8" t="s">
        <v>67</v>
      </c>
      <c r="E51" s="8" t="s">
        <v>71</v>
      </c>
      <c r="F51" s="8"/>
      <c r="G51" s="8"/>
      <c r="H51" s="8" t="s">
        <v>16</v>
      </c>
      <c r="I51" s="8"/>
      <c r="J51" s="8" t="s">
        <v>128</v>
      </c>
      <c r="K51" s="8" t="s">
        <v>135</v>
      </c>
      <c r="L51" s="10">
        <v>73.302150708215308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1:54" s="2" customFormat="1" x14ac:dyDescent="0.2">
      <c r="A52" s="8" t="s">
        <v>41</v>
      </c>
      <c r="B52" s="8" t="s">
        <v>62</v>
      </c>
      <c r="C52" s="8" t="s">
        <v>105</v>
      </c>
      <c r="D52" s="9">
        <v>3</v>
      </c>
      <c r="E52" s="8" t="s">
        <v>71</v>
      </c>
      <c r="F52" s="8"/>
      <c r="G52" s="8"/>
      <c r="H52" s="12" t="s">
        <v>16</v>
      </c>
      <c r="I52" s="12" t="s">
        <v>17</v>
      </c>
      <c r="J52" s="8" t="s">
        <v>122</v>
      </c>
      <c r="K52" s="13">
        <v>45951</v>
      </c>
      <c r="L52" s="10">
        <v>69.701911936936938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1:54" s="2" customFormat="1" x14ac:dyDescent="0.2">
      <c r="A53" s="8" t="s">
        <v>41</v>
      </c>
      <c r="B53" s="8" t="s">
        <v>62</v>
      </c>
      <c r="C53" s="8" t="s">
        <v>105</v>
      </c>
      <c r="D53" s="8" t="s">
        <v>65</v>
      </c>
      <c r="E53" s="8" t="s">
        <v>71</v>
      </c>
      <c r="F53" s="8"/>
      <c r="G53" s="8"/>
      <c r="H53" s="8" t="s">
        <v>16</v>
      </c>
      <c r="I53" s="8" t="s">
        <v>17</v>
      </c>
      <c r="J53" s="8" t="s">
        <v>129</v>
      </c>
      <c r="K53" s="8" t="s">
        <v>145</v>
      </c>
      <c r="L53" s="10">
        <v>69.039183619951416</v>
      </c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1:54" s="2" customFormat="1" x14ac:dyDescent="0.2">
      <c r="A54" s="8" t="s">
        <v>70</v>
      </c>
      <c r="B54" s="8" t="s">
        <v>21</v>
      </c>
      <c r="C54" s="8" t="s">
        <v>64</v>
      </c>
      <c r="D54" s="8" t="s">
        <v>65</v>
      </c>
      <c r="E54" s="8" t="s">
        <v>71</v>
      </c>
      <c r="F54" s="8"/>
      <c r="G54" s="8"/>
      <c r="H54" s="8" t="s">
        <v>16</v>
      </c>
      <c r="I54" s="8"/>
      <c r="J54" s="8" t="s">
        <v>129</v>
      </c>
      <c r="K54" s="8" t="s">
        <v>140</v>
      </c>
      <c r="L54" s="10">
        <v>68.062862967171725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1:54" s="2" customFormat="1" x14ac:dyDescent="0.2">
      <c r="A55" s="8" t="s">
        <v>41</v>
      </c>
      <c r="B55" s="8" t="s">
        <v>13</v>
      </c>
      <c r="C55" s="8" t="s">
        <v>106</v>
      </c>
      <c r="D55" s="8" t="s">
        <v>65</v>
      </c>
      <c r="E55" s="8" t="s">
        <v>71</v>
      </c>
      <c r="F55" s="8"/>
      <c r="G55" s="8"/>
      <c r="H55" s="8" t="s">
        <v>16</v>
      </c>
      <c r="I55" s="8"/>
      <c r="J55" s="8" t="s">
        <v>114</v>
      </c>
      <c r="K55" s="8" t="s">
        <v>139</v>
      </c>
      <c r="L55" s="10">
        <v>64.957193087272088</v>
      </c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1:54" s="2" customFormat="1" ht="38.25" x14ac:dyDescent="0.2">
      <c r="A56" s="28" t="s">
        <v>56</v>
      </c>
      <c r="B56" s="29" t="s">
        <v>85</v>
      </c>
      <c r="C56" s="28" t="s">
        <v>107</v>
      </c>
      <c r="D56" s="28" t="s">
        <v>49</v>
      </c>
      <c r="E56" s="28" t="s">
        <v>102</v>
      </c>
      <c r="F56" s="28"/>
      <c r="G56" s="28"/>
      <c r="H56" s="28" t="s">
        <v>16</v>
      </c>
      <c r="I56" s="28" t="s">
        <v>17</v>
      </c>
      <c r="J56" s="28" t="s">
        <v>119</v>
      </c>
      <c r="K56" s="28" t="s">
        <v>140</v>
      </c>
      <c r="L56" s="30">
        <v>133.26055453053436</v>
      </c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1:54" s="2" customFormat="1" x14ac:dyDescent="0.2">
      <c r="A57" s="14"/>
      <c r="B57" s="14"/>
      <c r="C57" s="14"/>
      <c r="D57" s="15"/>
      <c r="E57" s="14"/>
      <c r="F57" s="14"/>
      <c r="G57" s="14"/>
      <c r="H57" s="14"/>
      <c r="I57" s="14"/>
      <c r="J57" s="14"/>
      <c r="K57" s="14"/>
      <c r="L57" s="16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1:54" s="2" customFormat="1" x14ac:dyDescent="0.2">
      <c r="A58" s="14"/>
      <c r="B58" s="14"/>
      <c r="C58" s="14"/>
      <c r="D58" s="15"/>
      <c r="E58" s="14"/>
      <c r="F58" s="14"/>
      <c r="G58" s="14"/>
      <c r="H58" s="14"/>
      <c r="I58" s="14"/>
      <c r="J58" s="14"/>
      <c r="K58" s="14"/>
      <c r="L58" s="16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1:54" s="2" customFormat="1" x14ac:dyDescent="0.2">
      <c r="A59" s="14"/>
      <c r="B59" s="14"/>
      <c r="C59" s="14"/>
      <c r="D59" s="15"/>
      <c r="E59" s="14"/>
      <c r="F59" s="14"/>
      <c r="G59" s="14"/>
      <c r="H59" s="14"/>
      <c r="I59" s="14"/>
      <c r="J59" s="14"/>
      <c r="K59" s="14"/>
      <c r="L59" s="16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1:54" s="2" customFormat="1" x14ac:dyDescent="0.2">
      <c r="A60" s="101" t="s">
        <v>74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1:54" s="2" customFormat="1" x14ac:dyDescent="0.2">
      <c r="A61" s="4" t="s">
        <v>1</v>
      </c>
      <c r="B61" s="4" t="s">
        <v>2</v>
      </c>
      <c r="C61" s="4" t="s">
        <v>3</v>
      </c>
      <c r="D61" s="3" t="s">
        <v>4</v>
      </c>
      <c r="E61" s="4" t="s">
        <v>5</v>
      </c>
      <c r="F61" s="4" t="s">
        <v>6</v>
      </c>
      <c r="G61" s="4" t="s">
        <v>7</v>
      </c>
      <c r="H61" s="4" t="s">
        <v>109</v>
      </c>
      <c r="I61" s="4" t="s">
        <v>8</v>
      </c>
      <c r="J61" s="4" t="s">
        <v>9</v>
      </c>
      <c r="K61" s="4" t="s">
        <v>10</v>
      </c>
      <c r="L61" s="4" t="s">
        <v>11</v>
      </c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1:54" s="2" customFormat="1" x14ac:dyDescent="0.2">
      <c r="A62" s="17" t="s">
        <v>12</v>
      </c>
      <c r="B62" s="17" t="s">
        <v>13</v>
      </c>
      <c r="C62" s="17" t="s">
        <v>154</v>
      </c>
      <c r="D62" s="17" t="s">
        <v>155</v>
      </c>
      <c r="E62" s="17" t="s">
        <v>156</v>
      </c>
      <c r="F62" s="17"/>
      <c r="G62" s="17"/>
      <c r="H62" s="17" t="s">
        <v>16</v>
      </c>
      <c r="I62" s="17" t="s">
        <v>17</v>
      </c>
      <c r="J62" s="17" t="s">
        <v>171</v>
      </c>
      <c r="K62" s="17" t="s">
        <v>137</v>
      </c>
      <c r="L62" s="19">
        <v>83.71051055970149</v>
      </c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1:54" s="2" customFormat="1" x14ac:dyDescent="0.2">
      <c r="A63" s="17" t="s">
        <v>12</v>
      </c>
      <c r="B63" s="17" t="s">
        <v>13</v>
      </c>
      <c r="C63" s="17" t="s">
        <v>18</v>
      </c>
      <c r="D63" s="17" t="s">
        <v>14</v>
      </c>
      <c r="E63" s="17" t="s">
        <v>156</v>
      </c>
      <c r="F63" s="17" t="s">
        <v>75</v>
      </c>
      <c r="G63" s="17" t="s">
        <v>76</v>
      </c>
      <c r="H63" s="17" t="s">
        <v>16</v>
      </c>
      <c r="I63" s="17" t="s">
        <v>17</v>
      </c>
      <c r="J63" s="17" t="s">
        <v>111</v>
      </c>
      <c r="K63" s="17" t="s">
        <v>131</v>
      </c>
      <c r="L63" s="19">
        <v>69.669443956381073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1:54" s="2" customFormat="1" x14ac:dyDescent="0.2">
      <c r="A64" s="17" t="s">
        <v>22</v>
      </c>
      <c r="B64" s="31" t="s">
        <v>21</v>
      </c>
      <c r="C64" s="31" t="s">
        <v>157</v>
      </c>
      <c r="D64" s="18">
        <v>1</v>
      </c>
      <c r="E64" s="17" t="s">
        <v>158</v>
      </c>
      <c r="F64" s="17" t="s">
        <v>77</v>
      </c>
      <c r="G64" s="17" t="s">
        <v>78</v>
      </c>
      <c r="H64" s="31" t="s">
        <v>16</v>
      </c>
      <c r="I64" s="31" t="s">
        <v>16</v>
      </c>
      <c r="J64" s="32">
        <v>45813</v>
      </c>
      <c r="K64" s="32">
        <v>45942</v>
      </c>
      <c r="L64" s="19">
        <v>67.2414256198347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1:54" s="2" customFormat="1" x14ac:dyDescent="0.2">
      <c r="A65" s="17" t="s">
        <v>22</v>
      </c>
      <c r="B65" s="31" t="s">
        <v>21</v>
      </c>
      <c r="C65" s="31" t="s">
        <v>157</v>
      </c>
      <c r="D65" s="18">
        <v>1</v>
      </c>
      <c r="E65" s="17" t="s">
        <v>158</v>
      </c>
      <c r="F65" s="17" t="s">
        <v>79</v>
      </c>
      <c r="G65" s="17" t="s">
        <v>80</v>
      </c>
      <c r="H65" s="31" t="s">
        <v>16</v>
      </c>
      <c r="I65" s="31" t="s">
        <v>16</v>
      </c>
      <c r="J65" s="32">
        <v>45813</v>
      </c>
      <c r="K65" s="32">
        <v>45942</v>
      </c>
      <c r="L65" s="19">
        <v>67.2414256198347</v>
      </c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1:54" s="2" customFormat="1" x14ac:dyDescent="0.2">
      <c r="A66" s="17" t="s">
        <v>22</v>
      </c>
      <c r="B66" s="31" t="s">
        <v>54</v>
      </c>
      <c r="C66" s="31" t="s">
        <v>159</v>
      </c>
      <c r="D66" s="18">
        <v>1</v>
      </c>
      <c r="E66" s="17" t="s">
        <v>158</v>
      </c>
      <c r="F66" s="17" t="s">
        <v>60</v>
      </c>
      <c r="G66" s="17" t="s">
        <v>61</v>
      </c>
      <c r="H66" s="31" t="s">
        <v>16</v>
      </c>
      <c r="I66" s="31" t="s">
        <v>16</v>
      </c>
      <c r="J66" s="32">
        <v>45813</v>
      </c>
      <c r="K66" s="32">
        <v>45932</v>
      </c>
      <c r="L66" s="19">
        <v>62.069008264462809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1:54" s="2" customFormat="1" x14ac:dyDescent="0.2">
      <c r="A67" s="17" t="s">
        <v>22</v>
      </c>
      <c r="B67" s="31" t="s">
        <v>54</v>
      </c>
      <c r="C67" s="31" t="s">
        <v>159</v>
      </c>
      <c r="D67" s="18">
        <v>1.4</v>
      </c>
      <c r="E67" s="17" t="s">
        <v>156</v>
      </c>
      <c r="F67" s="17" t="s">
        <v>77</v>
      </c>
      <c r="G67" s="17" t="s">
        <v>78</v>
      </c>
      <c r="H67" s="31" t="s">
        <v>16</v>
      </c>
      <c r="I67" s="31" t="s">
        <v>16</v>
      </c>
      <c r="J67" s="31"/>
      <c r="K67" s="32">
        <v>45932</v>
      </c>
      <c r="L67" s="19">
        <v>62.069008264462809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1:54" s="2" customFormat="1" x14ac:dyDescent="0.2">
      <c r="A68" s="17" t="s">
        <v>151</v>
      </c>
      <c r="B68" s="31" t="s">
        <v>38</v>
      </c>
      <c r="C68" s="31" t="s">
        <v>160</v>
      </c>
      <c r="D68" s="31">
        <v>0.8</v>
      </c>
      <c r="E68" s="17" t="s">
        <v>158</v>
      </c>
      <c r="F68" s="31"/>
      <c r="G68" s="31"/>
      <c r="H68" s="17" t="s">
        <v>169</v>
      </c>
      <c r="I68" s="31" t="s">
        <v>17</v>
      </c>
      <c r="J68" s="32">
        <v>45785</v>
      </c>
      <c r="K68" s="31"/>
      <c r="L68" s="19">
        <v>43.223082130649935</v>
      </c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1:54" s="2" customFormat="1" x14ac:dyDescent="0.2">
      <c r="A69" s="20" t="s">
        <v>41</v>
      </c>
      <c r="B69" s="20" t="s">
        <v>21</v>
      </c>
      <c r="C69" s="20" t="s">
        <v>83</v>
      </c>
      <c r="D69" s="20" t="s">
        <v>67</v>
      </c>
      <c r="E69" s="20" t="s">
        <v>161</v>
      </c>
      <c r="F69" s="22"/>
      <c r="G69" s="22"/>
      <c r="H69" s="20" t="s">
        <v>16</v>
      </c>
      <c r="I69" s="20"/>
      <c r="J69" s="20" t="s">
        <v>114</v>
      </c>
      <c r="K69" s="20" t="s">
        <v>142</v>
      </c>
      <c r="L69" s="21">
        <v>95.17981096185855</v>
      </c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1:54" s="2" customFormat="1" x14ac:dyDescent="0.2">
      <c r="A70" s="17" t="s">
        <v>24</v>
      </c>
      <c r="B70" s="17" t="s">
        <v>21</v>
      </c>
      <c r="C70" s="17" t="s">
        <v>58</v>
      </c>
      <c r="D70" s="17" t="s">
        <v>46</v>
      </c>
      <c r="E70" s="17" t="s">
        <v>164</v>
      </c>
      <c r="F70" s="31"/>
      <c r="G70" s="31"/>
      <c r="H70" s="17" t="s">
        <v>16</v>
      </c>
      <c r="I70" s="17"/>
      <c r="J70" s="17"/>
      <c r="K70" s="17" t="s">
        <v>140</v>
      </c>
      <c r="L70" s="19">
        <v>72.446486925724642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1:54" s="2" customFormat="1" x14ac:dyDescent="0.2">
      <c r="A71" s="17" t="s">
        <v>24</v>
      </c>
      <c r="B71" s="17" t="s">
        <v>21</v>
      </c>
      <c r="C71" s="17" t="s">
        <v>58</v>
      </c>
      <c r="D71" s="17" t="s">
        <v>46</v>
      </c>
      <c r="E71" s="17" t="s">
        <v>164</v>
      </c>
      <c r="F71" s="17"/>
      <c r="G71" s="17"/>
      <c r="H71" s="17" t="s">
        <v>16</v>
      </c>
      <c r="I71" s="17"/>
      <c r="J71" s="17"/>
      <c r="K71" s="17" t="s">
        <v>140</v>
      </c>
      <c r="L71" s="19">
        <v>71.193219945652174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</row>
    <row r="72" spans="1:54" s="2" customFormat="1" x14ac:dyDescent="0.2">
      <c r="A72" s="17" t="s">
        <v>152</v>
      </c>
      <c r="B72" s="17" t="s">
        <v>153</v>
      </c>
      <c r="C72" s="17" t="s">
        <v>162</v>
      </c>
      <c r="D72" s="18">
        <v>2</v>
      </c>
      <c r="E72" s="17" t="s">
        <v>163</v>
      </c>
      <c r="F72" s="31"/>
      <c r="G72" s="31"/>
      <c r="H72" s="31" t="s">
        <v>16</v>
      </c>
      <c r="I72" s="31" t="s">
        <v>69</v>
      </c>
      <c r="J72" s="32">
        <v>45808</v>
      </c>
      <c r="K72" s="32">
        <v>45934</v>
      </c>
      <c r="L72" s="19">
        <v>51.516109749947013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</row>
    <row r="73" spans="1:54" s="2" customFormat="1" x14ac:dyDescent="0.2">
      <c r="A73" s="17" t="s">
        <v>81</v>
      </c>
      <c r="B73" s="31" t="s">
        <v>153</v>
      </c>
      <c r="C73" s="31" t="s">
        <v>165</v>
      </c>
      <c r="D73" s="18">
        <v>2</v>
      </c>
      <c r="E73" s="17" t="s">
        <v>163</v>
      </c>
      <c r="F73" s="31"/>
      <c r="G73" s="31"/>
      <c r="H73" s="31" t="s">
        <v>16</v>
      </c>
      <c r="I73" s="31" t="s">
        <v>69</v>
      </c>
      <c r="J73" s="32">
        <v>45791</v>
      </c>
      <c r="K73" s="32">
        <v>45950</v>
      </c>
      <c r="L73" s="19">
        <v>50.892181083711833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</row>
    <row r="74" spans="1:54" s="2" customFormat="1" x14ac:dyDescent="0.2">
      <c r="A74" s="17" t="s">
        <v>81</v>
      </c>
      <c r="B74" s="17" t="s">
        <v>62</v>
      </c>
      <c r="C74" s="17" t="s">
        <v>166</v>
      </c>
      <c r="D74" s="18">
        <v>2</v>
      </c>
      <c r="E74" s="17" t="s">
        <v>163</v>
      </c>
      <c r="F74" s="31"/>
      <c r="G74" s="31"/>
      <c r="H74" s="31" t="s">
        <v>16</v>
      </c>
      <c r="I74" s="31" t="s">
        <v>17</v>
      </c>
      <c r="J74" s="32">
        <v>45788</v>
      </c>
      <c r="K74" s="32">
        <v>45934</v>
      </c>
      <c r="L74" s="19">
        <v>32.062929242110997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</row>
    <row r="75" spans="1:54" s="2" customFormat="1" x14ac:dyDescent="0.2">
      <c r="A75" s="17" t="s">
        <v>81</v>
      </c>
      <c r="B75" s="31"/>
      <c r="C75" s="33" t="s">
        <v>167</v>
      </c>
      <c r="D75" s="18">
        <v>2</v>
      </c>
      <c r="E75" s="17" t="s">
        <v>163</v>
      </c>
      <c r="F75" s="31"/>
      <c r="G75" s="31"/>
      <c r="H75" s="31" t="s">
        <v>16</v>
      </c>
      <c r="I75" s="31" t="s">
        <v>17</v>
      </c>
      <c r="J75" s="32">
        <v>45787</v>
      </c>
      <c r="K75" s="32">
        <v>45938</v>
      </c>
      <c r="L75" s="19">
        <v>28.002263217834599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</row>
    <row r="76" spans="1:54" s="2" customFormat="1" x14ac:dyDescent="0.2">
      <c r="A76" s="17" t="s">
        <v>81</v>
      </c>
      <c r="B76" s="31" t="s">
        <v>13</v>
      </c>
      <c r="C76" s="31" t="s">
        <v>168</v>
      </c>
      <c r="D76" s="31">
        <v>2.7</v>
      </c>
      <c r="E76" s="17" t="s">
        <v>163</v>
      </c>
      <c r="F76" s="31"/>
      <c r="G76" s="31"/>
      <c r="H76" s="31" t="s">
        <v>170</v>
      </c>
      <c r="I76" s="31" t="s">
        <v>69</v>
      </c>
      <c r="J76" s="32">
        <v>45786</v>
      </c>
      <c r="K76" s="32">
        <v>45940</v>
      </c>
      <c r="L76" s="19">
        <v>20.462661362847221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</row>
    <row r="77" spans="1:54" s="2" customForma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</row>
    <row r="78" spans="1:54" s="2" customForma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</row>
    <row r="79" spans="1:54" s="2" customForma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</row>
    <row r="80" spans="1:54" s="2" customForma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</row>
    <row r="81" spans="1:54" s="2" customForma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</row>
    <row r="82" spans="1:54" s="2" customForma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</row>
    <row r="83" spans="1:54" s="2" customForma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</row>
    <row r="84" spans="1:54" s="2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</row>
    <row r="85" spans="1:54" s="2" customForma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</row>
    <row r="86" spans="1:54" s="2" customForma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</row>
    <row r="87" spans="1:54" s="2" customForma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</row>
    <row r="88" spans="1:54" s="2" customForma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</row>
    <row r="89" spans="1:54" s="2" customForma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</row>
    <row r="90" spans="1:54" s="2" customForma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</row>
    <row r="91" spans="1:54" s="2" customForma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</row>
    <row r="92" spans="1:54" s="2" customForma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</row>
    <row r="93" spans="1:54" s="2" customForma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</row>
    <row r="94" spans="1:54" s="2" customForma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</row>
    <row r="95" spans="1:54" s="2" customForma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</row>
    <row r="96" spans="1:54" s="2" customForma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</row>
    <row r="97" spans="1:54" s="2" customForma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</row>
  </sheetData>
  <mergeCells count="3">
    <mergeCell ref="A2:C2"/>
    <mergeCell ref="A4:L4"/>
    <mergeCell ref="A60:L60"/>
  </mergeCells>
  <pageMargins left="0.25" right="0.25" top="0.5" bottom="0.5" header="0.3" footer="0.3"/>
  <pageSetup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3FA0-BB14-416D-ADE7-5987D6ACD272}">
  <dimension ref="A1:G53"/>
  <sheetViews>
    <sheetView workbookViewId="0">
      <selection activeCell="A53" sqref="A53:G53"/>
    </sheetView>
  </sheetViews>
  <sheetFormatPr defaultRowHeight="12.75" x14ac:dyDescent="0.2"/>
  <cols>
    <col min="1" max="1" width="17" bestFit="1" customWidth="1"/>
    <col min="2" max="2" width="23.85546875" bestFit="1" customWidth="1"/>
    <col min="3" max="3" width="9.28515625" bestFit="1" customWidth="1"/>
    <col min="4" max="4" width="11.28515625" style="1" bestFit="1" customWidth="1"/>
    <col min="5" max="5" width="38.85546875" bestFit="1" customWidth="1"/>
    <col min="6" max="6" width="9.42578125" bestFit="1" customWidth="1"/>
    <col min="7" max="7" width="12" style="1" bestFit="1" customWidth="1"/>
  </cols>
  <sheetData>
    <row r="1" spans="1:7" ht="15.75" thickBot="1" x14ac:dyDescent="0.3">
      <c r="A1" s="102" t="s">
        <v>172</v>
      </c>
      <c r="B1" s="102"/>
      <c r="C1" s="102"/>
      <c r="D1" s="102"/>
      <c r="E1" s="102"/>
      <c r="F1" s="102"/>
      <c r="G1" s="102"/>
    </row>
    <row r="2" spans="1:7" ht="15.75" thickBot="1" x14ac:dyDescent="0.3">
      <c r="A2" s="34" t="s">
        <v>173</v>
      </c>
      <c r="B2" s="35" t="s">
        <v>174</v>
      </c>
      <c r="C2" s="35" t="s">
        <v>175</v>
      </c>
      <c r="D2" s="35" t="s">
        <v>1</v>
      </c>
      <c r="E2" s="35" t="s">
        <v>2</v>
      </c>
      <c r="F2" s="35" t="s">
        <v>176</v>
      </c>
      <c r="G2" s="35" t="s">
        <v>177</v>
      </c>
    </row>
    <row r="3" spans="1:7" x14ac:dyDescent="0.2">
      <c r="A3" s="37" t="s">
        <v>178</v>
      </c>
      <c r="B3" s="38" t="s">
        <v>179</v>
      </c>
      <c r="C3" s="38" t="s">
        <v>180</v>
      </c>
      <c r="D3" s="39" t="s">
        <v>12</v>
      </c>
      <c r="E3" s="39" t="s">
        <v>13</v>
      </c>
      <c r="F3" s="39" t="s">
        <v>181</v>
      </c>
      <c r="G3" s="39">
        <v>71.876999999999995</v>
      </c>
    </row>
    <row r="4" spans="1:7" x14ac:dyDescent="0.2">
      <c r="A4" s="40" t="s">
        <v>182</v>
      </c>
      <c r="B4" s="39" t="s">
        <v>179</v>
      </c>
      <c r="C4" s="39" t="s">
        <v>183</v>
      </c>
      <c r="D4" s="39" t="s">
        <v>12</v>
      </c>
      <c r="E4" s="39" t="s">
        <v>13</v>
      </c>
      <c r="F4" s="39" t="s">
        <v>181</v>
      </c>
      <c r="G4" s="39">
        <v>71.078999999999994</v>
      </c>
    </row>
    <row r="5" spans="1:7" ht="13.5" thickBot="1" x14ac:dyDescent="0.25">
      <c r="A5" s="41" t="s">
        <v>184</v>
      </c>
      <c r="B5" s="42" t="s">
        <v>179</v>
      </c>
      <c r="C5" s="42" t="s">
        <v>185</v>
      </c>
      <c r="D5" s="42" t="s">
        <v>30</v>
      </c>
      <c r="E5" s="42" t="s">
        <v>13</v>
      </c>
      <c r="F5" s="42" t="s">
        <v>181</v>
      </c>
      <c r="G5" s="42">
        <v>55.323999999999998</v>
      </c>
    </row>
    <row r="6" spans="1:7" x14ac:dyDescent="0.2">
      <c r="A6" s="43" t="s">
        <v>186</v>
      </c>
      <c r="B6" s="44" t="s">
        <v>187</v>
      </c>
      <c r="C6" s="44" t="s">
        <v>180</v>
      </c>
      <c r="D6" s="44" t="s">
        <v>24</v>
      </c>
      <c r="E6" s="44" t="s">
        <v>21</v>
      </c>
      <c r="F6" s="44" t="s">
        <v>188</v>
      </c>
      <c r="G6" s="45">
        <v>81.445999999999998</v>
      </c>
    </row>
    <row r="7" spans="1:7" x14ac:dyDescent="0.2">
      <c r="A7" s="46" t="s">
        <v>189</v>
      </c>
      <c r="B7" s="45" t="s">
        <v>187</v>
      </c>
      <c r="C7" s="45" t="s">
        <v>183</v>
      </c>
      <c r="D7" s="45" t="s">
        <v>12</v>
      </c>
      <c r="E7" s="45" t="s">
        <v>13</v>
      </c>
      <c r="F7" s="45" t="s">
        <v>190</v>
      </c>
      <c r="G7" s="45">
        <v>76.872</v>
      </c>
    </row>
    <row r="8" spans="1:7" ht="13.5" thickBot="1" x14ac:dyDescent="0.25">
      <c r="A8" s="47" t="s">
        <v>191</v>
      </c>
      <c r="B8" s="48" t="s">
        <v>187</v>
      </c>
      <c r="C8" s="48" t="s">
        <v>185</v>
      </c>
      <c r="D8" s="48" t="s">
        <v>22</v>
      </c>
      <c r="E8" s="48" t="s">
        <v>85</v>
      </c>
      <c r="F8" s="48" t="s">
        <v>92</v>
      </c>
      <c r="G8" s="48">
        <v>63.841999999999999</v>
      </c>
    </row>
    <row r="9" spans="1:7" x14ac:dyDescent="0.2">
      <c r="A9" s="37" t="s">
        <v>192</v>
      </c>
      <c r="B9" s="38" t="s">
        <v>43</v>
      </c>
      <c r="C9" s="38" t="s">
        <v>180</v>
      </c>
      <c r="D9" s="38" t="s">
        <v>41</v>
      </c>
      <c r="E9" s="38" t="s">
        <v>21</v>
      </c>
      <c r="F9" s="38" t="s">
        <v>193</v>
      </c>
      <c r="G9" s="49">
        <v>93.435000000000002</v>
      </c>
    </row>
    <row r="10" spans="1:7" x14ac:dyDescent="0.2">
      <c r="A10" s="40" t="s">
        <v>194</v>
      </c>
      <c r="B10" s="39" t="s">
        <v>43</v>
      </c>
      <c r="C10" s="39" t="s">
        <v>183</v>
      </c>
      <c r="D10" s="39" t="s">
        <v>41</v>
      </c>
      <c r="E10" s="39" t="s">
        <v>21</v>
      </c>
      <c r="F10" s="39" t="s">
        <v>193</v>
      </c>
      <c r="G10" s="39">
        <v>92.186999999999998</v>
      </c>
    </row>
    <row r="11" spans="1:7" ht="13.5" thickBot="1" x14ac:dyDescent="0.25">
      <c r="A11" s="41" t="s">
        <v>195</v>
      </c>
      <c r="B11" s="42" t="s">
        <v>43</v>
      </c>
      <c r="C11" s="42" t="s">
        <v>185</v>
      </c>
      <c r="D11" s="42" t="s">
        <v>70</v>
      </c>
      <c r="E11" s="42" t="s">
        <v>86</v>
      </c>
      <c r="F11" s="42" t="s">
        <v>93</v>
      </c>
      <c r="G11" s="42">
        <v>82.456000000000003</v>
      </c>
    </row>
    <row r="12" spans="1:7" x14ac:dyDescent="0.2">
      <c r="A12" s="43" t="s">
        <v>196</v>
      </c>
      <c r="B12" s="44" t="s">
        <v>197</v>
      </c>
      <c r="C12" s="44" t="s">
        <v>180</v>
      </c>
      <c r="D12" s="44" t="s">
        <v>41</v>
      </c>
      <c r="E12" s="44" t="s">
        <v>62</v>
      </c>
      <c r="F12" s="44" t="s">
        <v>63</v>
      </c>
      <c r="G12" s="45">
        <v>80.733000000000004</v>
      </c>
    </row>
    <row r="13" spans="1:7" x14ac:dyDescent="0.2">
      <c r="A13" s="46" t="s">
        <v>198</v>
      </c>
      <c r="B13" s="45" t="s">
        <v>197</v>
      </c>
      <c r="C13" s="45" t="s">
        <v>183</v>
      </c>
      <c r="D13" s="45" t="s">
        <v>41</v>
      </c>
      <c r="E13" s="45" t="s">
        <v>23</v>
      </c>
      <c r="F13" s="45" t="s">
        <v>94</v>
      </c>
      <c r="G13" s="45">
        <v>79.828999999999994</v>
      </c>
    </row>
    <row r="14" spans="1:7" ht="13.5" thickBot="1" x14ac:dyDescent="0.25">
      <c r="A14" s="47" t="s">
        <v>199</v>
      </c>
      <c r="B14" s="48" t="s">
        <v>197</v>
      </c>
      <c r="C14" s="48" t="s">
        <v>185</v>
      </c>
      <c r="D14" s="48" t="s">
        <v>41</v>
      </c>
      <c r="E14" s="48" t="s">
        <v>62</v>
      </c>
      <c r="F14" s="48" t="s">
        <v>95</v>
      </c>
      <c r="G14" s="48">
        <v>77.247</v>
      </c>
    </row>
    <row r="15" spans="1:7" x14ac:dyDescent="0.2">
      <c r="A15" s="37" t="s">
        <v>200</v>
      </c>
      <c r="B15" s="38" t="s">
        <v>201</v>
      </c>
      <c r="C15" s="38" t="s">
        <v>180</v>
      </c>
      <c r="D15" s="38" t="s">
        <v>56</v>
      </c>
      <c r="E15" s="38" t="s">
        <v>23</v>
      </c>
      <c r="F15" s="38" t="s">
        <v>94</v>
      </c>
      <c r="G15" s="39">
        <v>89.632999999999996</v>
      </c>
    </row>
    <row r="16" spans="1:7" x14ac:dyDescent="0.2">
      <c r="A16" s="40" t="s">
        <v>202</v>
      </c>
      <c r="B16" s="39" t="s">
        <v>201</v>
      </c>
      <c r="C16" s="39" t="s">
        <v>183</v>
      </c>
      <c r="D16" s="39" t="s">
        <v>56</v>
      </c>
      <c r="E16" s="39" t="s">
        <v>23</v>
      </c>
      <c r="F16" s="39" t="s">
        <v>94</v>
      </c>
      <c r="G16" s="49">
        <v>88.91</v>
      </c>
    </row>
    <row r="17" spans="1:7" ht="13.5" thickBot="1" x14ac:dyDescent="0.25">
      <c r="A17" s="41" t="s">
        <v>203</v>
      </c>
      <c r="B17" s="42" t="s">
        <v>201</v>
      </c>
      <c r="C17" s="42" t="s">
        <v>185</v>
      </c>
      <c r="D17" s="42" t="s">
        <v>47</v>
      </c>
      <c r="E17" s="42" t="s">
        <v>21</v>
      </c>
      <c r="F17" s="42" t="s">
        <v>193</v>
      </c>
      <c r="G17" s="42">
        <v>83.947000000000003</v>
      </c>
    </row>
    <row r="18" spans="1:7" x14ac:dyDescent="0.2">
      <c r="A18" s="43" t="s">
        <v>194</v>
      </c>
      <c r="B18" s="44" t="s">
        <v>66</v>
      </c>
      <c r="C18" s="44" t="s">
        <v>180</v>
      </c>
      <c r="D18" s="44" t="s">
        <v>41</v>
      </c>
      <c r="E18" s="44" t="s">
        <v>21</v>
      </c>
      <c r="F18" s="44" t="s">
        <v>204</v>
      </c>
      <c r="G18" s="45">
        <v>98.760999999999996</v>
      </c>
    </row>
    <row r="19" spans="1:7" x14ac:dyDescent="0.2">
      <c r="A19" s="46" t="s">
        <v>192</v>
      </c>
      <c r="B19" s="45" t="s">
        <v>66</v>
      </c>
      <c r="C19" s="45" t="s">
        <v>183</v>
      </c>
      <c r="D19" s="45" t="s">
        <v>41</v>
      </c>
      <c r="E19" s="45" t="s">
        <v>21</v>
      </c>
      <c r="F19" s="45" t="s">
        <v>204</v>
      </c>
      <c r="G19" s="52">
        <v>97.02</v>
      </c>
    </row>
    <row r="20" spans="1:7" ht="13.5" thickBot="1" x14ac:dyDescent="0.25">
      <c r="A20" s="47" t="s">
        <v>205</v>
      </c>
      <c r="B20" s="48" t="s">
        <v>66</v>
      </c>
      <c r="C20" s="48" t="s">
        <v>185</v>
      </c>
      <c r="D20" s="48" t="s">
        <v>44</v>
      </c>
      <c r="E20" s="48" t="s">
        <v>13</v>
      </c>
      <c r="F20" s="48" t="s">
        <v>206</v>
      </c>
      <c r="G20" s="48">
        <v>75.349000000000004</v>
      </c>
    </row>
    <row r="21" spans="1:7" x14ac:dyDescent="0.2">
      <c r="A21" s="37" t="s">
        <v>207</v>
      </c>
      <c r="B21" s="38" t="s">
        <v>208</v>
      </c>
      <c r="C21" s="38" t="s">
        <v>180</v>
      </c>
      <c r="D21" s="38" t="s">
        <v>41</v>
      </c>
      <c r="E21" s="38" t="s">
        <v>21</v>
      </c>
      <c r="F21" s="38" t="s">
        <v>204</v>
      </c>
      <c r="G21" s="49">
        <v>90.834000000000003</v>
      </c>
    </row>
    <row r="22" spans="1:7" x14ac:dyDescent="0.2">
      <c r="A22" s="40" t="s">
        <v>209</v>
      </c>
      <c r="B22" s="39" t="s">
        <v>208</v>
      </c>
      <c r="C22" s="39" t="s">
        <v>183</v>
      </c>
      <c r="D22" s="39" t="s">
        <v>41</v>
      </c>
      <c r="E22" s="39" t="s">
        <v>21</v>
      </c>
      <c r="F22" s="39" t="s">
        <v>204</v>
      </c>
      <c r="G22" s="49">
        <v>85.257000000000005</v>
      </c>
    </row>
    <row r="23" spans="1:7" ht="13.5" thickBot="1" x14ac:dyDescent="0.25">
      <c r="A23" s="41" t="s">
        <v>210</v>
      </c>
      <c r="B23" s="42" t="s">
        <v>208</v>
      </c>
      <c r="C23" s="42" t="s">
        <v>185</v>
      </c>
      <c r="D23" s="42" t="s">
        <v>89</v>
      </c>
      <c r="E23" s="42" t="s">
        <v>21</v>
      </c>
      <c r="F23" s="42" t="s">
        <v>204</v>
      </c>
      <c r="G23" s="42">
        <v>68.019000000000005</v>
      </c>
    </row>
    <row r="24" spans="1:7" x14ac:dyDescent="0.2">
      <c r="A24" s="43" t="s">
        <v>211</v>
      </c>
      <c r="B24" s="44" t="s">
        <v>212</v>
      </c>
      <c r="C24" s="44" t="s">
        <v>180</v>
      </c>
      <c r="D24" s="44" t="s">
        <v>47</v>
      </c>
      <c r="E24" s="44" t="s">
        <v>21</v>
      </c>
      <c r="F24" s="44" t="s">
        <v>204</v>
      </c>
      <c r="G24" s="45">
        <v>88.177999999999997</v>
      </c>
    </row>
    <row r="25" spans="1:7" x14ac:dyDescent="0.2">
      <c r="A25" s="46" t="s">
        <v>213</v>
      </c>
      <c r="B25" s="45" t="s">
        <v>212</v>
      </c>
      <c r="C25" s="45" t="s">
        <v>183</v>
      </c>
      <c r="D25" s="45" t="s">
        <v>20</v>
      </c>
      <c r="E25" s="45" t="s">
        <v>21</v>
      </c>
      <c r="F25" s="45" t="s">
        <v>204</v>
      </c>
      <c r="G25" s="45">
        <v>85.491</v>
      </c>
    </row>
    <row r="26" spans="1:7" ht="13.5" thickBot="1" x14ac:dyDescent="0.25">
      <c r="A26" s="47" t="s">
        <v>214</v>
      </c>
      <c r="B26" s="48" t="s">
        <v>212</v>
      </c>
      <c r="C26" s="48" t="s">
        <v>185</v>
      </c>
      <c r="D26" s="48" t="s">
        <v>56</v>
      </c>
      <c r="E26" s="48" t="s">
        <v>21</v>
      </c>
      <c r="F26" s="48" t="s">
        <v>204</v>
      </c>
      <c r="G26" s="48">
        <v>82.921999999999997</v>
      </c>
    </row>
    <row r="27" spans="1:7" ht="13.5" thickBot="1" x14ac:dyDescent="0.25">
      <c r="A27" s="50" t="s">
        <v>215</v>
      </c>
      <c r="B27" s="51" t="s">
        <v>102</v>
      </c>
      <c r="C27" s="50"/>
      <c r="D27" s="51" t="s">
        <v>56</v>
      </c>
      <c r="E27" s="51" t="s">
        <v>85</v>
      </c>
      <c r="F27" s="51" t="s">
        <v>107</v>
      </c>
      <c r="G27" s="51">
        <v>133.261</v>
      </c>
    </row>
    <row r="28" spans="1:7" x14ac:dyDescent="0.2">
      <c r="B28" s="1"/>
    </row>
    <row r="31" spans="1:7" ht="15.75" thickBot="1" x14ac:dyDescent="0.3">
      <c r="A31" s="102" t="s">
        <v>216</v>
      </c>
      <c r="B31" s="102"/>
      <c r="C31" s="102"/>
      <c r="D31" s="102"/>
      <c r="E31" s="102"/>
      <c r="F31" s="102"/>
      <c r="G31" s="102"/>
    </row>
    <row r="32" spans="1:7" ht="15.75" thickBot="1" x14ac:dyDescent="0.3">
      <c r="A32" s="34" t="s">
        <v>173</v>
      </c>
      <c r="B32" s="35" t="s">
        <v>174</v>
      </c>
      <c r="C32" s="35" t="s">
        <v>175</v>
      </c>
      <c r="D32" s="35" t="s">
        <v>1</v>
      </c>
      <c r="E32" s="35" t="s">
        <v>2</v>
      </c>
      <c r="F32" s="35" t="s">
        <v>176</v>
      </c>
      <c r="G32" s="35" t="s">
        <v>177</v>
      </c>
    </row>
    <row r="33" spans="1:7" x14ac:dyDescent="0.2">
      <c r="A33" s="40" t="s">
        <v>217</v>
      </c>
      <c r="B33" s="39" t="s">
        <v>158</v>
      </c>
      <c r="C33" s="39" t="s">
        <v>180</v>
      </c>
      <c r="D33" s="39" t="s">
        <v>12</v>
      </c>
      <c r="E33" s="39" t="s">
        <v>13</v>
      </c>
      <c r="F33" s="39" t="s">
        <v>218</v>
      </c>
      <c r="G33" s="39">
        <v>83.71</v>
      </c>
    </row>
    <row r="34" spans="1:7" x14ac:dyDescent="0.2">
      <c r="A34" s="46" t="s">
        <v>219</v>
      </c>
      <c r="B34" s="45" t="s">
        <v>161</v>
      </c>
      <c r="C34" s="45" t="s">
        <v>180</v>
      </c>
      <c r="D34" s="45" t="s">
        <v>41</v>
      </c>
      <c r="E34" s="45" t="s">
        <v>21</v>
      </c>
      <c r="F34" s="45" t="s">
        <v>204</v>
      </c>
      <c r="G34" s="45">
        <v>95.18</v>
      </c>
    </row>
    <row r="35" spans="1:7" ht="13.5" thickBot="1" x14ac:dyDescent="0.25">
      <c r="A35" s="41" t="s">
        <v>220</v>
      </c>
      <c r="B35" s="42" t="s">
        <v>163</v>
      </c>
      <c r="C35" s="42" t="s">
        <v>180</v>
      </c>
      <c r="D35" s="42" t="s">
        <v>24</v>
      </c>
      <c r="E35" s="42" t="s">
        <v>21</v>
      </c>
      <c r="F35" s="42" t="s">
        <v>221</v>
      </c>
      <c r="G35" s="42">
        <v>72.45</v>
      </c>
    </row>
    <row r="39" spans="1:7" ht="15.75" thickBot="1" x14ac:dyDescent="0.3">
      <c r="A39" s="102" t="s">
        <v>222</v>
      </c>
      <c r="B39" s="102"/>
      <c r="C39" s="102"/>
      <c r="D39" s="102"/>
      <c r="E39" s="102"/>
      <c r="F39" s="102"/>
      <c r="G39" s="102"/>
    </row>
    <row r="40" spans="1:7" ht="15.75" thickBot="1" x14ac:dyDescent="0.3">
      <c r="A40" s="34" t="s">
        <v>173</v>
      </c>
      <c r="B40" s="35" t="s">
        <v>223</v>
      </c>
      <c r="C40" s="35" t="s">
        <v>175</v>
      </c>
      <c r="D40" s="36" t="s">
        <v>1</v>
      </c>
      <c r="E40" s="35" t="s">
        <v>2</v>
      </c>
      <c r="F40" s="35" t="s">
        <v>176</v>
      </c>
      <c r="G40" s="35" t="s">
        <v>224</v>
      </c>
    </row>
    <row r="41" spans="1:7" x14ac:dyDescent="0.2">
      <c r="A41" s="53" t="s">
        <v>184</v>
      </c>
      <c r="B41" s="54" t="s">
        <v>225</v>
      </c>
      <c r="C41" s="54" t="s">
        <v>180</v>
      </c>
      <c r="D41" s="54" t="s">
        <v>30</v>
      </c>
      <c r="E41" s="54" t="s">
        <v>13</v>
      </c>
      <c r="F41" s="54" t="s">
        <v>181</v>
      </c>
      <c r="G41" s="54">
        <v>52.9</v>
      </c>
    </row>
    <row r="42" spans="1:7" ht="13.5" thickBot="1" x14ac:dyDescent="0.25">
      <c r="A42" s="55" t="s">
        <v>226</v>
      </c>
      <c r="B42" s="56" t="s">
        <v>225</v>
      </c>
      <c r="C42" s="56" t="s">
        <v>183</v>
      </c>
      <c r="D42" s="56" t="s">
        <v>44</v>
      </c>
      <c r="E42" s="56" t="s">
        <v>13</v>
      </c>
      <c r="F42" s="56" t="s">
        <v>181</v>
      </c>
      <c r="G42" s="56">
        <v>52.6</v>
      </c>
    </row>
    <row r="43" spans="1:7" x14ac:dyDescent="0.2">
      <c r="A43" s="57" t="s">
        <v>227</v>
      </c>
      <c r="B43" s="58" t="s">
        <v>228</v>
      </c>
      <c r="C43" s="58" t="s">
        <v>180</v>
      </c>
      <c r="D43" s="58" t="s">
        <v>241</v>
      </c>
      <c r="E43" s="58" t="s">
        <v>54</v>
      </c>
      <c r="F43" s="58" t="s">
        <v>229</v>
      </c>
      <c r="G43" s="59">
        <v>53.2</v>
      </c>
    </row>
    <row r="44" spans="1:7" ht="13.5" thickBot="1" x14ac:dyDescent="0.25">
      <c r="A44" s="60" t="s">
        <v>186</v>
      </c>
      <c r="B44" s="61" t="s">
        <v>228</v>
      </c>
      <c r="C44" s="61" t="s">
        <v>183</v>
      </c>
      <c r="D44" s="61" t="s">
        <v>24</v>
      </c>
      <c r="E44" s="61" t="s">
        <v>21</v>
      </c>
      <c r="F44" s="61" t="s">
        <v>188</v>
      </c>
      <c r="G44" s="62">
        <v>53</v>
      </c>
    </row>
    <row r="45" spans="1:7" x14ac:dyDescent="0.2">
      <c r="A45" s="53" t="s">
        <v>215</v>
      </c>
      <c r="B45" s="54" t="s">
        <v>230</v>
      </c>
      <c r="C45" s="54" t="s">
        <v>180</v>
      </c>
      <c r="D45" s="54" t="s">
        <v>56</v>
      </c>
      <c r="E45" s="54" t="s">
        <v>85</v>
      </c>
      <c r="F45" s="54" t="s">
        <v>107</v>
      </c>
      <c r="G45" s="54">
        <v>53.4</v>
      </c>
    </row>
    <row r="46" spans="1:7" ht="13.5" thickBot="1" x14ac:dyDescent="0.25">
      <c r="A46" s="55" t="s">
        <v>199</v>
      </c>
      <c r="B46" s="56" t="s">
        <v>230</v>
      </c>
      <c r="C46" s="56" t="s">
        <v>183</v>
      </c>
      <c r="D46" s="56" t="s">
        <v>41</v>
      </c>
      <c r="E46" s="56" t="s">
        <v>62</v>
      </c>
      <c r="F46" s="56" t="s">
        <v>63</v>
      </c>
      <c r="G46" s="56">
        <v>53.2</v>
      </c>
    </row>
    <row r="47" spans="1:7" x14ac:dyDescent="0.2">
      <c r="A47" s="57" t="s">
        <v>231</v>
      </c>
      <c r="B47" s="58" t="s">
        <v>232</v>
      </c>
      <c r="C47" s="58" t="s">
        <v>180</v>
      </c>
      <c r="D47" s="58" t="s">
        <v>56</v>
      </c>
      <c r="E47" s="58" t="s">
        <v>21</v>
      </c>
      <c r="F47" s="58" t="s">
        <v>204</v>
      </c>
      <c r="G47" s="58">
        <v>54.1</v>
      </c>
    </row>
    <row r="48" spans="1:7" ht="13.5" thickBot="1" x14ac:dyDescent="0.25">
      <c r="A48" s="60" t="s">
        <v>233</v>
      </c>
      <c r="B48" s="61" t="s">
        <v>232</v>
      </c>
      <c r="C48" s="61" t="s">
        <v>183</v>
      </c>
      <c r="D48" s="61" t="s">
        <v>41</v>
      </c>
      <c r="E48" s="61" t="s">
        <v>13</v>
      </c>
      <c r="F48" s="61" t="s">
        <v>234</v>
      </c>
      <c r="G48" s="61">
        <v>53.7</v>
      </c>
    </row>
    <row r="50" spans="1:7" ht="15.75" thickBot="1" x14ac:dyDescent="0.3">
      <c r="A50" s="102" t="s">
        <v>235</v>
      </c>
      <c r="B50" s="102"/>
      <c r="C50" s="102"/>
      <c r="D50" s="102"/>
      <c r="E50" s="102"/>
      <c r="F50" s="102"/>
      <c r="G50" s="102"/>
    </row>
    <row r="51" spans="1:7" ht="15.75" thickBot="1" x14ac:dyDescent="0.3">
      <c r="A51" s="34" t="s">
        <v>173</v>
      </c>
      <c r="B51" s="35" t="s">
        <v>223</v>
      </c>
      <c r="C51" s="35" t="s">
        <v>175</v>
      </c>
      <c r="D51" s="36" t="s">
        <v>1</v>
      </c>
      <c r="E51" s="35" t="s">
        <v>2</v>
      </c>
      <c r="F51" s="35" t="s">
        <v>176</v>
      </c>
      <c r="G51" s="35" t="s">
        <v>224</v>
      </c>
    </row>
    <row r="52" spans="1:7" x14ac:dyDescent="0.2">
      <c r="A52" s="53" t="s">
        <v>236</v>
      </c>
      <c r="B52" s="54" t="s">
        <v>237</v>
      </c>
      <c r="C52" s="54" t="s">
        <v>180</v>
      </c>
      <c r="D52" s="54" t="s">
        <v>22</v>
      </c>
      <c r="E52" s="54" t="s">
        <v>21</v>
      </c>
      <c r="F52" s="54" t="s">
        <v>238</v>
      </c>
      <c r="G52" s="54">
        <v>52.9</v>
      </c>
    </row>
    <row r="53" spans="1:7" ht="13.5" thickBot="1" x14ac:dyDescent="0.25">
      <c r="A53" s="60" t="s">
        <v>239</v>
      </c>
      <c r="B53" s="61" t="s">
        <v>240</v>
      </c>
      <c r="C53" s="61" t="s">
        <v>180</v>
      </c>
      <c r="D53" s="61" t="s">
        <v>81</v>
      </c>
      <c r="E53" s="61" t="s">
        <v>85</v>
      </c>
      <c r="F53" s="63" t="s">
        <v>167</v>
      </c>
      <c r="G53" s="61">
        <v>53.8</v>
      </c>
    </row>
  </sheetData>
  <mergeCells count="4">
    <mergeCell ref="A1:G1"/>
    <mergeCell ref="A31:G31"/>
    <mergeCell ref="A39:G39"/>
    <mergeCell ref="A50:G50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A1B3-56C4-4A74-8375-8C79E653C8E0}">
  <dimension ref="A1:AW69"/>
  <sheetViews>
    <sheetView workbookViewId="0">
      <pane xSplit="4" ySplit="1" topLeftCell="K2" activePane="bottomRight" state="frozen"/>
      <selection pane="topRight" activeCell="E1" sqref="E1"/>
      <selection pane="bottomLeft" activeCell="A2" sqref="A2"/>
      <selection pane="bottomRight" activeCell="AX2" sqref="AX2"/>
    </sheetView>
  </sheetViews>
  <sheetFormatPr defaultRowHeight="12.75" x14ac:dyDescent="0.2"/>
  <cols>
    <col min="1" max="1" width="10.85546875" customWidth="1"/>
    <col min="2" max="2" width="36.5703125" hidden="1" customWidth="1"/>
    <col min="3" max="3" width="22.140625" bestFit="1" customWidth="1"/>
    <col min="4" max="4" width="22" bestFit="1" customWidth="1"/>
    <col min="5" max="5" width="26" customWidth="1"/>
    <col min="6" max="6" width="12.7109375" bestFit="1" customWidth="1"/>
    <col min="7" max="7" width="8.7109375" style="99"/>
    <col min="8" max="8" width="34" bestFit="1" customWidth="1"/>
    <col min="9" max="9" width="28.5703125" bestFit="1" customWidth="1"/>
    <col min="10" max="10" width="28.85546875" bestFit="1" customWidth="1"/>
    <col min="11" max="11" width="14.5703125" bestFit="1" customWidth="1"/>
    <col min="12" max="12" width="0" hidden="1" customWidth="1"/>
    <col min="14" max="14" width="38.85546875" bestFit="1" customWidth="1"/>
    <col min="15" max="15" width="15" bestFit="1" customWidth="1"/>
    <col min="16" max="16" width="12.85546875" style="1" bestFit="1" customWidth="1"/>
    <col min="17" max="17" width="23.85546875" bestFit="1" customWidth="1"/>
    <col min="18" max="18" width="15.7109375" bestFit="1" customWidth="1"/>
    <col min="19" max="19" width="16" bestFit="1" customWidth="1"/>
    <col min="20" max="20" width="17.7109375" bestFit="1" customWidth="1"/>
    <col min="21" max="22" width="13.140625" bestFit="1" customWidth="1"/>
    <col min="23" max="23" width="11" bestFit="1" customWidth="1"/>
    <col min="25" max="25" width="26.140625" bestFit="1" customWidth="1"/>
    <col min="26" max="26" width="31" bestFit="1" customWidth="1"/>
    <col min="27" max="28" width="25.5703125" customWidth="1"/>
    <col min="29" max="29" width="25.42578125" bestFit="1" customWidth="1"/>
    <col min="30" max="30" width="27.85546875" bestFit="1" customWidth="1"/>
    <col min="31" max="31" width="28.85546875" bestFit="1" customWidth="1"/>
    <col min="32" max="32" width="31.42578125" bestFit="1" customWidth="1"/>
    <col min="33" max="33" width="26.85546875" bestFit="1" customWidth="1"/>
    <col min="34" max="34" width="16.85546875" bestFit="1" customWidth="1"/>
    <col min="35" max="35" width="26.140625" bestFit="1" customWidth="1"/>
    <col min="36" max="36" width="20.140625" bestFit="1" customWidth="1"/>
    <col min="37" max="37" width="17.7109375" bestFit="1" customWidth="1"/>
    <col min="38" max="38" width="34.140625" bestFit="1" customWidth="1"/>
    <col min="39" max="39" width="14.7109375" bestFit="1" customWidth="1"/>
    <col min="40" max="40" width="26.5703125" bestFit="1" customWidth="1"/>
    <col min="41" max="41" width="25.5703125" bestFit="1" customWidth="1"/>
    <col min="42" max="42" width="25.7109375" bestFit="1" customWidth="1"/>
    <col min="43" max="43" width="18" bestFit="1" customWidth="1"/>
    <col min="44" max="44" width="30" bestFit="1" customWidth="1"/>
    <col min="45" max="45" width="11" bestFit="1" customWidth="1"/>
    <col min="46" max="46" width="17.140625" bestFit="1" customWidth="1"/>
    <col min="47" max="47" width="14.28515625" customWidth="1"/>
    <col min="48" max="48" width="29.28515625" bestFit="1" customWidth="1"/>
    <col min="49" max="49" width="24.28515625" bestFit="1" customWidth="1"/>
  </cols>
  <sheetData>
    <row r="1" spans="1:49" x14ac:dyDescent="0.2">
      <c r="A1" s="64" t="s">
        <v>242</v>
      </c>
      <c r="B1" s="64" t="s">
        <v>243</v>
      </c>
      <c r="C1" s="64" t="s">
        <v>244</v>
      </c>
      <c r="D1" s="64" t="s">
        <v>245</v>
      </c>
      <c r="E1" s="64" t="s">
        <v>246</v>
      </c>
      <c r="F1" s="64" t="s">
        <v>247</v>
      </c>
      <c r="G1" s="65" t="s">
        <v>248</v>
      </c>
      <c r="H1" s="64" t="s">
        <v>249</v>
      </c>
      <c r="I1" s="64" t="s">
        <v>250</v>
      </c>
      <c r="J1" s="64" t="s">
        <v>251</v>
      </c>
      <c r="K1" s="64" t="s">
        <v>252</v>
      </c>
      <c r="L1" s="64" t="s">
        <v>253</v>
      </c>
      <c r="M1" s="64" t="s">
        <v>1</v>
      </c>
      <c r="N1" s="64" t="s">
        <v>2</v>
      </c>
      <c r="O1" s="64" t="s">
        <v>3</v>
      </c>
      <c r="P1" s="4" t="s">
        <v>254</v>
      </c>
      <c r="Q1" s="64" t="s">
        <v>5</v>
      </c>
      <c r="R1" s="64" t="s">
        <v>9</v>
      </c>
      <c r="S1" s="64" t="s">
        <v>6</v>
      </c>
      <c r="T1" s="64" t="s">
        <v>7</v>
      </c>
      <c r="U1" s="64" t="s">
        <v>255</v>
      </c>
      <c r="V1" s="64" t="s">
        <v>256</v>
      </c>
      <c r="W1" s="64" t="s">
        <v>257</v>
      </c>
      <c r="X1" s="64" t="s">
        <v>258</v>
      </c>
      <c r="Y1" s="64" t="s">
        <v>259</v>
      </c>
      <c r="Z1" s="64" t="s">
        <v>260</v>
      </c>
      <c r="AA1" s="64" t="s">
        <v>261</v>
      </c>
      <c r="AB1" s="64" t="s">
        <v>262</v>
      </c>
      <c r="AC1" s="64" t="s">
        <v>263</v>
      </c>
      <c r="AD1" s="64" t="s">
        <v>264</v>
      </c>
      <c r="AE1" s="64" t="s">
        <v>265</v>
      </c>
      <c r="AF1" s="64" t="s">
        <v>266</v>
      </c>
      <c r="AG1" s="64" t="s">
        <v>267</v>
      </c>
      <c r="AH1" s="64" t="s">
        <v>268</v>
      </c>
      <c r="AI1" s="64" t="s">
        <v>269</v>
      </c>
      <c r="AJ1" s="64" t="s">
        <v>270</v>
      </c>
      <c r="AK1" s="64" t="s">
        <v>271</v>
      </c>
      <c r="AL1" s="64" t="s">
        <v>272</v>
      </c>
      <c r="AM1" s="64" t="s">
        <v>10</v>
      </c>
      <c r="AN1" s="66" t="s">
        <v>273</v>
      </c>
      <c r="AO1" s="66" t="s">
        <v>274</v>
      </c>
      <c r="AP1" s="66" t="s">
        <v>275</v>
      </c>
      <c r="AQ1" s="66" t="s">
        <v>276</v>
      </c>
      <c r="AR1" s="66" t="s">
        <v>277</v>
      </c>
      <c r="AS1" s="66" t="s">
        <v>278</v>
      </c>
      <c r="AT1" s="66" t="s">
        <v>279</v>
      </c>
      <c r="AU1" s="66" t="s">
        <v>280</v>
      </c>
      <c r="AV1" s="66" t="s">
        <v>281</v>
      </c>
      <c r="AW1" s="66" t="s">
        <v>282</v>
      </c>
    </row>
    <row r="2" spans="1:49" x14ac:dyDescent="0.2">
      <c r="A2" s="67" t="s">
        <v>283</v>
      </c>
      <c r="B2" s="68" t="s">
        <v>284</v>
      </c>
      <c r="C2" s="67" t="s">
        <v>285</v>
      </c>
      <c r="D2" s="67" t="s">
        <v>286</v>
      </c>
      <c r="E2" s="67" t="s">
        <v>287</v>
      </c>
      <c r="F2" s="67" t="s">
        <v>288</v>
      </c>
      <c r="G2" s="69" t="s">
        <v>289</v>
      </c>
      <c r="H2" s="67" t="s">
        <v>290</v>
      </c>
      <c r="I2" s="67" t="s">
        <v>291</v>
      </c>
      <c r="J2" s="67" t="s">
        <v>292</v>
      </c>
      <c r="K2" s="67"/>
      <c r="L2" s="68" t="s">
        <v>293</v>
      </c>
      <c r="M2" s="67" t="s">
        <v>12</v>
      </c>
      <c r="N2" s="67" t="s">
        <v>13</v>
      </c>
      <c r="O2" s="67" t="s">
        <v>18</v>
      </c>
      <c r="P2" s="70" t="s">
        <v>14</v>
      </c>
      <c r="Q2" s="67" t="s">
        <v>15</v>
      </c>
      <c r="R2" s="67" t="s">
        <v>110</v>
      </c>
      <c r="S2" s="67"/>
      <c r="T2" s="67"/>
      <c r="U2" s="67" t="s">
        <v>294</v>
      </c>
      <c r="V2" s="67" t="s">
        <v>78</v>
      </c>
      <c r="W2" s="67" t="s">
        <v>295</v>
      </c>
      <c r="X2" s="67" t="s">
        <v>295</v>
      </c>
      <c r="Y2" s="67" t="s">
        <v>296</v>
      </c>
      <c r="Z2" s="67" t="s">
        <v>297</v>
      </c>
      <c r="AA2" s="67" t="s">
        <v>297</v>
      </c>
      <c r="AB2" s="67" t="s">
        <v>298</v>
      </c>
      <c r="AC2" s="67" t="s">
        <v>16</v>
      </c>
      <c r="AD2" s="67" t="s">
        <v>17</v>
      </c>
      <c r="AE2" s="67" t="s">
        <v>299</v>
      </c>
      <c r="AF2" s="67" t="s">
        <v>300</v>
      </c>
      <c r="AG2" s="67"/>
      <c r="AH2" s="67"/>
      <c r="AI2" s="67" t="s">
        <v>301</v>
      </c>
      <c r="AJ2" s="67"/>
      <c r="AK2" s="67" t="s">
        <v>302</v>
      </c>
      <c r="AL2" s="67" t="s">
        <v>303</v>
      </c>
      <c r="AM2" s="67" t="s">
        <v>130</v>
      </c>
      <c r="AN2" s="40">
        <v>952</v>
      </c>
      <c r="AO2" s="40">
        <v>150</v>
      </c>
      <c r="AP2" s="40">
        <f t="shared" ref="AP2:AP33" si="0">AN2*AO2</f>
        <v>142800</v>
      </c>
      <c r="AQ2" s="71">
        <f t="shared" ref="AQ2:AQ33" si="1">AP2/43560</f>
        <v>3.278236914600551</v>
      </c>
      <c r="AR2" s="40">
        <v>13820</v>
      </c>
      <c r="AS2" s="40">
        <v>11</v>
      </c>
      <c r="AT2" s="40">
        <f t="shared" ref="AT2:AT48" si="2">AN2</f>
        <v>952</v>
      </c>
      <c r="AU2" s="40">
        <f t="shared" ref="AU2:AU33" si="3">AO2*12</f>
        <v>1800</v>
      </c>
      <c r="AV2" s="40">
        <v>59.8</v>
      </c>
      <c r="AW2" s="71">
        <f t="shared" ref="AW2:AW33" si="4">((100-AS2)*AR2*100.138)/AT2/AU2</f>
        <v>71.876597362278261</v>
      </c>
    </row>
    <row r="3" spans="1:49" x14ac:dyDescent="0.2">
      <c r="A3" s="67" t="s">
        <v>283</v>
      </c>
      <c r="B3" s="68" t="s">
        <v>304</v>
      </c>
      <c r="C3" s="67" t="s">
        <v>305</v>
      </c>
      <c r="D3" s="67" t="s">
        <v>286</v>
      </c>
      <c r="E3" s="67" t="s">
        <v>306</v>
      </c>
      <c r="F3" s="67" t="s">
        <v>307</v>
      </c>
      <c r="G3" s="69" t="s">
        <v>308</v>
      </c>
      <c r="H3" s="67" t="s">
        <v>309</v>
      </c>
      <c r="I3" s="67" t="s">
        <v>291</v>
      </c>
      <c r="J3" s="67" t="s">
        <v>292</v>
      </c>
      <c r="K3" s="67"/>
      <c r="L3" s="68" t="s">
        <v>293</v>
      </c>
      <c r="M3" s="67" t="s">
        <v>12</v>
      </c>
      <c r="N3" s="67" t="s">
        <v>13</v>
      </c>
      <c r="O3" s="67" t="s">
        <v>18</v>
      </c>
      <c r="P3" s="70" t="s">
        <v>14</v>
      </c>
      <c r="Q3" s="67" t="s">
        <v>15</v>
      </c>
      <c r="R3" s="67" t="s">
        <v>111</v>
      </c>
      <c r="S3" s="67"/>
      <c r="T3" s="67"/>
      <c r="U3" s="67" t="s">
        <v>310</v>
      </c>
      <c r="V3" s="67" t="s">
        <v>78</v>
      </c>
      <c r="W3" s="67" t="s">
        <v>295</v>
      </c>
      <c r="X3" s="67" t="s">
        <v>295</v>
      </c>
      <c r="Y3" s="67" t="s">
        <v>296</v>
      </c>
      <c r="Z3" s="67" t="s">
        <v>297</v>
      </c>
      <c r="AA3" s="67" t="s">
        <v>297</v>
      </c>
      <c r="AB3" s="67" t="s">
        <v>298</v>
      </c>
      <c r="AC3" s="67" t="s">
        <v>16</v>
      </c>
      <c r="AD3" s="67" t="s">
        <v>17</v>
      </c>
      <c r="AE3" s="67" t="s">
        <v>311</v>
      </c>
      <c r="AF3" s="67" t="s">
        <v>312</v>
      </c>
      <c r="AG3" s="67" t="s">
        <v>313</v>
      </c>
      <c r="AH3" s="67" t="s">
        <v>314</v>
      </c>
      <c r="AI3" s="67"/>
      <c r="AJ3" s="67"/>
      <c r="AK3" s="67" t="s">
        <v>315</v>
      </c>
      <c r="AL3" s="67" t="s">
        <v>316</v>
      </c>
      <c r="AM3" s="67" t="s">
        <v>131</v>
      </c>
      <c r="AN3" s="40">
        <v>702</v>
      </c>
      <c r="AO3" s="40">
        <v>210</v>
      </c>
      <c r="AP3" s="40">
        <f t="shared" si="0"/>
        <v>147420</v>
      </c>
      <c r="AQ3" s="71">
        <f t="shared" si="1"/>
        <v>3.384297520661157</v>
      </c>
      <c r="AR3" s="40">
        <v>14410</v>
      </c>
      <c r="AS3" s="40">
        <v>12.86</v>
      </c>
      <c r="AT3" s="40">
        <f t="shared" si="2"/>
        <v>702</v>
      </c>
      <c r="AU3" s="40">
        <f t="shared" si="3"/>
        <v>2520</v>
      </c>
      <c r="AV3" s="40">
        <v>59</v>
      </c>
      <c r="AW3" s="71">
        <f t="shared" si="4"/>
        <v>71.079243466060689</v>
      </c>
    </row>
    <row r="4" spans="1:49" x14ac:dyDescent="0.2">
      <c r="A4" s="67" t="s">
        <v>283</v>
      </c>
      <c r="B4" s="68" t="s">
        <v>337</v>
      </c>
      <c r="C4" s="67" t="s">
        <v>338</v>
      </c>
      <c r="D4" s="67" t="s">
        <v>339</v>
      </c>
      <c r="E4" s="67" t="s">
        <v>340</v>
      </c>
      <c r="F4" s="67" t="s">
        <v>341</v>
      </c>
      <c r="G4" s="69" t="s">
        <v>342</v>
      </c>
      <c r="H4" s="67" t="s">
        <v>343</v>
      </c>
      <c r="I4" s="67" t="s">
        <v>291</v>
      </c>
      <c r="J4" s="67"/>
      <c r="K4" s="67"/>
      <c r="L4" s="68" t="s">
        <v>293</v>
      </c>
      <c r="M4" s="67" t="s">
        <v>30</v>
      </c>
      <c r="N4" s="67" t="s">
        <v>13</v>
      </c>
      <c r="O4" s="67" t="s">
        <v>18</v>
      </c>
      <c r="P4" s="70" t="s">
        <v>14</v>
      </c>
      <c r="Q4" s="67" t="s">
        <v>15</v>
      </c>
      <c r="R4" s="67" t="s">
        <v>112</v>
      </c>
      <c r="S4" s="67"/>
      <c r="T4" s="67"/>
      <c r="U4" s="67" t="s">
        <v>344</v>
      </c>
      <c r="V4" s="67" t="s">
        <v>78</v>
      </c>
      <c r="W4" s="67" t="s">
        <v>295</v>
      </c>
      <c r="X4" s="67" t="s">
        <v>295</v>
      </c>
      <c r="Y4" s="67" t="s">
        <v>296</v>
      </c>
      <c r="Z4" s="67" t="s">
        <v>297</v>
      </c>
      <c r="AA4" s="67" t="s">
        <v>297</v>
      </c>
      <c r="AB4" s="67"/>
      <c r="AC4" s="67" t="s">
        <v>16</v>
      </c>
      <c r="AD4" s="67" t="s">
        <v>17</v>
      </c>
      <c r="AE4" s="67" t="s">
        <v>345</v>
      </c>
      <c r="AF4" s="67" t="s">
        <v>346</v>
      </c>
      <c r="AG4" s="67"/>
      <c r="AH4" s="67"/>
      <c r="AI4" s="67"/>
      <c r="AJ4" s="67"/>
      <c r="AK4" s="67" t="s">
        <v>315</v>
      </c>
      <c r="AL4" s="67" t="s">
        <v>347</v>
      </c>
      <c r="AM4" s="67" t="s">
        <v>132</v>
      </c>
      <c r="AN4" s="40">
        <v>1595</v>
      </c>
      <c r="AO4" s="40">
        <v>120</v>
      </c>
      <c r="AP4" s="40">
        <f t="shared" si="0"/>
        <v>191400</v>
      </c>
      <c r="AQ4" s="71">
        <f t="shared" si="1"/>
        <v>4.3939393939393936</v>
      </c>
      <c r="AR4" s="40">
        <v>14387</v>
      </c>
      <c r="AS4" s="40">
        <v>11.8</v>
      </c>
      <c r="AT4" s="40">
        <f t="shared" si="2"/>
        <v>1595</v>
      </c>
      <c r="AU4" s="40">
        <f t="shared" si="3"/>
        <v>1440</v>
      </c>
      <c r="AV4" s="40">
        <v>56.7</v>
      </c>
      <c r="AW4" s="71">
        <f t="shared" si="4"/>
        <v>55.324126092476497</v>
      </c>
    </row>
    <row r="5" spans="1:49" x14ac:dyDescent="0.2">
      <c r="A5" s="74" t="s">
        <v>283</v>
      </c>
      <c r="B5" s="68" t="s">
        <v>348</v>
      </c>
      <c r="C5" s="74" t="s">
        <v>349</v>
      </c>
      <c r="D5" s="74" t="s">
        <v>286</v>
      </c>
      <c r="E5" s="74" t="s">
        <v>287</v>
      </c>
      <c r="F5" s="74" t="s">
        <v>288</v>
      </c>
      <c r="G5" s="75" t="s">
        <v>289</v>
      </c>
      <c r="H5" s="74" t="s">
        <v>290</v>
      </c>
      <c r="I5" s="74" t="s">
        <v>291</v>
      </c>
      <c r="J5" s="74" t="s">
        <v>292</v>
      </c>
      <c r="K5" s="74"/>
      <c r="L5" s="68" t="s">
        <v>293</v>
      </c>
      <c r="M5" s="74" t="s">
        <v>12</v>
      </c>
      <c r="N5" s="74" t="s">
        <v>13</v>
      </c>
      <c r="O5" s="74" t="s">
        <v>18</v>
      </c>
      <c r="P5" s="76" t="s">
        <v>14</v>
      </c>
      <c r="Q5" s="74" t="s">
        <v>19</v>
      </c>
      <c r="R5" s="74" t="s">
        <v>110</v>
      </c>
      <c r="S5" s="74"/>
      <c r="T5" s="74"/>
      <c r="U5" s="74" t="s">
        <v>294</v>
      </c>
      <c r="V5" s="74" t="s">
        <v>78</v>
      </c>
      <c r="W5" s="74" t="s">
        <v>295</v>
      </c>
      <c r="X5" s="74" t="s">
        <v>295</v>
      </c>
      <c r="Y5" s="74" t="s">
        <v>296</v>
      </c>
      <c r="Z5" s="74" t="s">
        <v>297</v>
      </c>
      <c r="AA5" s="74" t="s">
        <v>297</v>
      </c>
      <c r="AB5" s="74" t="s">
        <v>350</v>
      </c>
      <c r="AC5" s="74" t="s">
        <v>16</v>
      </c>
      <c r="AD5" s="74" t="s">
        <v>17</v>
      </c>
      <c r="AE5" s="74" t="s">
        <v>299</v>
      </c>
      <c r="AF5" s="74" t="s">
        <v>300</v>
      </c>
      <c r="AG5" s="74"/>
      <c r="AH5" s="74"/>
      <c r="AI5" s="74" t="s">
        <v>301</v>
      </c>
      <c r="AJ5" s="74"/>
      <c r="AK5" s="74" t="s">
        <v>336</v>
      </c>
      <c r="AL5" s="74"/>
      <c r="AM5" s="74" t="s">
        <v>130</v>
      </c>
      <c r="AN5" s="53">
        <v>1112</v>
      </c>
      <c r="AO5" s="53">
        <v>125</v>
      </c>
      <c r="AP5" s="53">
        <f t="shared" si="0"/>
        <v>139000</v>
      </c>
      <c r="AQ5" s="77">
        <f t="shared" si="1"/>
        <v>3.1910009182736454</v>
      </c>
      <c r="AR5" s="53">
        <v>12450</v>
      </c>
      <c r="AS5" s="53">
        <v>10.7</v>
      </c>
      <c r="AT5" s="53">
        <f t="shared" si="2"/>
        <v>1112</v>
      </c>
      <c r="AU5" s="53">
        <f t="shared" si="3"/>
        <v>1500</v>
      </c>
      <c r="AV5" s="53">
        <v>59</v>
      </c>
      <c r="AW5" s="77">
        <f t="shared" si="4"/>
        <v>66.74575919064749</v>
      </c>
    </row>
    <row r="6" spans="1:49" x14ac:dyDescent="0.2">
      <c r="A6" s="74" t="s">
        <v>283</v>
      </c>
      <c r="B6" s="68" t="s">
        <v>351</v>
      </c>
      <c r="C6" s="74" t="s">
        <v>352</v>
      </c>
      <c r="D6" s="74" t="s">
        <v>353</v>
      </c>
      <c r="E6" s="74" t="s">
        <v>354</v>
      </c>
      <c r="F6" s="74" t="s">
        <v>355</v>
      </c>
      <c r="G6" s="78">
        <v>57315</v>
      </c>
      <c r="H6" s="79" t="s">
        <v>356</v>
      </c>
      <c r="I6" s="74" t="s">
        <v>357</v>
      </c>
      <c r="J6" s="74" t="s">
        <v>358</v>
      </c>
      <c r="K6" s="53"/>
      <c r="M6" s="74" t="s">
        <v>44</v>
      </c>
      <c r="N6" s="74" t="s">
        <v>13</v>
      </c>
      <c r="O6" s="74" t="s">
        <v>18</v>
      </c>
      <c r="P6" s="54">
        <v>0.9</v>
      </c>
      <c r="Q6" s="74" t="s">
        <v>19</v>
      </c>
      <c r="R6" s="80">
        <v>45787</v>
      </c>
      <c r="S6" s="53">
        <v>43.002073600000003</v>
      </c>
      <c r="T6" s="53">
        <v>-98.074693699999997</v>
      </c>
      <c r="U6" s="53">
        <v>140000</v>
      </c>
      <c r="V6" s="53">
        <v>30</v>
      </c>
      <c r="W6" s="53" t="s">
        <v>295</v>
      </c>
      <c r="X6" s="53" t="s">
        <v>295</v>
      </c>
      <c r="Y6" s="53"/>
      <c r="Z6" s="53" t="s">
        <v>359</v>
      </c>
      <c r="AA6" s="53" t="s">
        <v>359</v>
      </c>
      <c r="AB6" s="53" t="s">
        <v>360</v>
      </c>
      <c r="AC6" s="53" t="s">
        <v>16</v>
      </c>
      <c r="AD6" s="53" t="s">
        <v>17</v>
      </c>
      <c r="AE6" s="53" t="s">
        <v>361</v>
      </c>
      <c r="AF6" s="53" t="s">
        <v>362</v>
      </c>
      <c r="AG6" s="53"/>
      <c r="AH6" s="53"/>
      <c r="AI6" s="53"/>
      <c r="AJ6" s="53"/>
      <c r="AK6" s="53" t="s">
        <v>336</v>
      </c>
      <c r="AL6" s="53"/>
      <c r="AM6" s="80">
        <v>45926</v>
      </c>
      <c r="AN6" s="53">
        <v>640</v>
      </c>
      <c r="AO6" s="53">
        <v>205</v>
      </c>
      <c r="AP6" s="53">
        <f t="shared" si="0"/>
        <v>131200</v>
      </c>
      <c r="AQ6" s="77">
        <f t="shared" si="1"/>
        <v>3.0119375573921028</v>
      </c>
      <c r="AR6" s="53">
        <v>11000</v>
      </c>
      <c r="AS6" s="53">
        <v>9.3000000000000007</v>
      </c>
      <c r="AT6" s="53">
        <f t="shared" si="2"/>
        <v>640</v>
      </c>
      <c r="AU6" s="53">
        <f t="shared" si="3"/>
        <v>2460</v>
      </c>
      <c r="AV6" s="53">
        <v>58</v>
      </c>
      <c r="AW6" s="77">
        <f t="shared" si="4"/>
        <v>63.457623602642286</v>
      </c>
    </row>
    <row r="7" spans="1:49" x14ac:dyDescent="0.2">
      <c r="A7" s="67" t="s">
        <v>283</v>
      </c>
      <c r="B7" s="68" t="s">
        <v>406</v>
      </c>
      <c r="C7" s="67" t="s">
        <v>407</v>
      </c>
      <c r="D7" s="67" t="s">
        <v>408</v>
      </c>
      <c r="E7" s="67" t="s">
        <v>409</v>
      </c>
      <c r="F7" s="67" t="s">
        <v>410</v>
      </c>
      <c r="G7" s="69" t="s">
        <v>411</v>
      </c>
      <c r="H7" s="89" t="s">
        <v>412</v>
      </c>
      <c r="I7" s="67" t="s">
        <v>186</v>
      </c>
      <c r="J7" s="67"/>
      <c r="K7" s="67"/>
      <c r="L7" s="68" t="s">
        <v>293</v>
      </c>
      <c r="M7" s="67" t="s">
        <v>24</v>
      </c>
      <c r="N7" s="67" t="s">
        <v>21</v>
      </c>
      <c r="O7" s="67" t="s">
        <v>90</v>
      </c>
      <c r="P7" s="70" t="s">
        <v>26</v>
      </c>
      <c r="Q7" s="67" t="s">
        <v>25</v>
      </c>
      <c r="R7" s="67" t="s">
        <v>113</v>
      </c>
      <c r="S7" s="67" t="s">
        <v>413</v>
      </c>
      <c r="T7" s="67" t="s">
        <v>414</v>
      </c>
      <c r="U7" s="67" t="s">
        <v>415</v>
      </c>
      <c r="V7" s="67" t="s">
        <v>78</v>
      </c>
      <c r="W7" s="67" t="s">
        <v>295</v>
      </c>
      <c r="X7" s="67" t="s">
        <v>295</v>
      </c>
      <c r="Y7" s="67" t="s">
        <v>416</v>
      </c>
      <c r="Z7" s="67" t="s">
        <v>417</v>
      </c>
      <c r="AA7" s="67" t="s">
        <v>418</v>
      </c>
      <c r="AB7" s="67"/>
      <c r="AC7" s="67" t="s">
        <v>16</v>
      </c>
      <c r="AD7" s="67"/>
      <c r="AE7" s="67" t="s">
        <v>419</v>
      </c>
      <c r="AF7" s="67" t="s">
        <v>420</v>
      </c>
      <c r="AG7" s="67"/>
      <c r="AH7" s="67"/>
      <c r="AI7" s="67" t="s">
        <v>421</v>
      </c>
      <c r="AJ7" s="67" t="s">
        <v>405</v>
      </c>
      <c r="AK7" s="67" t="s">
        <v>302</v>
      </c>
      <c r="AL7" s="67" t="s">
        <v>422</v>
      </c>
      <c r="AM7" s="67" t="s">
        <v>133</v>
      </c>
      <c r="AN7" s="40">
        <v>3734</v>
      </c>
      <c r="AO7" s="40">
        <v>35</v>
      </c>
      <c r="AP7" s="40">
        <f t="shared" si="0"/>
        <v>130690</v>
      </c>
      <c r="AQ7" s="71">
        <f t="shared" si="1"/>
        <v>3.0002295684113864</v>
      </c>
      <c r="AR7" s="40">
        <v>14348</v>
      </c>
      <c r="AS7" s="40">
        <v>11.1</v>
      </c>
      <c r="AT7" s="40">
        <f t="shared" si="2"/>
        <v>3734</v>
      </c>
      <c r="AU7" s="40">
        <f t="shared" si="3"/>
        <v>420</v>
      </c>
      <c r="AV7" s="40">
        <v>57.4</v>
      </c>
      <c r="AW7" s="71">
        <f t="shared" si="4"/>
        <v>81.445752119264441</v>
      </c>
    </row>
    <row r="8" spans="1:49" x14ac:dyDescent="0.2">
      <c r="A8" s="67" t="s">
        <v>283</v>
      </c>
      <c r="B8" s="68" t="s">
        <v>386</v>
      </c>
      <c r="C8" s="67" t="s">
        <v>387</v>
      </c>
      <c r="D8" s="67" t="s">
        <v>388</v>
      </c>
      <c r="E8" s="67" t="s">
        <v>389</v>
      </c>
      <c r="F8" s="67" t="s">
        <v>390</v>
      </c>
      <c r="G8" s="69" t="s">
        <v>391</v>
      </c>
      <c r="H8" s="67" t="s">
        <v>392</v>
      </c>
      <c r="I8" s="67" t="s">
        <v>291</v>
      </c>
      <c r="J8" s="67" t="s">
        <v>292</v>
      </c>
      <c r="K8" s="67"/>
      <c r="L8" s="68" t="s">
        <v>293</v>
      </c>
      <c r="M8" s="67" t="s">
        <v>12</v>
      </c>
      <c r="N8" s="67" t="s">
        <v>13</v>
      </c>
      <c r="O8" s="67" t="s">
        <v>91</v>
      </c>
      <c r="P8" s="70" t="s">
        <v>26</v>
      </c>
      <c r="Q8" s="67" t="s">
        <v>25</v>
      </c>
      <c r="R8" s="67" t="s">
        <v>114</v>
      </c>
      <c r="S8" s="67"/>
      <c r="T8" s="67"/>
      <c r="U8" s="67" t="s">
        <v>344</v>
      </c>
      <c r="V8" s="67" t="s">
        <v>78</v>
      </c>
      <c r="W8" s="67" t="s">
        <v>295</v>
      </c>
      <c r="X8" s="67" t="s">
        <v>295</v>
      </c>
      <c r="Y8" s="67" t="s">
        <v>296</v>
      </c>
      <c r="Z8" s="67" t="s">
        <v>297</v>
      </c>
      <c r="AA8" s="67" t="s">
        <v>297</v>
      </c>
      <c r="AB8" s="67" t="s">
        <v>298</v>
      </c>
      <c r="AC8" s="67" t="s">
        <v>16</v>
      </c>
      <c r="AD8" s="67" t="s">
        <v>17</v>
      </c>
      <c r="AE8" s="67" t="s">
        <v>393</v>
      </c>
      <c r="AF8" s="67" t="s">
        <v>385</v>
      </c>
      <c r="AG8" s="67"/>
      <c r="AH8" s="67"/>
      <c r="AI8" s="67" t="s">
        <v>301</v>
      </c>
      <c r="AJ8" s="67" t="s">
        <v>314</v>
      </c>
      <c r="AK8" s="67" t="s">
        <v>315</v>
      </c>
      <c r="AL8" s="67" t="s">
        <v>394</v>
      </c>
      <c r="AM8" s="67" t="s">
        <v>134</v>
      </c>
      <c r="AN8" s="40">
        <v>2358</v>
      </c>
      <c r="AO8" s="40">
        <v>70</v>
      </c>
      <c r="AP8" s="40">
        <f t="shared" si="0"/>
        <v>165060</v>
      </c>
      <c r="AQ8" s="71">
        <f t="shared" si="1"/>
        <v>3.7892561983471076</v>
      </c>
      <c r="AR8" s="40">
        <v>16665</v>
      </c>
      <c r="AS8" s="40">
        <v>8.76</v>
      </c>
      <c r="AT8" s="40">
        <f t="shared" si="2"/>
        <v>2358</v>
      </c>
      <c r="AU8" s="40">
        <f t="shared" si="3"/>
        <v>840</v>
      </c>
      <c r="AV8" s="40">
        <v>57.2</v>
      </c>
      <c r="AW8" s="71">
        <f t="shared" si="4"/>
        <v>76.87168858536289</v>
      </c>
    </row>
    <row r="9" spans="1:49" x14ac:dyDescent="0.2">
      <c r="A9" s="67" t="s">
        <v>283</v>
      </c>
      <c r="B9" s="68" t="s">
        <v>363</v>
      </c>
      <c r="C9" s="67" t="s">
        <v>364</v>
      </c>
      <c r="D9" s="67" t="s">
        <v>365</v>
      </c>
      <c r="E9" s="67" t="s">
        <v>366</v>
      </c>
      <c r="F9" s="67" t="s">
        <v>367</v>
      </c>
      <c r="G9" s="69" t="s">
        <v>368</v>
      </c>
      <c r="H9" s="67" t="s">
        <v>369</v>
      </c>
      <c r="I9" s="67" t="s">
        <v>324</v>
      </c>
      <c r="J9" s="67" t="s">
        <v>325</v>
      </c>
      <c r="K9" s="67"/>
      <c r="L9" s="68" t="s">
        <v>293</v>
      </c>
      <c r="M9" s="67" t="s">
        <v>22</v>
      </c>
      <c r="N9" s="67" t="s">
        <v>85</v>
      </c>
      <c r="O9" s="67" t="s">
        <v>92</v>
      </c>
      <c r="P9" s="70" t="s">
        <v>29</v>
      </c>
      <c r="Q9" s="67" t="s">
        <v>25</v>
      </c>
      <c r="R9" s="67" t="s">
        <v>115</v>
      </c>
      <c r="S9" s="67"/>
      <c r="T9" s="67"/>
      <c r="U9" s="67" t="s">
        <v>77</v>
      </c>
      <c r="V9" s="67" t="s">
        <v>327</v>
      </c>
      <c r="W9" s="67" t="s">
        <v>295</v>
      </c>
      <c r="X9" s="67" t="s">
        <v>295</v>
      </c>
      <c r="Y9" s="67" t="s">
        <v>370</v>
      </c>
      <c r="Z9" s="67" t="s">
        <v>371</v>
      </c>
      <c r="AA9" s="67" t="s">
        <v>372</v>
      </c>
      <c r="AB9" s="67"/>
      <c r="AC9" s="67" t="s">
        <v>16</v>
      </c>
      <c r="AD9" s="67" t="s">
        <v>17</v>
      </c>
      <c r="AE9" s="67"/>
      <c r="AF9" s="67" t="s">
        <v>373</v>
      </c>
      <c r="AG9" s="67"/>
      <c r="AH9" s="67"/>
      <c r="AI9" s="67"/>
      <c r="AJ9" s="67"/>
      <c r="AK9" s="67" t="s">
        <v>315</v>
      </c>
      <c r="AL9" s="67" t="s">
        <v>374</v>
      </c>
      <c r="AM9" s="67" t="s">
        <v>135</v>
      </c>
      <c r="AN9" s="40">
        <v>375</v>
      </c>
      <c r="AO9" s="40">
        <v>375</v>
      </c>
      <c r="AP9" s="40">
        <f t="shared" si="0"/>
        <v>140625</v>
      </c>
      <c r="AQ9" s="71">
        <f t="shared" si="1"/>
        <v>3.2283057851239669</v>
      </c>
      <c r="AR9" s="40">
        <v>11940.55</v>
      </c>
      <c r="AS9" s="40">
        <v>9.9</v>
      </c>
      <c r="AT9" s="40">
        <f t="shared" si="2"/>
        <v>375</v>
      </c>
      <c r="AU9" s="40">
        <f t="shared" si="3"/>
        <v>4500</v>
      </c>
      <c r="AV9" s="40">
        <v>59.5</v>
      </c>
      <c r="AW9" s="71">
        <f t="shared" si="4"/>
        <v>63.84167224331258</v>
      </c>
    </row>
    <row r="10" spans="1:49" x14ac:dyDescent="0.2">
      <c r="A10" s="74" t="s">
        <v>283</v>
      </c>
      <c r="B10" s="68" t="s">
        <v>284</v>
      </c>
      <c r="C10" s="74" t="s">
        <v>285</v>
      </c>
      <c r="D10" s="74" t="s">
        <v>286</v>
      </c>
      <c r="E10" s="74" t="s">
        <v>287</v>
      </c>
      <c r="F10" s="74" t="s">
        <v>288</v>
      </c>
      <c r="G10" s="75" t="s">
        <v>289</v>
      </c>
      <c r="H10" s="74" t="s">
        <v>290</v>
      </c>
      <c r="I10" s="74" t="s">
        <v>291</v>
      </c>
      <c r="J10" s="74" t="s">
        <v>292</v>
      </c>
      <c r="K10" s="74"/>
      <c r="L10" s="68" t="s">
        <v>293</v>
      </c>
      <c r="M10" s="74" t="s">
        <v>12</v>
      </c>
      <c r="N10" s="74" t="s">
        <v>13</v>
      </c>
      <c r="O10" s="74" t="s">
        <v>91</v>
      </c>
      <c r="P10" s="76" t="s">
        <v>26</v>
      </c>
      <c r="Q10" s="74" t="s">
        <v>31</v>
      </c>
      <c r="R10" s="74" t="s">
        <v>110</v>
      </c>
      <c r="S10" s="74"/>
      <c r="T10" s="74"/>
      <c r="U10" s="74" t="s">
        <v>77</v>
      </c>
      <c r="V10" s="74" t="s">
        <v>78</v>
      </c>
      <c r="W10" s="74" t="s">
        <v>295</v>
      </c>
      <c r="X10" s="74" t="s">
        <v>295</v>
      </c>
      <c r="Y10" s="74" t="s">
        <v>296</v>
      </c>
      <c r="Z10" s="74" t="s">
        <v>297</v>
      </c>
      <c r="AA10" s="74" t="s">
        <v>297</v>
      </c>
      <c r="AB10" s="74" t="s">
        <v>350</v>
      </c>
      <c r="AC10" s="74" t="s">
        <v>16</v>
      </c>
      <c r="AD10" s="74" t="s">
        <v>17</v>
      </c>
      <c r="AE10" s="74" t="s">
        <v>299</v>
      </c>
      <c r="AF10" s="74" t="s">
        <v>300</v>
      </c>
      <c r="AG10" s="74"/>
      <c r="AH10" s="74"/>
      <c r="AI10" s="74" t="s">
        <v>301</v>
      </c>
      <c r="AJ10" s="74"/>
      <c r="AK10" s="74" t="s">
        <v>336</v>
      </c>
      <c r="AL10" s="74"/>
      <c r="AM10" s="74" t="s">
        <v>136</v>
      </c>
      <c r="AN10" s="53">
        <v>1355</v>
      </c>
      <c r="AO10" s="53">
        <v>100</v>
      </c>
      <c r="AP10" s="53">
        <f t="shared" si="0"/>
        <v>135500</v>
      </c>
      <c r="AQ10" s="77">
        <f t="shared" si="1"/>
        <v>3.1106519742883378</v>
      </c>
      <c r="AR10" s="53">
        <v>12275</v>
      </c>
      <c r="AS10" s="53">
        <v>10.46</v>
      </c>
      <c r="AT10" s="53">
        <f t="shared" si="2"/>
        <v>1355</v>
      </c>
      <c r="AU10" s="53">
        <f t="shared" si="3"/>
        <v>1200</v>
      </c>
      <c r="AV10" s="53">
        <v>58</v>
      </c>
      <c r="AW10" s="77">
        <f t="shared" si="4"/>
        <v>67.688823052275524</v>
      </c>
    </row>
    <row r="11" spans="1:49" x14ac:dyDescent="0.2">
      <c r="A11" s="74" t="s">
        <v>283</v>
      </c>
      <c r="B11" s="68" t="s">
        <v>348</v>
      </c>
      <c r="C11" s="74" t="s">
        <v>349</v>
      </c>
      <c r="D11" s="74" t="s">
        <v>286</v>
      </c>
      <c r="E11" s="74" t="s">
        <v>287</v>
      </c>
      <c r="F11" s="74" t="s">
        <v>288</v>
      </c>
      <c r="G11" s="75" t="s">
        <v>289</v>
      </c>
      <c r="H11" s="74" t="s">
        <v>290</v>
      </c>
      <c r="I11" s="74" t="s">
        <v>291</v>
      </c>
      <c r="J11" s="74" t="s">
        <v>292</v>
      </c>
      <c r="K11" s="74"/>
      <c r="L11" s="68" t="s">
        <v>293</v>
      </c>
      <c r="M11" s="74" t="s">
        <v>12</v>
      </c>
      <c r="N11" s="74" t="s">
        <v>13</v>
      </c>
      <c r="O11" s="74" t="s">
        <v>91</v>
      </c>
      <c r="P11" s="76" t="s">
        <v>26</v>
      </c>
      <c r="Q11" s="74" t="s">
        <v>31</v>
      </c>
      <c r="R11" s="74" t="s">
        <v>110</v>
      </c>
      <c r="S11" s="74"/>
      <c r="T11" s="74"/>
      <c r="U11" s="74" t="s">
        <v>77</v>
      </c>
      <c r="V11" s="74" t="s">
        <v>78</v>
      </c>
      <c r="W11" s="74" t="s">
        <v>295</v>
      </c>
      <c r="X11" s="74" t="s">
        <v>295</v>
      </c>
      <c r="Y11" s="74" t="s">
        <v>296</v>
      </c>
      <c r="Z11" s="74" t="s">
        <v>297</v>
      </c>
      <c r="AA11" s="74" t="s">
        <v>297</v>
      </c>
      <c r="AB11" s="74" t="s">
        <v>350</v>
      </c>
      <c r="AC11" s="74" t="s">
        <v>16</v>
      </c>
      <c r="AD11" s="74" t="s">
        <v>17</v>
      </c>
      <c r="AE11" s="74" t="s">
        <v>299</v>
      </c>
      <c r="AF11" s="74" t="s">
        <v>300</v>
      </c>
      <c r="AG11" s="74"/>
      <c r="AH11" s="74"/>
      <c r="AI11" s="74" t="s">
        <v>301</v>
      </c>
      <c r="AJ11" s="74"/>
      <c r="AK11" s="74" t="s">
        <v>336</v>
      </c>
      <c r="AL11" s="74"/>
      <c r="AM11" s="74" t="s">
        <v>136</v>
      </c>
      <c r="AN11" s="53">
        <v>1350</v>
      </c>
      <c r="AO11" s="53">
        <v>100</v>
      </c>
      <c r="AP11" s="53">
        <f t="shared" si="0"/>
        <v>135000</v>
      </c>
      <c r="AQ11" s="77">
        <f t="shared" si="1"/>
        <v>3.0991735537190084</v>
      </c>
      <c r="AR11" s="53">
        <v>11880</v>
      </c>
      <c r="AS11" s="53">
        <v>10.67</v>
      </c>
      <c r="AT11" s="53">
        <f t="shared" si="2"/>
        <v>1350</v>
      </c>
      <c r="AU11" s="53">
        <f t="shared" si="3"/>
        <v>1200</v>
      </c>
      <c r="AV11" s="53">
        <v>57.6</v>
      </c>
      <c r="AW11" s="77">
        <f t="shared" si="4"/>
        <v>65.599068626666664</v>
      </c>
    </row>
    <row r="12" spans="1:49" x14ac:dyDescent="0.2">
      <c r="A12" s="81" t="s">
        <v>283</v>
      </c>
      <c r="B12" s="68"/>
      <c r="C12" s="81" t="s">
        <v>446</v>
      </c>
      <c r="D12" s="81" t="s">
        <v>433</v>
      </c>
      <c r="E12" s="81" t="s">
        <v>447</v>
      </c>
      <c r="F12" s="81" t="s">
        <v>448</v>
      </c>
      <c r="G12" s="92" t="s">
        <v>449</v>
      </c>
      <c r="H12" s="81" t="s">
        <v>450</v>
      </c>
      <c r="I12" s="84"/>
      <c r="J12" s="81" t="s">
        <v>451</v>
      </c>
      <c r="K12" s="81"/>
      <c r="L12" s="68" t="s">
        <v>293</v>
      </c>
      <c r="M12" s="81" t="s">
        <v>41</v>
      </c>
      <c r="N12" s="81" t="s">
        <v>21</v>
      </c>
      <c r="O12" s="81" t="s">
        <v>55</v>
      </c>
      <c r="P12" s="93" t="s">
        <v>53</v>
      </c>
      <c r="Q12" s="81" t="s">
        <v>43</v>
      </c>
      <c r="R12" s="81" t="s">
        <v>114</v>
      </c>
      <c r="S12" s="81" t="s">
        <v>452</v>
      </c>
      <c r="T12" s="81" t="s">
        <v>453</v>
      </c>
      <c r="U12" s="81" t="s">
        <v>441</v>
      </c>
      <c r="V12" s="81" t="s">
        <v>327</v>
      </c>
      <c r="W12" s="81" t="s">
        <v>328</v>
      </c>
      <c r="X12" s="81" t="s">
        <v>295</v>
      </c>
      <c r="Y12" s="81" t="s">
        <v>418</v>
      </c>
      <c r="Z12" s="81" t="s">
        <v>442</v>
      </c>
      <c r="AA12" s="81" t="s">
        <v>443</v>
      </c>
      <c r="AB12" s="81"/>
      <c r="AC12" s="81" t="s">
        <v>16</v>
      </c>
      <c r="AD12" s="81"/>
      <c r="AE12" s="81" t="s">
        <v>444</v>
      </c>
      <c r="AF12" s="81" t="s">
        <v>420</v>
      </c>
      <c r="AG12" s="81"/>
      <c r="AH12" s="81"/>
      <c r="AI12" s="81"/>
      <c r="AJ12" s="81"/>
      <c r="AK12" s="81" t="s">
        <v>315</v>
      </c>
      <c r="AL12" s="81" t="s">
        <v>445</v>
      </c>
      <c r="AM12" s="81" t="s">
        <v>135</v>
      </c>
      <c r="AN12" s="84">
        <v>1519</v>
      </c>
      <c r="AO12" s="84">
        <v>90</v>
      </c>
      <c r="AP12" s="84">
        <f t="shared" si="0"/>
        <v>136710</v>
      </c>
      <c r="AQ12" s="87">
        <f t="shared" si="1"/>
        <v>3.1384297520661155</v>
      </c>
      <c r="AR12" s="84">
        <v>16620</v>
      </c>
      <c r="AS12" s="84">
        <v>7.9</v>
      </c>
      <c r="AT12" s="84">
        <f t="shared" si="2"/>
        <v>1519</v>
      </c>
      <c r="AU12" s="84">
        <f t="shared" si="3"/>
        <v>1080</v>
      </c>
      <c r="AV12" s="84">
        <v>58</v>
      </c>
      <c r="AW12" s="87">
        <f t="shared" si="4"/>
        <v>93.434665152512636</v>
      </c>
    </row>
    <row r="13" spans="1:49" x14ac:dyDescent="0.2">
      <c r="A13" s="81" t="s">
        <v>283</v>
      </c>
      <c r="B13" s="68"/>
      <c r="C13" s="81" t="s">
        <v>432</v>
      </c>
      <c r="D13" s="81" t="s">
        <v>433</v>
      </c>
      <c r="E13" s="81" t="s">
        <v>434</v>
      </c>
      <c r="F13" s="81" t="s">
        <v>435</v>
      </c>
      <c r="G13" s="92" t="s">
        <v>436</v>
      </c>
      <c r="H13" s="81" t="s">
        <v>437</v>
      </c>
      <c r="I13" s="84"/>
      <c r="J13" s="81" t="s">
        <v>438</v>
      </c>
      <c r="K13" s="81"/>
      <c r="L13" s="68" t="s">
        <v>293</v>
      </c>
      <c r="M13" s="81" t="s">
        <v>41</v>
      </c>
      <c r="N13" s="81" t="s">
        <v>21</v>
      </c>
      <c r="O13" s="81" t="s">
        <v>55</v>
      </c>
      <c r="P13" s="93" t="s">
        <v>53</v>
      </c>
      <c r="Q13" s="81" t="s">
        <v>43</v>
      </c>
      <c r="R13" s="81" t="s">
        <v>114</v>
      </c>
      <c r="S13" s="81" t="s">
        <v>439</v>
      </c>
      <c r="T13" s="81" t="s">
        <v>440</v>
      </c>
      <c r="U13" s="81" t="s">
        <v>441</v>
      </c>
      <c r="V13" s="81" t="s">
        <v>327</v>
      </c>
      <c r="W13" s="81" t="s">
        <v>328</v>
      </c>
      <c r="X13" s="81" t="s">
        <v>295</v>
      </c>
      <c r="Y13" s="81" t="s">
        <v>418</v>
      </c>
      <c r="Z13" s="81" t="s">
        <v>442</v>
      </c>
      <c r="AA13" s="81" t="s">
        <v>443</v>
      </c>
      <c r="AB13" s="81"/>
      <c r="AC13" s="81" t="s">
        <v>16</v>
      </c>
      <c r="AD13" s="81"/>
      <c r="AE13" s="81" t="s">
        <v>444</v>
      </c>
      <c r="AF13" s="81" t="s">
        <v>420</v>
      </c>
      <c r="AG13" s="81"/>
      <c r="AH13" s="81"/>
      <c r="AI13" s="81"/>
      <c r="AJ13" s="81"/>
      <c r="AK13" s="81" t="s">
        <v>315</v>
      </c>
      <c r="AL13" s="81" t="s">
        <v>445</v>
      </c>
      <c r="AM13" s="81" t="s">
        <v>135</v>
      </c>
      <c r="AN13" s="84">
        <v>1534</v>
      </c>
      <c r="AO13" s="84">
        <v>90</v>
      </c>
      <c r="AP13" s="84">
        <f t="shared" si="0"/>
        <v>138060</v>
      </c>
      <c r="AQ13" s="87">
        <f t="shared" si="1"/>
        <v>3.169421487603306</v>
      </c>
      <c r="AR13" s="84">
        <v>16560</v>
      </c>
      <c r="AS13" s="84">
        <v>7.9</v>
      </c>
      <c r="AT13" s="84">
        <f t="shared" si="2"/>
        <v>1534</v>
      </c>
      <c r="AU13" s="84">
        <f t="shared" si="3"/>
        <v>1080</v>
      </c>
      <c r="AV13" s="84">
        <v>58</v>
      </c>
      <c r="AW13" s="87">
        <f t="shared" si="4"/>
        <v>92.187016688396355</v>
      </c>
    </row>
    <row r="14" spans="1:49" x14ac:dyDescent="0.2">
      <c r="A14" s="81" t="s">
        <v>283</v>
      </c>
      <c r="C14" s="81" t="s">
        <v>455</v>
      </c>
      <c r="D14" s="81" t="s">
        <v>456</v>
      </c>
      <c r="E14" s="81" t="s">
        <v>457</v>
      </c>
      <c r="F14" s="81" t="s">
        <v>458</v>
      </c>
      <c r="G14" s="82">
        <v>57062</v>
      </c>
      <c r="H14" s="84"/>
      <c r="I14" s="84"/>
      <c r="J14" s="84"/>
      <c r="K14" s="84"/>
      <c r="M14" s="84"/>
      <c r="N14" s="84" t="s">
        <v>86</v>
      </c>
      <c r="O14" s="81" t="s">
        <v>93</v>
      </c>
      <c r="P14" s="85">
        <v>2.9</v>
      </c>
      <c r="Q14" s="81" t="s">
        <v>43</v>
      </c>
      <c r="R14" s="86">
        <v>45780</v>
      </c>
      <c r="S14" s="84"/>
      <c r="T14" s="84"/>
      <c r="U14" s="84">
        <v>140000</v>
      </c>
      <c r="V14" s="84">
        <v>30</v>
      </c>
      <c r="W14" s="84" t="s">
        <v>328</v>
      </c>
      <c r="X14" s="84" t="s">
        <v>295</v>
      </c>
      <c r="Y14" s="84"/>
      <c r="Z14" s="84"/>
      <c r="AA14" s="84"/>
      <c r="AB14" s="84"/>
      <c r="AC14" s="84" t="s">
        <v>108</v>
      </c>
      <c r="AD14" s="84"/>
      <c r="AE14" s="84" t="s">
        <v>459</v>
      </c>
      <c r="AF14" s="84" t="s">
        <v>460</v>
      </c>
      <c r="AG14" s="84"/>
      <c r="AH14" s="84"/>
      <c r="AI14" s="84"/>
      <c r="AJ14" s="84"/>
      <c r="AK14" s="84" t="s">
        <v>302</v>
      </c>
      <c r="AL14" s="84"/>
      <c r="AM14" s="86">
        <v>45933</v>
      </c>
      <c r="AN14" s="84">
        <v>2116</v>
      </c>
      <c r="AO14" s="84">
        <v>75</v>
      </c>
      <c r="AP14" s="84">
        <f t="shared" si="0"/>
        <v>158700</v>
      </c>
      <c r="AQ14" s="87">
        <f t="shared" si="1"/>
        <v>3.6432506887052343</v>
      </c>
      <c r="AR14" s="84">
        <v>17580</v>
      </c>
      <c r="AS14" s="84">
        <v>10.8</v>
      </c>
      <c r="AT14" s="84">
        <f t="shared" si="2"/>
        <v>2116</v>
      </c>
      <c r="AU14" s="84">
        <f t="shared" si="3"/>
        <v>900</v>
      </c>
      <c r="AV14" s="84">
        <v>56</v>
      </c>
      <c r="AW14" s="87">
        <f t="shared" si="4"/>
        <v>82.456418172652803</v>
      </c>
    </row>
    <row r="15" spans="1:49" x14ac:dyDescent="0.2">
      <c r="A15" s="67" t="s">
        <v>283</v>
      </c>
      <c r="B15" s="68" t="s">
        <v>467</v>
      </c>
      <c r="C15" s="67" t="s">
        <v>468</v>
      </c>
      <c r="D15" s="67" t="s">
        <v>469</v>
      </c>
      <c r="E15" s="67" t="s">
        <v>470</v>
      </c>
      <c r="F15" s="67" t="s">
        <v>448</v>
      </c>
      <c r="G15" s="69" t="s">
        <v>449</v>
      </c>
      <c r="H15" s="67" t="s">
        <v>471</v>
      </c>
      <c r="I15" s="67" t="s">
        <v>472</v>
      </c>
      <c r="J15" s="67" t="s">
        <v>62</v>
      </c>
      <c r="K15" s="67"/>
      <c r="L15" s="68" t="s">
        <v>293</v>
      </c>
      <c r="M15" s="67" t="s">
        <v>41</v>
      </c>
      <c r="N15" s="67" t="s">
        <v>62</v>
      </c>
      <c r="O15" s="67" t="s">
        <v>63</v>
      </c>
      <c r="P15" s="70" t="s">
        <v>45</v>
      </c>
      <c r="Q15" s="67" t="s">
        <v>50</v>
      </c>
      <c r="R15" s="67" t="s">
        <v>114</v>
      </c>
      <c r="S15" s="67"/>
      <c r="T15" s="67"/>
      <c r="U15" s="67" t="s">
        <v>441</v>
      </c>
      <c r="V15" s="67" t="s">
        <v>78</v>
      </c>
      <c r="W15" s="67" t="s">
        <v>295</v>
      </c>
      <c r="X15" s="67" t="s">
        <v>328</v>
      </c>
      <c r="Y15" s="67" t="s">
        <v>473</v>
      </c>
      <c r="Z15" s="67" t="s">
        <v>474</v>
      </c>
      <c r="AA15" s="67" t="s">
        <v>475</v>
      </c>
      <c r="AB15" s="67"/>
      <c r="AC15" s="67" t="s">
        <v>16</v>
      </c>
      <c r="AD15" s="67" t="s">
        <v>17</v>
      </c>
      <c r="AE15" s="67" t="s">
        <v>476</v>
      </c>
      <c r="AF15" s="67" t="s">
        <v>477</v>
      </c>
      <c r="AG15" s="67"/>
      <c r="AH15" s="67"/>
      <c r="AI15" s="67" t="s">
        <v>478</v>
      </c>
      <c r="AJ15" s="67"/>
      <c r="AK15" s="67" t="s">
        <v>302</v>
      </c>
      <c r="AL15" s="67"/>
      <c r="AM15" s="67" t="s">
        <v>135</v>
      </c>
      <c r="AN15" s="40">
        <v>1855</v>
      </c>
      <c r="AO15" s="40">
        <v>80</v>
      </c>
      <c r="AP15" s="40">
        <f t="shared" si="0"/>
        <v>148400</v>
      </c>
      <c r="AQ15" s="71">
        <f t="shared" si="1"/>
        <v>3.406795224977043</v>
      </c>
      <c r="AR15" s="40">
        <v>16168</v>
      </c>
      <c r="AS15" s="40">
        <v>11.2</v>
      </c>
      <c r="AT15" s="40">
        <f t="shared" si="2"/>
        <v>1855</v>
      </c>
      <c r="AU15" s="40">
        <f t="shared" si="3"/>
        <v>960</v>
      </c>
      <c r="AV15" s="40">
        <v>58.5</v>
      </c>
      <c r="AW15" s="71">
        <f t="shared" si="4"/>
        <v>80.733360927223714</v>
      </c>
    </row>
    <row r="16" spans="1:49" x14ac:dyDescent="0.2">
      <c r="A16" s="67" t="s">
        <v>283</v>
      </c>
      <c r="B16" s="68"/>
      <c r="C16" s="67" t="s">
        <v>518</v>
      </c>
      <c r="D16" s="67" t="s">
        <v>519</v>
      </c>
      <c r="E16" s="67" t="s">
        <v>520</v>
      </c>
      <c r="F16" s="67" t="s">
        <v>521</v>
      </c>
      <c r="G16" s="69" t="s">
        <v>522</v>
      </c>
      <c r="H16" s="67" t="s">
        <v>523</v>
      </c>
      <c r="I16" s="67" t="s">
        <v>524</v>
      </c>
      <c r="J16" s="67" t="s">
        <v>23</v>
      </c>
      <c r="K16" s="67"/>
      <c r="L16" s="68" t="s">
        <v>293</v>
      </c>
      <c r="M16" s="67" t="s">
        <v>41</v>
      </c>
      <c r="N16" s="67" t="s">
        <v>23</v>
      </c>
      <c r="O16" s="67" t="s">
        <v>94</v>
      </c>
      <c r="P16" s="70" t="s">
        <v>57</v>
      </c>
      <c r="Q16" s="67" t="s">
        <v>50</v>
      </c>
      <c r="R16" s="67" t="s">
        <v>110</v>
      </c>
      <c r="S16" s="67"/>
      <c r="T16" s="67"/>
      <c r="U16" s="67" t="s">
        <v>525</v>
      </c>
      <c r="V16" s="67" t="s">
        <v>78</v>
      </c>
      <c r="W16" s="67" t="s">
        <v>295</v>
      </c>
      <c r="X16" s="67" t="s">
        <v>295</v>
      </c>
      <c r="Y16" s="67" t="s">
        <v>23</v>
      </c>
      <c r="Z16" s="67" t="s">
        <v>23</v>
      </c>
      <c r="AA16" s="67" t="s">
        <v>23</v>
      </c>
      <c r="AB16" s="67"/>
      <c r="AC16" s="67" t="s">
        <v>16</v>
      </c>
      <c r="AD16" s="67" t="s">
        <v>17</v>
      </c>
      <c r="AE16" s="67" t="s">
        <v>526</v>
      </c>
      <c r="AF16" s="67" t="s">
        <v>385</v>
      </c>
      <c r="AG16" s="67"/>
      <c r="AH16" s="67"/>
      <c r="AI16" s="67" t="s">
        <v>527</v>
      </c>
      <c r="AJ16" s="67"/>
      <c r="AK16" s="67" t="s">
        <v>302</v>
      </c>
      <c r="AL16" s="67" t="s">
        <v>445</v>
      </c>
      <c r="AM16" s="67" t="s">
        <v>137</v>
      </c>
      <c r="AN16" s="40">
        <v>567.20000000000005</v>
      </c>
      <c r="AO16" s="40">
        <v>271.5</v>
      </c>
      <c r="AP16" s="40">
        <f t="shared" si="0"/>
        <v>153994.80000000002</v>
      </c>
      <c r="AQ16" s="71">
        <f t="shared" si="1"/>
        <v>3.5352341597796149</v>
      </c>
      <c r="AR16" s="40">
        <v>16478.2</v>
      </c>
      <c r="AS16" s="40">
        <v>10.6</v>
      </c>
      <c r="AT16" s="40">
        <f t="shared" si="2"/>
        <v>567.20000000000005</v>
      </c>
      <c r="AU16" s="40">
        <f t="shared" si="3"/>
        <v>3258</v>
      </c>
      <c r="AV16" s="40">
        <v>59</v>
      </c>
      <c r="AW16" s="71">
        <f t="shared" si="4"/>
        <v>79.828671081231306</v>
      </c>
    </row>
    <row r="17" spans="1:49" x14ac:dyDescent="0.2">
      <c r="A17" s="67" t="s">
        <v>283</v>
      </c>
      <c r="B17" s="68" t="s">
        <v>467</v>
      </c>
      <c r="C17" s="67" t="s">
        <v>432</v>
      </c>
      <c r="D17" s="67" t="s">
        <v>469</v>
      </c>
      <c r="E17" s="67" t="s">
        <v>479</v>
      </c>
      <c r="F17" s="67" t="s">
        <v>448</v>
      </c>
      <c r="G17" s="69" t="s">
        <v>449</v>
      </c>
      <c r="H17" s="67" t="s">
        <v>480</v>
      </c>
      <c r="I17" s="67" t="s">
        <v>472</v>
      </c>
      <c r="J17" s="67" t="s">
        <v>62</v>
      </c>
      <c r="K17" s="67"/>
      <c r="L17" s="68" t="s">
        <v>293</v>
      </c>
      <c r="M17" s="67" t="s">
        <v>41</v>
      </c>
      <c r="N17" s="67" t="s">
        <v>62</v>
      </c>
      <c r="O17" s="67" t="s">
        <v>95</v>
      </c>
      <c r="P17" s="70" t="s">
        <v>52</v>
      </c>
      <c r="Q17" s="67" t="s">
        <v>50</v>
      </c>
      <c r="R17" s="67" t="s">
        <v>116</v>
      </c>
      <c r="S17" s="67"/>
      <c r="T17" s="67"/>
      <c r="U17" s="67" t="s">
        <v>441</v>
      </c>
      <c r="V17" s="67" t="s">
        <v>78</v>
      </c>
      <c r="W17" s="67" t="s">
        <v>295</v>
      </c>
      <c r="X17" s="67" t="s">
        <v>328</v>
      </c>
      <c r="Y17" s="67" t="s">
        <v>296</v>
      </c>
      <c r="Z17" s="67" t="s">
        <v>481</v>
      </c>
      <c r="AA17" s="67" t="s">
        <v>475</v>
      </c>
      <c r="AB17" s="67"/>
      <c r="AC17" s="67" t="s">
        <v>16</v>
      </c>
      <c r="AD17" s="67" t="s">
        <v>17</v>
      </c>
      <c r="AE17" s="67" t="s">
        <v>476</v>
      </c>
      <c r="AF17" s="67" t="s">
        <v>477</v>
      </c>
      <c r="AG17" s="67"/>
      <c r="AH17" s="67"/>
      <c r="AI17" s="67" t="s">
        <v>478</v>
      </c>
      <c r="AJ17" s="67"/>
      <c r="AK17" s="67" t="s">
        <v>302</v>
      </c>
      <c r="AL17" s="67"/>
      <c r="AM17" s="67" t="s">
        <v>138</v>
      </c>
      <c r="AN17" s="40">
        <v>2313</v>
      </c>
      <c r="AO17" s="40">
        <v>160</v>
      </c>
      <c r="AP17" s="40">
        <f t="shared" si="0"/>
        <v>370080</v>
      </c>
      <c r="AQ17" s="71">
        <f t="shared" si="1"/>
        <v>8.4958677685950406</v>
      </c>
      <c r="AR17" s="40">
        <v>37980</v>
      </c>
      <c r="AS17" s="40">
        <v>9.8000000000000007</v>
      </c>
      <c r="AT17" s="40">
        <f t="shared" si="2"/>
        <v>2313</v>
      </c>
      <c r="AU17" s="40">
        <f t="shared" si="3"/>
        <v>1920</v>
      </c>
      <c r="AV17" s="40">
        <v>58.1</v>
      </c>
      <c r="AW17" s="71">
        <f t="shared" si="4"/>
        <v>77.247342882619975</v>
      </c>
    </row>
    <row r="18" spans="1:49" x14ac:dyDescent="0.2">
      <c r="A18" s="67" t="s">
        <v>283</v>
      </c>
      <c r="B18" s="68"/>
      <c r="C18" s="67" t="s">
        <v>461</v>
      </c>
      <c r="D18" s="67" t="s">
        <v>408</v>
      </c>
      <c r="E18" s="67" t="s">
        <v>409</v>
      </c>
      <c r="F18" s="67" t="s">
        <v>410</v>
      </c>
      <c r="G18" s="69" t="s">
        <v>411</v>
      </c>
      <c r="H18" s="67" t="s">
        <v>462</v>
      </c>
      <c r="I18" s="67" t="s">
        <v>463</v>
      </c>
      <c r="J18" s="67" t="s">
        <v>464</v>
      </c>
      <c r="K18" s="67"/>
      <c r="L18" s="68" t="s">
        <v>293</v>
      </c>
      <c r="M18" s="67" t="s">
        <v>24</v>
      </c>
      <c r="N18" s="67" t="s">
        <v>21</v>
      </c>
      <c r="O18" s="67" t="s">
        <v>51</v>
      </c>
      <c r="P18" s="70" t="s">
        <v>52</v>
      </c>
      <c r="Q18" s="67" t="s">
        <v>50</v>
      </c>
      <c r="R18" s="67" t="s">
        <v>117</v>
      </c>
      <c r="S18" s="67" t="s">
        <v>465</v>
      </c>
      <c r="T18" s="67" t="s">
        <v>466</v>
      </c>
      <c r="U18" s="67" t="s">
        <v>415</v>
      </c>
      <c r="V18" s="67" t="s">
        <v>78</v>
      </c>
      <c r="W18" s="67" t="s">
        <v>295</v>
      </c>
      <c r="X18" s="67" t="s">
        <v>328</v>
      </c>
      <c r="Y18" s="67" t="s">
        <v>416</v>
      </c>
      <c r="Z18" s="67" t="s">
        <v>417</v>
      </c>
      <c r="AA18" s="67" t="s">
        <v>418</v>
      </c>
      <c r="AB18" s="67"/>
      <c r="AC18" s="67" t="s">
        <v>16</v>
      </c>
      <c r="AD18" s="67"/>
      <c r="AE18" s="67" t="s">
        <v>419</v>
      </c>
      <c r="AF18" s="67" t="s">
        <v>420</v>
      </c>
      <c r="AG18" s="67"/>
      <c r="AH18" s="67"/>
      <c r="AI18" s="67" t="s">
        <v>421</v>
      </c>
      <c r="AJ18" s="67" t="s">
        <v>405</v>
      </c>
      <c r="AK18" s="67" t="s">
        <v>302</v>
      </c>
      <c r="AL18" s="67" t="s">
        <v>422</v>
      </c>
      <c r="AM18" s="67"/>
      <c r="AN18" s="40">
        <v>3850</v>
      </c>
      <c r="AO18" s="40">
        <v>35</v>
      </c>
      <c r="AP18" s="40">
        <f t="shared" si="0"/>
        <v>134750</v>
      </c>
      <c r="AQ18" s="71">
        <f t="shared" si="1"/>
        <v>3.0934343434343434</v>
      </c>
      <c r="AR18" s="40">
        <v>13492</v>
      </c>
      <c r="AS18" s="40">
        <v>8.6999999999999993</v>
      </c>
      <c r="AT18" s="40">
        <f t="shared" si="2"/>
        <v>3850</v>
      </c>
      <c r="AU18" s="40">
        <f t="shared" si="3"/>
        <v>420</v>
      </c>
      <c r="AV18" s="40">
        <v>57.3</v>
      </c>
      <c r="AW18" s="71">
        <f t="shared" si="4"/>
        <v>76.284447189115639</v>
      </c>
    </row>
    <row r="19" spans="1:49" x14ac:dyDescent="0.2">
      <c r="A19" s="67" t="s">
        <v>283</v>
      </c>
      <c r="B19" s="68" t="s">
        <v>482</v>
      </c>
      <c r="C19" s="67" t="s">
        <v>483</v>
      </c>
      <c r="D19" s="67" t="s">
        <v>484</v>
      </c>
      <c r="E19" s="67" t="s">
        <v>485</v>
      </c>
      <c r="F19" s="67" t="s">
        <v>448</v>
      </c>
      <c r="G19" s="69" t="s">
        <v>449</v>
      </c>
      <c r="H19" s="67" t="s">
        <v>486</v>
      </c>
      <c r="I19" s="67" t="s">
        <v>487</v>
      </c>
      <c r="J19" s="67"/>
      <c r="K19" s="67"/>
      <c r="L19" s="68" t="s">
        <v>293</v>
      </c>
      <c r="M19" s="67" t="s">
        <v>41</v>
      </c>
      <c r="N19" s="67" t="s">
        <v>21</v>
      </c>
      <c r="O19" s="67" t="s">
        <v>55</v>
      </c>
      <c r="P19" s="70" t="s">
        <v>53</v>
      </c>
      <c r="Q19" s="67" t="s">
        <v>50</v>
      </c>
      <c r="R19" s="67" t="s">
        <v>118</v>
      </c>
      <c r="S19" s="67" t="s">
        <v>488</v>
      </c>
      <c r="T19" s="67" t="s">
        <v>489</v>
      </c>
      <c r="U19" s="67" t="s">
        <v>490</v>
      </c>
      <c r="V19" s="67" t="s">
        <v>327</v>
      </c>
      <c r="W19" s="67" t="s">
        <v>295</v>
      </c>
      <c r="X19" s="67" t="s">
        <v>295</v>
      </c>
      <c r="Y19" s="67" t="s">
        <v>491</v>
      </c>
      <c r="Z19" s="67" t="s">
        <v>491</v>
      </c>
      <c r="AA19" s="67" t="s">
        <v>491</v>
      </c>
      <c r="AB19" s="67"/>
      <c r="AC19" s="67" t="s">
        <v>16</v>
      </c>
      <c r="AD19" s="67" t="s">
        <v>17</v>
      </c>
      <c r="AE19" s="67" t="s">
        <v>492</v>
      </c>
      <c r="AF19" s="67" t="s">
        <v>493</v>
      </c>
      <c r="AG19" s="67" t="s">
        <v>494</v>
      </c>
      <c r="AH19" s="67" t="s">
        <v>314</v>
      </c>
      <c r="AI19" s="67"/>
      <c r="AJ19" s="67"/>
      <c r="AK19" s="67" t="s">
        <v>315</v>
      </c>
      <c r="AL19" s="67"/>
      <c r="AM19" s="67" t="s">
        <v>139</v>
      </c>
      <c r="AN19" s="40">
        <v>995</v>
      </c>
      <c r="AO19" s="40">
        <v>132</v>
      </c>
      <c r="AP19" s="40">
        <f t="shared" si="0"/>
        <v>131340</v>
      </c>
      <c r="AQ19" s="71">
        <f t="shared" si="1"/>
        <v>3.0151515151515151</v>
      </c>
      <c r="AR19" s="40">
        <v>13232</v>
      </c>
      <c r="AS19" s="40">
        <v>9.6999999999999993</v>
      </c>
      <c r="AT19" s="40">
        <f t="shared" si="2"/>
        <v>995</v>
      </c>
      <c r="AU19" s="40">
        <f t="shared" si="3"/>
        <v>1584</v>
      </c>
      <c r="AV19" s="40">
        <v>57</v>
      </c>
      <c r="AW19" s="71">
        <f t="shared" si="4"/>
        <v>75.916101495355562</v>
      </c>
    </row>
    <row r="20" spans="1:49" x14ac:dyDescent="0.2">
      <c r="A20" s="67" t="s">
        <v>283</v>
      </c>
      <c r="B20" s="68"/>
      <c r="C20" s="67" t="s">
        <v>483</v>
      </c>
      <c r="D20" s="67" t="s">
        <v>424</v>
      </c>
      <c r="E20" s="67" t="s">
        <v>509</v>
      </c>
      <c r="F20" s="67" t="s">
        <v>510</v>
      </c>
      <c r="G20" s="69" t="s">
        <v>511</v>
      </c>
      <c r="H20" s="67" t="s">
        <v>512</v>
      </c>
      <c r="I20" s="67" t="s">
        <v>429</v>
      </c>
      <c r="J20" s="67" t="s">
        <v>21</v>
      </c>
      <c r="K20" s="67"/>
      <c r="L20" s="68" t="s">
        <v>293</v>
      </c>
      <c r="M20" s="67" t="s">
        <v>12</v>
      </c>
      <c r="N20" s="67" t="s">
        <v>21</v>
      </c>
      <c r="O20" s="67" t="s">
        <v>55</v>
      </c>
      <c r="P20" s="70" t="s">
        <v>53</v>
      </c>
      <c r="Q20" s="67" t="s">
        <v>50</v>
      </c>
      <c r="R20" s="67"/>
      <c r="S20" s="67"/>
      <c r="T20" s="67"/>
      <c r="U20" s="67" t="s">
        <v>431</v>
      </c>
      <c r="V20" s="67" t="s">
        <v>78</v>
      </c>
      <c r="W20" s="67" t="s">
        <v>295</v>
      </c>
      <c r="X20" s="67" t="s">
        <v>328</v>
      </c>
      <c r="Y20" s="67"/>
      <c r="Z20" s="67"/>
      <c r="AA20" s="67"/>
      <c r="AB20" s="67"/>
      <c r="AC20" s="67" t="s">
        <v>16</v>
      </c>
      <c r="AD20" s="67"/>
      <c r="AE20" s="67"/>
      <c r="AF20" s="67"/>
      <c r="AG20" s="67"/>
      <c r="AH20" s="67"/>
      <c r="AI20" s="67"/>
      <c r="AJ20" s="67"/>
      <c r="AK20" s="67" t="s">
        <v>302</v>
      </c>
      <c r="AL20" s="67" t="s">
        <v>513</v>
      </c>
      <c r="AM20" s="67" t="s">
        <v>140</v>
      </c>
      <c r="AN20" s="40">
        <v>1020</v>
      </c>
      <c r="AO20" s="40">
        <v>160</v>
      </c>
      <c r="AP20" s="40">
        <f t="shared" si="0"/>
        <v>163200</v>
      </c>
      <c r="AQ20" s="71">
        <f t="shared" si="1"/>
        <v>3.7465564738292012</v>
      </c>
      <c r="AR20" s="40">
        <v>15275</v>
      </c>
      <c r="AS20" s="40">
        <v>7.3</v>
      </c>
      <c r="AT20" s="40">
        <f t="shared" si="2"/>
        <v>1020</v>
      </c>
      <c r="AU20" s="40">
        <f t="shared" si="3"/>
        <v>1920</v>
      </c>
      <c r="AV20" s="40">
        <v>58.8</v>
      </c>
      <c r="AW20" s="71">
        <f t="shared" si="4"/>
        <v>72.403317486213226</v>
      </c>
    </row>
    <row r="21" spans="1:49" x14ac:dyDescent="0.2">
      <c r="A21" s="74" t="s">
        <v>283</v>
      </c>
      <c r="B21" s="68" t="s">
        <v>529</v>
      </c>
      <c r="C21" s="74" t="s">
        <v>530</v>
      </c>
      <c r="D21" s="74" t="s">
        <v>519</v>
      </c>
      <c r="E21" s="74" t="s">
        <v>531</v>
      </c>
      <c r="F21" s="74" t="s">
        <v>321</v>
      </c>
      <c r="G21" s="75" t="s">
        <v>322</v>
      </c>
      <c r="H21" s="74" t="s">
        <v>532</v>
      </c>
      <c r="I21" s="74" t="s">
        <v>524</v>
      </c>
      <c r="J21" s="74" t="s">
        <v>23</v>
      </c>
      <c r="K21" s="74" t="s">
        <v>533</v>
      </c>
      <c r="L21" s="68" t="s">
        <v>293</v>
      </c>
      <c r="M21" s="74" t="s">
        <v>56</v>
      </c>
      <c r="N21" s="74" t="s">
        <v>23</v>
      </c>
      <c r="O21" s="74" t="s">
        <v>94</v>
      </c>
      <c r="P21" s="76" t="s">
        <v>57</v>
      </c>
      <c r="Q21" s="74" t="s">
        <v>59</v>
      </c>
      <c r="R21" s="74" t="s">
        <v>119</v>
      </c>
      <c r="S21" s="74" t="s">
        <v>534</v>
      </c>
      <c r="T21" s="74" t="s">
        <v>535</v>
      </c>
      <c r="U21" s="74" t="s">
        <v>441</v>
      </c>
      <c r="V21" s="74" t="s">
        <v>536</v>
      </c>
      <c r="W21" s="74" t="s">
        <v>295</v>
      </c>
      <c r="X21" s="74" t="s">
        <v>328</v>
      </c>
      <c r="Y21" s="74"/>
      <c r="Z21" s="74" t="s">
        <v>537</v>
      </c>
      <c r="AA21" s="74" t="s">
        <v>537</v>
      </c>
      <c r="AB21" s="74"/>
      <c r="AC21" s="74" t="s">
        <v>16</v>
      </c>
      <c r="AD21" s="74" t="s">
        <v>17</v>
      </c>
      <c r="AE21" s="74" t="s">
        <v>538</v>
      </c>
      <c r="AF21" s="74" t="s">
        <v>539</v>
      </c>
      <c r="AG21" s="74" t="s">
        <v>540</v>
      </c>
      <c r="AH21" s="74"/>
      <c r="AI21" s="74"/>
      <c r="AJ21" s="74"/>
      <c r="AK21" s="74" t="s">
        <v>336</v>
      </c>
      <c r="AL21" s="74"/>
      <c r="AM21" s="74" t="s">
        <v>141</v>
      </c>
      <c r="AN21" s="53">
        <v>392</v>
      </c>
      <c r="AO21" s="53">
        <v>342</v>
      </c>
      <c r="AP21" s="53">
        <f t="shared" si="0"/>
        <v>134064</v>
      </c>
      <c r="AQ21" s="77">
        <f t="shared" si="1"/>
        <v>3.077685950413223</v>
      </c>
      <c r="AR21" s="53">
        <v>16198</v>
      </c>
      <c r="AS21" s="53">
        <v>11.1</v>
      </c>
      <c r="AT21" s="53">
        <f t="shared" si="2"/>
        <v>392</v>
      </c>
      <c r="AU21" s="53">
        <f t="shared" si="3"/>
        <v>4104</v>
      </c>
      <c r="AV21" s="53">
        <v>57.4</v>
      </c>
      <c r="AW21" s="77">
        <f t="shared" si="4"/>
        <v>89.63314803849903</v>
      </c>
    </row>
    <row r="22" spans="1:49" x14ac:dyDescent="0.2">
      <c r="A22" s="74" t="s">
        <v>283</v>
      </c>
      <c r="B22" s="68" t="s">
        <v>626</v>
      </c>
      <c r="C22" s="74" t="s">
        <v>627</v>
      </c>
      <c r="D22" s="74" t="s">
        <v>628</v>
      </c>
      <c r="E22" s="74" t="s">
        <v>629</v>
      </c>
      <c r="F22" s="74" t="s">
        <v>630</v>
      </c>
      <c r="G22" s="75" t="s">
        <v>631</v>
      </c>
      <c r="H22" s="74" t="s">
        <v>632</v>
      </c>
      <c r="I22" s="74" t="s">
        <v>202</v>
      </c>
      <c r="J22" s="74" t="s">
        <v>633</v>
      </c>
      <c r="K22" s="74"/>
      <c r="L22" s="68" t="s">
        <v>293</v>
      </c>
      <c r="M22" s="74" t="s">
        <v>56</v>
      </c>
      <c r="N22" s="74" t="s">
        <v>23</v>
      </c>
      <c r="O22" s="74" t="s">
        <v>94</v>
      </c>
      <c r="P22" s="76" t="s">
        <v>57</v>
      </c>
      <c r="Q22" s="74" t="s">
        <v>59</v>
      </c>
      <c r="R22" s="74" t="s">
        <v>120</v>
      </c>
      <c r="S22" s="74"/>
      <c r="T22" s="74"/>
      <c r="U22" s="74" t="s">
        <v>634</v>
      </c>
      <c r="V22" s="74" t="s">
        <v>536</v>
      </c>
      <c r="W22" s="74" t="s">
        <v>295</v>
      </c>
      <c r="X22" s="74" t="s">
        <v>295</v>
      </c>
      <c r="Y22" s="74"/>
      <c r="Z22" s="74" t="s">
        <v>635</v>
      </c>
      <c r="AA22" s="74"/>
      <c r="AB22" s="74"/>
      <c r="AC22" s="74" t="s">
        <v>16</v>
      </c>
      <c r="AD22" s="74" t="s">
        <v>17</v>
      </c>
      <c r="AE22" s="74" t="s">
        <v>636</v>
      </c>
      <c r="AF22" s="74" t="s">
        <v>637</v>
      </c>
      <c r="AG22" s="74" t="s">
        <v>638</v>
      </c>
      <c r="AH22" s="74" t="s">
        <v>314</v>
      </c>
      <c r="AI22" s="74" t="s">
        <v>639</v>
      </c>
      <c r="AJ22" s="74"/>
      <c r="AK22" s="74" t="s">
        <v>336</v>
      </c>
      <c r="AL22" s="74"/>
      <c r="AM22" s="74" t="s">
        <v>142</v>
      </c>
      <c r="AN22" s="53">
        <v>614</v>
      </c>
      <c r="AO22" s="53">
        <v>251</v>
      </c>
      <c r="AP22" s="53">
        <f t="shared" si="0"/>
        <v>154114</v>
      </c>
      <c r="AQ22" s="77">
        <f t="shared" si="1"/>
        <v>3.5379706152433426</v>
      </c>
      <c r="AR22" s="53">
        <v>18204</v>
      </c>
      <c r="AS22" s="53">
        <v>9.8000000000000007</v>
      </c>
      <c r="AT22" s="53">
        <f t="shared" si="2"/>
        <v>614</v>
      </c>
      <c r="AU22" s="53">
        <f t="shared" si="3"/>
        <v>3012</v>
      </c>
      <c r="AV22" s="53">
        <v>58</v>
      </c>
      <c r="AW22" s="77">
        <f t="shared" si="4"/>
        <v>88.909657845490997</v>
      </c>
    </row>
    <row r="23" spans="1:49" x14ac:dyDescent="0.2">
      <c r="A23" s="74" t="s">
        <v>283</v>
      </c>
      <c r="B23" s="68" t="s">
        <v>573</v>
      </c>
      <c r="C23" s="74" t="s">
        <v>574</v>
      </c>
      <c r="D23" s="74" t="s">
        <v>575</v>
      </c>
      <c r="E23" s="74" t="s">
        <v>576</v>
      </c>
      <c r="F23" s="74" t="s">
        <v>577</v>
      </c>
      <c r="G23" s="75" t="s">
        <v>578</v>
      </c>
      <c r="H23" s="79" t="s">
        <v>579</v>
      </c>
      <c r="I23" s="74" t="s">
        <v>580</v>
      </c>
      <c r="J23" s="74"/>
      <c r="K23" s="74"/>
      <c r="L23" s="68"/>
      <c r="M23" s="74" t="s">
        <v>47</v>
      </c>
      <c r="N23" s="74" t="s">
        <v>21</v>
      </c>
      <c r="O23" s="74" t="s">
        <v>55</v>
      </c>
      <c r="P23" s="76" t="s">
        <v>53</v>
      </c>
      <c r="Q23" s="74" t="s">
        <v>59</v>
      </c>
      <c r="R23" s="74" t="s">
        <v>111</v>
      </c>
      <c r="S23" s="74"/>
      <c r="T23" s="74"/>
      <c r="U23" s="74" t="s">
        <v>77</v>
      </c>
      <c r="V23" s="74" t="s">
        <v>78</v>
      </c>
      <c r="W23" s="74" t="s">
        <v>295</v>
      </c>
      <c r="X23" s="74" t="s">
        <v>328</v>
      </c>
      <c r="Y23" s="74" t="s">
        <v>581</v>
      </c>
      <c r="Z23" s="74" t="s">
        <v>582</v>
      </c>
      <c r="AA23" s="74" t="s">
        <v>583</v>
      </c>
      <c r="AB23" s="74"/>
      <c r="AC23" s="74" t="s">
        <v>16</v>
      </c>
      <c r="AD23" s="74" t="s">
        <v>17</v>
      </c>
      <c r="AE23" s="74" t="s">
        <v>549</v>
      </c>
      <c r="AF23" s="74" t="s">
        <v>584</v>
      </c>
      <c r="AG23" s="74"/>
      <c r="AH23" s="74"/>
      <c r="AI23" s="74"/>
      <c r="AJ23" s="74"/>
      <c r="AK23" s="74" t="s">
        <v>585</v>
      </c>
      <c r="AL23" s="74"/>
      <c r="AM23" s="74" t="s">
        <v>143</v>
      </c>
      <c r="AN23" s="53" t="s">
        <v>586</v>
      </c>
      <c r="AO23" s="53" t="s">
        <v>587</v>
      </c>
      <c r="AP23" s="53">
        <f t="shared" si="0"/>
        <v>132240</v>
      </c>
      <c r="AQ23" s="77">
        <f t="shared" si="1"/>
        <v>3.0358126721763083</v>
      </c>
      <c r="AR23" s="53">
        <v>14964</v>
      </c>
      <c r="AS23" s="53">
        <v>11.1</v>
      </c>
      <c r="AT23" s="53" t="str">
        <f t="shared" si="2"/>
        <v>1102</v>
      </c>
      <c r="AU23" s="53">
        <f t="shared" si="3"/>
        <v>1440</v>
      </c>
      <c r="AV23" s="53">
        <v>55.8</v>
      </c>
      <c r="AW23" s="77">
        <f t="shared" si="4"/>
        <v>83.946827324561411</v>
      </c>
    </row>
    <row r="24" spans="1:49" x14ac:dyDescent="0.2">
      <c r="A24" s="74" t="s">
        <v>283</v>
      </c>
      <c r="B24" s="68" t="s">
        <v>613</v>
      </c>
      <c r="C24" s="74" t="s">
        <v>614</v>
      </c>
      <c r="D24" s="74" t="s">
        <v>519</v>
      </c>
      <c r="E24" s="74" t="s">
        <v>615</v>
      </c>
      <c r="F24" s="74" t="s">
        <v>521</v>
      </c>
      <c r="G24" s="75" t="s">
        <v>522</v>
      </c>
      <c r="H24" s="79" t="s">
        <v>616</v>
      </c>
      <c r="I24" s="74" t="s">
        <v>524</v>
      </c>
      <c r="J24" s="74" t="s">
        <v>23</v>
      </c>
      <c r="K24" s="74"/>
      <c r="L24" s="68" t="s">
        <v>293</v>
      </c>
      <c r="M24" s="74" t="s">
        <v>41</v>
      </c>
      <c r="N24" s="74" t="s">
        <v>23</v>
      </c>
      <c r="O24" s="74" t="s">
        <v>96</v>
      </c>
      <c r="P24" s="54">
        <v>2.9</v>
      </c>
      <c r="Q24" s="74" t="s">
        <v>59</v>
      </c>
      <c r="R24" s="74" t="s">
        <v>114</v>
      </c>
      <c r="S24" s="74"/>
      <c r="T24" s="74"/>
      <c r="U24" s="74" t="s">
        <v>525</v>
      </c>
      <c r="V24" s="74" t="s">
        <v>78</v>
      </c>
      <c r="W24" s="74" t="s">
        <v>295</v>
      </c>
      <c r="X24" s="74" t="s">
        <v>295</v>
      </c>
      <c r="Y24" s="74" t="s">
        <v>23</v>
      </c>
      <c r="Z24" s="74" t="s">
        <v>23</v>
      </c>
      <c r="AA24" s="74" t="s">
        <v>23</v>
      </c>
      <c r="AB24" s="74"/>
      <c r="AC24" s="74" t="s">
        <v>16</v>
      </c>
      <c r="AD24" s="74" t="s">
        <v>17</v>
      </c>
      <c r="AE24" s="74" t="s">
        <v>526</v>
      </c>
      <c r="AF24" s="74" t="s">
        <v>385</v>
      </c>
      <c r="AG24" s="74" t="s">
        <v>617</v>
      </c>
      <c r="AH24" s="74"/>
      <c r="AI24" s="74" t="s">
        <v>527</v>
      </c>
      <c r="AJ24" s="74"/>
      <c r="AK24" s="74" t="s">
        <v>336</v>
      </c>
      <c r="AL24" s="74"/>
      <c r="AM24" s="74" t="s">
        <v>142</v>
      </c>
      <c r="AN24" s="53">
        <v>1023</v>
      </c>
      <c r="AO24" s="53">
        <v>160</v>
      </c>
      <c r="AP24" s="53">
        <f t="shared" si="0"/>
        <v>163680</v>
      </c>
      <c r="AQ24" s="77">
        <f t="shared" si="1"/>
        <v>3.7575757575757578</v>
      </c>
      <c r="AR24" s="53">
        <v>16999.8</v>
      </c>
      <c r="AS24" s="53">
        <v>10.3</v>
      </c>
      <c r="AT24" s="53">
        <f t="shared" si="2"/>
        <v>1023</v>
      </c>
      <c r="AU24" s="53">
        <f t="shared" si="3"/>
        <v>1920</v>
      </c>
      <c r="AV24" s="53">
        <v>58</v>
      </c>
      <c r="AW24" s="77">
        <f t="shared" si="4"/>
        <v>77.742464831928146</v>
      </c>
    </row>
    <row r="25" spans="1:49" x14ac:dyDescent="0.2">
      <c r="A25" s="74" t="s">
        <v>283</v>
      </c>
      <c r="C25" s="74" t="s">
        <v>604</v>
      </c>
      <c r="D25" s="74" t="s">
        <v>605</v>
      </c>
      <c r="E25" s="74" t="s">
        <v>606</v>
      </c>
      <c r="F25" s="74" t="s">
        <v>448</v>
      </c>
      <c r="G25" s="78">
        <v>57036</v>
      </c>
      <c r="H25" s="95" t="s">
        <v>607</v>
      </c>
      <c r="I25" s="53"/>
      <c r="J25" s="74" t="s">
        <v>608</v>
      </c>
      <c r="K25" s="53"/>
      <c r="M25" s="74" t="s">
        <v>41</v>
      </c>
      <c r="N25" s="74" t="s">
        <v>62</v>
      </c>
      <c r="O25" s="74" t="s">
        <v>97</v>
      </c>
      <c r="P25" s="96">
        <v>2.8</v>
      </c>
      <c r="Q25" s="74" t="s">
        <v>59</v>
      </c>
      <c r="R25" s="80">
        <v>45780</v>
      </c>
      <c r="S25" s="53"/>
      <c r="T25" s="53"/>
      <c r="U25" s="53">
        <v>150000</v>
      </c>
      <c r="V25" s="53">
        <v>7.5</v>
      </c>
      <c r="W25" s="53" t="s">
        <v>295</v>
      </c>
      <c r="X25" s="53" t="s">
        <v>328</v>
      </c>
      <c r="Y25" s="53" t="s">
        <v>296</v>
      </c>
      <c r="Z25" s="53"/>
      <c r="AA25" s="53"/>
      <c r="AB25" s="53"/>
      <c r="AC25" s="53" t="s">
        <v>16</v>
      </c>
      <c r="AD25" s="53" t="s">
        <v>17</v>
      </c>
      <c r="AE25" s="53" t="s">
        <v>609</v>
      </c>
      <c r="AF25" s="53" t="s">
        <v>610</v>
      </c>
      <c r="AG25" s="53" t="s">
        <v>611</v>
      </c>
      <c r="AH25" s="53" t="s">
        <v>314</v>
      </c>
      <c r="AI25" s="53"/>
      <c r="AJ25" s="53"/>
      <c r="AK25" s="53" t="s">
        <v>336</v>
      </c>
      <c r="AL25" s="53"/>
      <c r="AM25" s="80">
        <v>45950</v>
      </c>
      <c r="AN25" s="53">
        <v>689</v>
      </c>
      <c r="AO25" s="53">
        <v>204</v>
      </c>
      <c r="AP25" s="53">
        <f t="shared" si="0"/>
        <v>140556</v>
      </c>
      <c r="AQ25" s="77">
        <f t="shared" si="1"/>
        <v>3.2267217630853993</v>
      </c>
      <c r="AR25" s="53">
        <v>14640</v>
      </c>
      <c r="AS25" s="53">
        <v>12.1</v>
      </c>
      <c r="AT25" s="53">
        <f t="shared" si="2"/>
        <v>689</v>
      </c>
      <c r="AU25" s="53">
        <f t="shared" si="3"/>
        <v>2448</v>
      </c>
      <c r="AV25" s="53">
        <v>58.4</v>
      </c>
      <c r="AW25" s="77">
        <f t="shared" si="4"/>
        <v>76.400856911124393</v>
      </c>
    </row>
    <row r="26" spans="1:49" x14ac:dyDescent="0.2">
      <c r="A26" s="74" t="s">
        <v>283</v>
      </c>
      <c r="B26" s="68" t="s">
        <v>618</v>
      </c>
      <c r="C26" s="74" t="s">
        <v>619</v>
      </c>
      <c r="D26" s="74" t="s">
        <v>620</v>
      </c>
      <c r="E26" s="74" t="s">
        <v>621</v>
      </c>
      <c r="F26" s="74" t="s">
        <v>555</v>
      </c>
      <c r="G26" s="75" t="s">
        <v>556</v>
      </c>
      <c r="H26" s="74" t="s">
        <v>622</v>
      </c>
      <c r="I26" s="74" t="s">
        <v>558</v>
      </c>
      <c r="J26" s="74"/>
      <c r="K26" s="74"/>
      <c r="L26" s="68" t="s">
        <v>293</v>
      </c>
      <c r="M26" s="74" t="s">
        <v>87</v>
      </c>
      <c r="N26" s="74" t="s">
        <v>13</v>
      </c>
      <c r="O26" s="74" t="s">
        <v>98</v>
      </c>
      <c r="P26" s="76" t="s">
        <v>46</v>
      </c>
      <c r="Q26" s="74" t="s">
        <v>59</v>
      </c>
      <c r="R26" s="74" t="s">
        <v>121</v>
      </c>
      <c r="S26" s="74" t="s">
        <v>623</v>
      </c>
      <c r="T26" s="74" t="s">
        <v>624</v>
      </c>
      <c r="U26" s="74" t="s">
        <v>525</v>
      </c>
      <c r="V26" s="74" t="s">
        <v>78</v>
      </c>
      <c r="W26" s="74" t="s">
        <v>295</v>
      </c>
      <c r="X26" s="74" t="s">
        <v>295</v>
      </c>
      <c r="Y26" s="74" t="s">
        <v>561</v>
      </c>
      <c r="Z26" s="74" t="s">
        <v>625</v>
      </c>
      <c r="AA26" s="74"/>
      <c r="AB26" s="74"/>
      <c r="AC26" s="74" t="s">
        <v>16</v>
      </c>
      <c r="AD26" s="74"/>
      <c r="AE26" s="74"/>
      <c r="AF26" s="74"/>
      <c r="AG26" s="74"/>
      <c r="AH26" s="74"/>
      <c r="AI26" s="74"/>
      <c r="AJ26" s="74"/>
      <c r="AK26" s="74" t="s">
        <v>336</v>
      </c>
      <c r="AL26" s="74"/>
      <c r="AM26" s="74" t="s">
        <v>134</v>
      </c>
      <c r="AN26" s="53">
        <v>2960</v>
      </c>
      <c r="AO26" s="53">
        <v>45</v>
      </c>
      <c r="AP26" s="53">
        <f t="shared" si="0"/>
        <v>133200</v>
      </c>
      <c r="AQ26" s="77">
        <f t="shared" si="1"/>
        <v>3.0578512396694215</v>
      </c>
      <c r="AR26" s="53">
        <v>13426</v>
      </c>
      <c r="AS26" s="53">
        <v>9.1999999999999993</v>
      </c>
      <c r="AT26" s="53">
        <f t="shared" si="2"/>
        <v>2960</v>
      </c>
      <c r="AU26" s="53">
        <f t="shared" si="3"/>
        <v>540</v>
      </c>
      <c r="AV26" s="53">
        <v>57.5</v>
      </c>
      <c r="AW26" s="77">
        <f t="shared" si="4"/>
        <v>76.374069788788802</v>
      </c>
    </row>
    <row r="27" spans="1:49" x14ac:dyDescent="0.2">
      <c r="A27" s="74" t="s">
        <v>283</v>
      </c>
      <c r="B27" s="68" t="s">
        <v>551</v>
      </c>
      <c r="C27" s="74" t="s">
        <v>552</v>
      </c>
      <c r="D27" s="74" t="s">
        <v>553</v>
      </c>
      <c r="E27" s="74" t="s">
        <v>554</v>
      </c>
      <c r="F27" s="74" t="s">
        <v>555</v>
      </c>
      <c r="G27" s="75" t="s">
        <v>556</v>
      </c>
      <c r="H27" s="74" t="s">
        <v>557</v>
      </c>
      <c r="I27" s="74" t="s">
        <v>558</v>
      </c>
      <c r="J27" s="74"/>
      <c r="K27" s="74"/>
      <c r="L27" s="68" t="s">
        <v>293</v>
      </c>
      <c r="M27" s="74" t="s">
        <v>88</v>
      </c>
      <c r="N27" s="74" t="s">
        <v>73</v>
      </c>
      <c r="O27" s="74" t="s">
        <v>99</v>
      </c>
      <c r="P27" s="76" t="s">
        <v>42</v>
      </c>
      <c r="Q27" s="74" t="s">
        <v>59</v>
      </c>
      <c r="R27" s="74" t="s">
        <v>122</v>
      </c>
      <c r="S27" s="74" t="s">
        <v>559</v>
      </c>
      <c r="T27" s="74" t="s">
        <v>560</v>
      </c>
      <c r="U27" s="74" t="s">
        <v>77</v>
      </c>
      <c r="V27" s="74" t="s">
        <v>78</v>
      </c>
      <c r="W27" s="74" t="s">
        <v>295</v>
      </c>
      <c r="X27" s="74" t="s">
        <v>295</v>
      </c>
      <c r="Y27" s="74" t="s">
        <v>561</v>
      </c>
      <c r="Z27" s="74" t="s">
        <v>562</v>
      </c>
      <c r="AA27" s="53"/>
      <c r="AB27" s="74"/>
      <c r="AC27" s="74" t="s">
        <v>16</v>
      </c>
      <c r="AD27" s="74" t="s">
        <v>17</v>
      </c>
      <c r="AE27" s="74" t="s">
        <v>563</v>
      </c>
      <c r="AF27" s="74" t="s">
        <v>564</v>
      </c>
      <c r="AG27" s="74"/>
      <c r="AH27" s="74"/>
      <c r="AI27" s="74"/>
      <c r="AJ27" s="74"/>
      <c r="AK27" s="74" t="s">
        <v>336</v>
      </c>
      <c r="AL27" s="74"/>
      <c r="AM27" s="74" t="s">
        <v>144</v>
      </c>
      <c r="AN27" s="53">
        <v>985</v>
      </c>
      <c r="AO27" s="53">
        <v>133</v>
      </c>
      <c r="AP27" s="53">
        <f t="shared" si="0"/>
        <v>131005</v>
      </c>
      <c r="AQ27" s="77">
        <f t="shared" si="1"/>
        <v>3.0074609733700641</v>
      </c>
      <c r="AR27" s="53">
        <v>12682</v>
      </c>
      <c r="AS27" s="53">
        <v>11</v>
      </c>
      <c r="AT27" s="53">
        <f t="shared" si="2"/>
        <v>985</v>
      </c>
      <c r="AU27" s="53">
        <f t="shared" si="3"/>
        <v>1596</v>
      </c>
      <c r="AV27" s="53">
        <v>58</v>
      </c>
      <c r="AW27" s="77">
        <f t="shared" si="4"/>
        <v>71.896467262063794</v>
      </c>
    </row>
    <row r="28" spans="1:49" x14ac:dyDescent="0.2">
      <c r="A28" s="74" t="s">
        <v>283</v>
      </c>
      <c r="B28" s="68"/>
      <c r="C28" s="74" t="s">
        <v>612</v>
      </c>
      <c r="D28" s="74" t="s">
        <v>424</v>
      </c>
      <c r="E28" s="74" t="s">
        <v>425</v>
      </c>
      <c r="F28" s="74" t="s">
        <v>426</v>
      </c>
      <c r="G28" s="75" t="s">
        <v>427</v>
      </c>
      <c r="H28" s="74" t="s">
        <v>428</v>
      </c>
      <c r="I28" s="74" t="s">
        <v>429</v>
      </c>
      <c r="J28" s="74" t="s">
        <v>21</v>
      </c>
      <c r="K28" s="74"/>
      <c r="L28" s="68" t="s">
        <v>293</v>
      </c>
      <c r="M28" s="74" t="s">
        <v>24</v>
      </c>
      <c r="N28" s="74" t="s">
        <v>21</v>
      </c>
      <c r="O28" s="74" t="s">
        <v>58</v>
      </c>
      <c r="P28" s="76" t="s">
        <v>46</v>
      </c>
      <c r="Q28" s="74" t="s">
        <v>59</v>
      </c>
      <c r="R28" s="74" t="s">
        <v>116</v>
      </c>
      <c r="S28" s="74"/>
      <c r="T28" s="74"/>
      <c r="U28" s="74" t="s">
        <v>431</v>
      </c>
      <c r="V28" s="74" t="s">
        <v>78</v>
      </c>
      <c r="W28" s="74" t="s">
        <v>295</v>
      </c>
      <c r="X28" s="74" t="s">
        <v>295</v>
      </c>
      <c r="Y28" s="74"/>
      <c r="Z28" s="74"/>
      <c r="AA28" s="74"/>
      <c r="AB28" s="74"/>
      <c r="AC28" s="74" t="s">
        <v>16</v>
      </c>
      <c r="AD28" s="74"/>
      <c r="AE28" s="74"/>
      <c r="AF28" s="74"/>
      <c r="AG28" s="74"/>
      <c r="AH28" s="74"/>
      <c r="AI28" s="74"/>
      <c r="AJ28" s="74"/>
      <c r="AK28" s="74" t="s">
        <v>336</v>
      </c>
      <c r="AL28" s="74"/>
      <c r="AM28" s="74" t="s">
        <v>140</v>
      </c>
      <c r="AN28" s="53">
        <v>2300</v>
      </c>
      <c r="AO28" s="53">
        <v>80</v>
      </c>
      <c r="AP28" s="53">
        <f t="shared" si="0"/>
        <v>184000</v>
      </c>
      <c r="AQ28" s="77">
        <f t="shared" si="1"/>
        <v>4.2240587695133147</v>
      </c>
      <c r="AR28" s="53">
        <v>16780</v>
      </c>
      <c r="AS28" s="53">
        <v>7.6</v>
      </c>
      <c r="AT28" s="53">
        <f t="shared" si="2"/>
        <v>2300</v>
      </c>
      <c r="AU28" s="53">
        <f t="shared" si="3"/>
        <v>960</v>
      </c>
      <c r="AV28" s="53">
        <v>58.2</v>
      </c>
      <c r="AW28" s="77">
        <f t="shared" si="4"/>
        <v>70.317556673913046</v>
      </c>
    </row>
    <row r="29" spans="1:49" x14ac:dyDescent="0.2">
      <c r="A29" s="74" t="s">
        <v>283</v>
      </c>
      <c r="B29" s="68" t="s">
        <v>541</v>
      </c>
      <c r="C29" s="74" t="s">
        <v>542</v>
      </c>
      <c r="D29" s="74" t="s">
        <v>543</v>
      </c>
      <c r="E29" s="74" t="s">
        <v>544</v>
      </c>
      <c r="F29" s="74" t="s">
        <v>307</v>
      </c>
      <c r="G29" s="75" t="s">
        <v>545</v>
      </c>
      <c r="H29" s="74" t="s">
        <v>546</v>
      </c>
      <c r="I29" s="74" t="s">
        <v>199</v>
      </c>
      <c r="J29" s="74" t="s">
        <v>62</v>
      </c>
      <c r="K29" s="74"/>
      <c r="L29" s="68" t="s">
        <v>293</v>
      </c>
      <c r="M29" s="74" t="s">
        <v>41</v>
      </c>
      <c r="N29" s="74" t="s">
        <v>62</v>
      </c>
      <c r="O29" s="74" t="s">
        <v>100</v>
      </c>
      <c r="P29" s="76" t="s">
        <v>53</v>
      </c>
      <c r="Q29" s="74" t="s">
        <v>59</v>
      </c>
      <c r="R29" s="74"/>
      <c r="S29" s="74"/>
      <c r="T29" s="74"/>
      <c r="U29" s="74" t="s">
        <v>547</v>
      </c>
      <c r="V29" s="74" t="s">
        <v>548</v>
      </c>
      <c r="W29" s="74" t="s">
        <v>295</v>
      </c>
      <c r="X29" s="74" t="s">
        <v>295</v>
      </c>
      <c r="Y29" s="74" t="s">
        <v>296</v>
      </c>
      <c r="Z29" s="74" t="s">
        <v>475</v>
      </c>
      <c r="AA29" s="74" t="s">
        <v>475</v>
      </c>
      <c r="AB29" s="74"/>
      <c r="AC29" s="74" t="s">
        <v>16</v>
      </c>
      <c r="AD29" s="74" t="s">
        <v>17</v>
      </c>
      <c r="AE29" s="74" t="s">
        <v>549</v>
      </c>
      <c r="AF29" s="74" t="s">
        <v>550</v>
      </c>
      <c r="AG29" s="74"/>
      <c r="AH29" s="74"/>
      <c r="AI29" s="74"/>
      <c r="AJ29" s="74"/>
      <c r="AK29" s="74" t="s">
        <v>336</v>
      </c>
      <c r="AL29" s="74"/>
      <c r="AM29" s="74" t="s">
        <v>145</v>
      </c>
      <c r="AN29" s="53">
        <v>1335</v>
      </c>
      <c r="AO29" s="53">
        <v>139</v>
      </c>
      <c r="AP29" s="53">
        <f t="shared" si="0"/>
        <v>185565</v>
      </c>
      <c r="AQ29" s="77">
        <f t="shared" si="1"/>
        <v>4.2599862258953172</v>
      </c>
      <c r="AR29" s="53">
        <v>17200</v>
      </c>
      <c r="AS29" s="53">
        <v>10</v>
      </c>
      <c r="AT29" s="53">
        <f t="shared" si="2"/>
        <v>1335</v>
      </c>
      <c r="AU29" s="53">
        <f t="shared" si="3"/>
        <v>1668</v>
      </c>
      <c r="AV29" s="53">
        <v>60</v>
      </c>
      <c r="AW29" s="77">
        <f t="shared" si="4"/>
        <v>69.613353811332956</v>
      </c>
    </row>
    <row r="30" spans="1:49" x14ac:dyDescent="0.2">
      <c r="A30" s="74" t="s">
        <v>283</v>
      </c>
      <c r="B30" s="68" t="s">
        <v>588</v>
      </c>
      <c r="C30" s="74" t="s">
        <v>352</v>
      </c>
      <c r="D30" s="74" t="s">
        <v>589</v>
      </c>
      <c r="E30" s="74" t="s">
        <v>590</v>
      </c>
      <c r="F30" s="74" t="s">
        <v>591</v>
      </c>
      <c r="G30" s="75" t="s">
        <v>592</v>
      </c>
      <c r="H30" s="74" t="s">
        <v>593</v>
      </c>
      <c r="I30" s="74" t="s">
        <v>291</v>
      </c>
      <c r="J30" s="74" t="s">
        <v>594</v>
      </c>
      <c r="K30" s="74"/>
      <c r="L30" s="68" t="s">
        <v>293</v>
      </c>
      <c r="M30" s="74" t="s">
        <v>12</v>
      </c>
      <c r="N30" s="74" t="s">
        <v>13</v>
      </c>
      <c r="O30" s="74" t="s">
        <v>98</v>
      </c>
      <c r="P30" s="76" t="s">
        <v>46</v>
      </c>
      <c r="Q30" s="74" t="s">
        <v>59</v>
      </c>
      <c r="R30" s="74" t="s">
        <v>123</v>
      </c>
      <c r="S30" s="74"/>
      <c r="T30" s="74"/>
      <c r="U30" s="74" t="s">
        <v>294</v>
      </c>
      <c r="V30" s="74" t="s">
        <v>78</v>
      </c>
      <c r="W30" s="74" t="s">
        <v>295</v>
      </c>
      <c r="X30" s="74" t="s">
        <v>295</v>
      </c>
      <c r="Y30" s="74" t="s">
        <v>296</v>
      </c>
      <c r="Z30" s="74" t="s">
        <v>297</v>
      </c>
      <c r="AA30" s="74" t="s">
        <v>297</v>
      </c>
      <c r="AB30" s="74" t="s">
        <v>595</v>
      </c>
      <c r="AC30" s="74" t="s">
        <v>16</v>
      </c>
      <c r="AD30" s="74" t="s">
        <v>17</v>
      </c>
      <c r="AE30" s="74" t="s">
        <v>526</v>
      </c>
      <c r="AF30" s="74" t="s">
        <v>596</v>
      </c>
      <c r="AG30" s="74" t="s">
        <v>597</v>
      </c>
      <c r="AH30" s="74" t="s">
        <v>314</v>
      </c>
      <c r="AI30" s="74" t="s">
        <v>301</v>
      </c>
      <c r="AJ30" s="74"/>
      <c r="AK30" s="74" t="s">
        <v>336</v>
      </c>
      <c r="AL30" s="74"/>
      <c r="AM30" s="74" t="s">
        <v>140</v>
      </c>
      <c r="AN30" s="53">
        <v>2195</v>
      </c>
      <c r="AO30" s="53">
        <v>60</v>
      </c>
      <c r="AP30" s="53">
        <f t="shared" si="0"/>
        <v>131700</v>
      </c>
      <c r="AQ30" s="77">
        <f t="shared" si="1"/>
        <v>3.0234159779614327</v>
      </c>
      <c r="AR30" s="53">
        <v>11760</v>
      </c>
      <c r="AS30" s="53">
        <v>11.8</v>
      </c>
      <c r="AT30" s="53">
        <f t="shared" si="2"/>
        <v>2195</v>
      </c>
      <c r="AU30" s="53">
        <f t="shared" si="3"/>
        <v>720</v>
      </c>
      <c r="AV30" s="53">
        <v>57.16</v>
      </c>
      <c r="AW30" s="77">
        <f t="shared" si="4"/>
        <v>65.721550250569479</v>
      </c>
    </row>
    <row r="31" spans="1:49" x14ac:dyDescent="0.2">
      <c r="A31" s="81" t="s">
        <v>283</v>
      </c>
      <c r="B31" s="68"/>
      <c r="C31" s="81" t="s">
        <v>432</v>
      </c>
      <c r="D31" s="81" t="s">
        <v>433</v>
      </c>
      <c r="E31" s="81" t="s">
        <v>434</v>
      </c>
      <c r="F31" s="81" t="s">
        <v>435</v>
      </c>
      <c r="G31" s="92" t="s">
        <v>436</v>
      </c>
      <c r="H31" s="81" t="s">
        <v>437</v>
      </c>
      <c r="I31" s="84"/>
      <c r="J31" s="81" t="s">
        <v>438</v>
      </c>
      <c r="K31" s="81"/>
      <c r="L31" s="68" t="s">
        <v>293</v>
      </c>
      <c r="M31" s="81" t="s">
        <v>41</v>
      </c>
      <c r="N31" s="81" t="s">
        <v>21</v>
      </c>
      <c r="O31" s="81" t="s">
        <v>83</v>
      </c>
      <c r="P31" s="93" t="s">
        <v>67</v>
      </c>
      <c r="Q31" s="81" t="s">
        <v>66</v>
      </c>
      <c r="R31" s="81" t="s">
        <v>114</v>
      </c>
      <c r="S31" s="81" t="s">
        <v>644</v>
      </c>
      <c r="T31" s="81" t="s">
        <v>645</v>
      </c>
      <c r="U31" s="81" t="s">
        <v>441</v>
      </c>
      <c r="V31" s="81" t="s">
        <v>327</v>
      </c>
      <c r="W31" s="81" t="s">
        <v>328</v>
      </c>
      <c r="X31" s="81" t="s">
        <v>295</v>
      </c>
      <c r="Y31" s="81" t="s">
        <v>418</v>
      </c>
      <c r="Z31" s="81" t="s">
        <v>442</v>
      </c>
      <c r="AA31" s="81" t="s">
        <v>443</v>
      </c>
      <c r="AB31" s="81"/>
      <c r="AC31" s="81" t="s">
        <v>16</v>
      </c>
      <c r="AD31" s="81"/>
      <c r="AE31" s="81" t="s">
        <v>444</v>
      </c>
      <c r="AF31" s="81" t="s">
        <v>420</v>
      </c>
      <c r="AG31" s="81"/>
      <c r="AH31" s="81"/>
      <c r="AI31" s="81"/>
      <c r="AJ31" s="81"/>
      <c r="AK31" s="81" t="s">
        <v>315</v>
      </c>
      <c r="AL31" s="81" t="s">
        <v>445</v>
      </c>
      <c r="AM31" s="81" t="s">
        <v>135</v>
      </c>
      <c r="AN31" s="84">
        <v>1558</v>
      </c>
      <c r="AO31" s="84">
        <v>90</v>
      </c>
      <c r="AP31" s="84">
        <f t="shared" si="0"/>
        <v>140220</v>
      </c>
      <c r="AQ31" s="87">
        <f t="shared" si="1"/>
        <v>3.21900826446281</v>
      </c>
      <c r="AR31" s="84">
        <v>18480</v>
      </c>
      <c r="AS31" s="84">
        <v>10.199999999999999</v>
      </c>
      <c r="AT31" s="84">
        <f t="shared" si="2"/>
        <v>1558</v>
      </c>
      <c r="AU31" s="84">
        <f t="shared" si="3"/>
        <v>1080</v>
      </c>
      <c r="AV31" s="84">
        <v>58.5</v>
      </c>
      <c r="AW31" s="87">
        <f t="shared" si="4"/>
        <v>98.761120353729865</v>
      </c>
    </row>
    <row r="32" spans="1:49" x14ac:dyDescent="0.2">
      <c r="A32" s="81" t="s">
        <v>283</v>
      </c>
      <c r="B32" s="68"/>
      <c r="C32" s="81" t="s">
        <v>446</v>
      </c>
      <c r="D32" s="81" t="s">
        <v>433</v>
      </c>
      <c r="E32" s="81" t="s">
        <v>447</v>
      </c>
      <c r="F32" s="81" t="s">
        <v>448</v>
      </c>
      <c r="G32" s="92" t="s">
        <v>449</v>
      </c>
      <c r="H32" s="81" t="s">
        <v>450</v>
      </c>
      <c r="I32" s="84"/>
      <c r="J32" s="81" t="s">
        <v>451</v>
      </c>
      <c r="K32" s="81"/>
      <c r="L32" s="68" t="s">
        <v>293</v>
      </c>
      <c r="M32" s="81" t="s">
        <v>41</v>
      </c>
      <c r="N32" s="81" t="s">
        <v>21</v>
      </c>
      <c r="O32" s="81" t="s">
        <v>83</v>
      </c>
      <c r="P32" s="93" t="s">
        <v>67</v>
      </c>
      <c r="Q32" s="81" t="s">
        <v>66</v>
      </c>
      <c r="R32" s="81" t="s">
        <v>114</v>
      </c>
      <c r="S32" s="81" t="s">
        <v>646</v>
      </c>
      <c r="T32" s="81" t="s">
        <v>647</v>
      </c>
      <c r="U32" s="81" t="s">
        <v>441</v>
      </c>
      <c r="V32" s="81" t="s">
        <v>327</v>
      </c>
      <c r="W32" s="81" t="s">
        <v>328</v>
      </c>
      <c r="X32" s="81" t="s">
        <v>295</v>
      </c>
      <c r="Y32" s="81" t="s">
        <v>418</v>
      </c>
      <c r="Z32" s="81" t="s">
        <v>442</v>
      </c>
      <c r="AA32" s="81" t="s">
        <v>443</v>
      </c>
      <c r="AB32" s="81"/>
      <c r="AC32" s="81" t="s">
        <v>16</v>
      </c>
      <c r="AD32" s="81"/>
      <c r="AE32" s="81" t="s">
        <v>444</v>
      </c>
      <c r="AF32" s="81" t="s">
        <v>420</v>
      </c>
      <c r="AG32" s="81"/>
      <c r="AH32" s="81"/>
      <c r="AI32" s="81"/>
      <c r="AJ32" s="81"/>
      <c r="AK32" s="81" t="s">
        <v>315</v>
      </c>
      <c r="AL32" s="81" t="s">
        <v>445</v>
      </c>
      <c r="AM32" s="81" t="s">
        <v>135</v>
      </c>
      <c r="AN32" s="84">
        <v>1519</v>
      </c>
      <c r="AO32" s="84">
        <v>90</v>
      </c>
      <c r="AP32" s="84">
        <f t="shared" si="0"/>
        <v>136710</v>
      </c>
      <c r="AQ32" s="87">
        <f t="shared" si="1"/>
        <v>3.1384297520661155</v>
      </c>
      <c r="AR32" s="84">
        <v>17680</v>
      </c>
      <c r="AS32" s="84">
        <v>10.1</v>
      </c>
      <c r="AT32" s="84">
        <f t="shared" si="2"/>
        <v>1519</v>
      </c>
      <c r="AU32" s="84">
        <f t="shared" si="3"/>
        <v>1080</v>
      </c>
      <c r="AV32" s="84">
        <v>58.5</v>
      </c>
      <c r="AW32" s="87">
        <f t="shared" si="4"/>
        <v>97.019567951625092</v>
      </c>
    </row>
    <row r="33" spans="1:49" x14ac:dyDescent="0.2">
      <c r="A33" s="81" t="s">
        <v>283</v>
      </c>
      <c r="C33" s="81" t="s">
        <v>659</v>
      </c>
      <c r="D33" s="81" t="s">
        <v>660</v>
      </c>
      <c r="E33" s="81" t="s">
        <v>661</v>
      </c>
      <c r="F33" s="81" t="s">
        <v>662</v>
      </c>
      <c r="G33" s="82">
        <v>57380</v>
      </c>
      <c r="H33" s="97" t="s">
        <v>663</v>
      </c>
      <c r="I33" s="84"/>
      <c r="J33" s="84"/>
      <c r="K33" s="84"/>
      <c r="M33" s="81" t="s">
        <v>44</v>
      </c>
      <c r="N33" s="81" t="s">
        <v>13</v>
      </c>
      <c r="O33" s="81" t="s">
        <v>72</v>
      </c>
      <c r="P33" s="85">
        <v>3</v>
      </c>
      <c r="Q33" s="81" t="s">
        <v>66</v>
      </c>
      <c r="R33" s="86">
        <v>45772</v>
      </c>
      <c r="S33" s="84"/>
      <c r="T33" s="84"/>
      <c r="U33" s="84">
        <v>145000</v>
      </c>
      <c r="V33" s="84">
        <v>30</v>
      </c>
      <c r="W33" s="84" t="s">
        <v>328</v>
      </c>
      <c r="X33" s="84" t="s">
        <v>295</v>
      </c>
      <c r="Y33" s="84" t="s">
        <v>664</v>
      </c>
      <c r="Z33" s="84"/>
      <c r="AA33" s="84"/>
      <c r="AB33" s="84"/>
      <c r="AC33" s="84" t="s">
        <v>16</v>
      </c>
      <c r="AD33" s="84" t="s">
        <v>17</v>
      </c>
      <c r="AE33" s="84" t="s">
        <v>665</v>
      </c>
      <c r="AF33" s="84" t="s">
        <v>666</v>
      </c>
      <c r="AG33" s="84"/>
      <c r="AH33" s="84"/>
      <c r="AI33" s="84"/>
      <c r="AJ33" s="84"/>
      <c r="AK33" s="84" t="s">
        <v>336</v>
      </c>
      <c r="AL33" s="84"/>
      <c r="AM33" s="86">
        <v>45937</v>
      </c>
      <c r="AN33" s="84">
        <v>2725</v>
      </c>
      <c r="AO33" s="84">
        <v>70</v>
      </c>
      <c r="AP33" s="84">
        <f t="shared" si="0"/>
        <v>190750</v>
      </c>
      <c r="AQ33" s="87">
        <f t="shared" si="1"/>
        <v>4.3790174471992653</v>
      </c>
      <c r="AR33" s="84">
        <v>19180</v>
      </c>
      <c r="AS33" s="84">
        <v>10.199999999999999</v>
      </c>
      <c r="AT33" s="84">
        <f t="shared" si="2"/>
        <v>2725</v>
      </c>
      <c r="AU33" s="84">
        <f t="shared" si="3"/>
        <v>840</v>
      </c>
      <c r="AV33" s="84">
        <v>56.6</v>
      </c>
      <c r="AW33" s="87">
        <f t="shared" si="4"/>
        <v>75.349098397553533</v>
      </c>
    </row>
    <row r="34" spans="1:49" x14ac:dyDescent="0.2">
      <c r="A34" s="81" t="s">
        <v>283</v>
      </c>
      <c r="B34" s="68" t="s">
        <v>573</v>
      </c>
      <c r="C34" s="81" t="s">
        <v>574</v>
      </c>
      <c r="D34" s="81" t="s">
        <v>575</v>
      </c>
      <c r="E34" s="81" t="s">
        <v>576</v>
      </c>
      <c r="F34" s="81" t="s">
        <v>577</v>
      </c>
      <c r="G34" s="92" t="s">
        <v>578</v>
      </c>
      <c r="H34" s="83" t="s">
        <v>579</v>
      </c>
      <c r="I34" s="81" t="s">
        <v>580</v>
      </c>
      <c r="J34" s="81"/>
      <c r="K34" s="81"/>
      <c r="L34" s="68"/>
      <c r="M34" s="81" t="s">
        <v>47</v>
      </c>
      <c r="N34" s="81" t="s">
        <v>21</v>
      </c>
      <c r="O34" s="81" t="s">
        <v>83</v>
      </c>
      <c r="P34" s="93" t="s">
        <v>67</v>
      </c>
      <c r="Q34" s="81" t="s">
        <v>66</v>
      </c>
      <c r="R34" s="81" t="s">
        <v>124</v>
      </c>
      <c r="S34" s="81"/>
      <c r="T34" s="81"/>
      <c r="U34" s="81" t="s">
        <v>547</v>
      </c>
      <c r="V34" s="81" t="s">
        <v>78</v>
      </c>
      <c r="W34" s="81" t="s">
        <v>328</v>
      </c>
      <c r="X34" s="81" t="s">
        <v>295</v>
      </c>
      <c r="Y34" s="81" t="s">
        <v>640</v>
      </c>
      <c r="Z34" s="81" t="s">
        <v>417</v>
      </c>
      <c r="AA34" s="81" t="s">
        <v>641</v>
      </c>
      <c r="AB34" s="81"/>
      <c r="AC34" s="81" t="s">
        <v>16</v>
      </c>
      <c r="AD34" s="81" t="s">
        <v>17</v>
      </c>
      <c r="AE34" s="81" t="s">
        <v>549</v>
      </c>
      <c r="AF34" s="81" t="s">
        <v>642</v>
      </c>
      <c r="AG34" s="81"/>
      <c r="AH34" s="81"/>
      <c r="AI34" s="81"/>
      <c r="AJ34" s="81"/>
      <c r="AK34" s="81" t="s">
        <v>302</v>
      </c>
      <c r="AL34" s="81" t="s">
        <v>643</v>
      </c>
      <c r="AM34" s="81" t="s">
        <v>146</v>
      </c>
      <c r="AN34" s="84">
        <v>3567</v>
      </c>
      <c r="AO34" s="84">
        <v>60</v>
      </c>
      <c r="AP34" s="84">
        <f t="shared" ref="AP34:AP65" si="5">AN34*AO34</f>
        <v>214020</v>
      </c>
      <c r="AQ34" s="87">
        <f t="shared" ref="AQ34:AQ65" si="6">AP34/43560</f>
        <v>4.9132231404958677</v>
      </c>
      <c r="AR34" s="84">
        <v>22242</v>
      </c>
      <c r="AS34" s="84">
        <v>13.8</v>
      </c>
      <c r="AT34" s="84">
        <f t="shared" si="2"/>
        <v>3567</v>
      </c>
      <c r="AU34" s="84">
        <f t="shared" ref="AU34:AU67" si="7">AO34*12</f>
        <v>720</v>
      </c>
      <c r="AV34" s="84">
        <v>56.1</v>
      </c>
      <c r="AW34" s="87">
        <f t="shared" ref="AW34:AW67" si="8">((100-AS34)*AR34*100.138)/AT34/AU34</f>
        <v>74.755716730212143</v>
      </c>
    </row>
    <row r="35" spans="1:49" x14ac:dyDescent="0.2">
      <c r="A35" s="81" t="s">
        <v>283</v>
      </c>
      <c r="B35" s="68"/>
      <c r="C35" s="81" t="s">
        <v>648</v>
      </c>
      <c r="D35" s="81" t="s">
        <v>649</v>
      </c>
      <c r="E35" s="81" t="s">
        <v>650</v>
      </c>
      <c r="F35" s="81" t="s">
        <v>651</v>
      </c>
      <c r="G35" s="92" t="s">
        <v>652</v>
      </c>
      <c r="H35" s="81" t="s">
        <v>653</v>
      </c>
      <c r="I35" s="81" t="s">
        <v>654</v>
      </c>
      <c r="J35" s="81" t="s">
        <v>655</v>
      </c>
      <c r="K35" s="81"/>
      <c r="L35" s="68" t="s">
        <v>293</v>
      </c>
      <c r="M35" s="81" t="s">
        <v>48</v>
      </c>
      <c r="N35" s="81" t="s">
        <v>21</v>
      </c>
      <c r="O35" s="81" t="s">
        <v>83</v>
      </c>
      <c r="P35" s="93" t="s">
        <v>67</v>
      </c>
      <c r="Q35" s="81" t="s">
        <v>66</v>
      </c>
      <c r="R35" s="81" t="s">
        <v>125</v>
      </c>
      <c r="S35" s="81"/>
      <c r="T35" s="81"/>
      <c r="U35" s="81" t="s">
        <v>634</v>
      </c>
      <c r="V35" s="81" t="s">
        <v>78</v>
      </c>
      <c r="W35" s="81" t="s">
        <v>328</v>
      </c>
      <c r="X35" s="81" t="s">
        <v>295</v>
      </c>
      <c r="Y35" s="81" t="s">
        <v>418</v>
      </c>
      <c r="Z35" s="81"/>
      <c r="AA35" s="81" t="s">
        <v>656</v>
      </c>
      <c r="AB35" s="81"/>
      <c r="AC35" s="81" t="s">
        <v>16</v>
      </c>
      <c r="AD35" s="81" t="s">
        <v>17</v>
      </c>
      <c r="AE35" s="81" t="s">
        <v>657</v>
      </c>
      <c r="AF35" s="81" t="s">
        <v>667</v>
      </c>
      <c r="AG35" s="81"/>
      <c r="AH35" s="81"/>
      <c r="AI35" s="81"/>
      <c r="AJ35" s="81"/>
      <c r="AK35" s="81" t="s">
        <v>336</v>
      </c>
      <c r="AL35" s="81"/>
      <c r="AM35" s="81" t="s">
        <v>145</v>
      </c>
      <c r="AN35" s="84">
        <v>633</v>
      </c>
      <c r="AO35" s="84">
        <v>210</v>
      </c>
      <c r="AP35" s="84">
        <f t="shared" si="5"/>
        <v>132930</v>
      </c>
      <c r="AQ35" s="87">
        <f t="shared" si="6"/>
        <v>3.0516528925619837</v>
      </c>
      <c r="AR35" s="84">
        <v>13090</v>
      </c>
      <c r="AS35" s="84">
        <v>10.3</v>
      </c>
      <c r="AT35" s="84">
        <f t="shared" si="2"/>
        <v>633</v>
      </c>
      <c r="AU35" s="84">
        <f t="shared" si="7"/>
        <v>2520</v>
      </c>
      <c r="AV35" s="84">
        <v>57.9</v>
      </c>
      <c r="AW35" s="87">
        <f t="shared" si="8"/>
        <v>73.710057846234875</v>
      </c>
    </row>
    <row r="36" spans="1:49" x14ac:dyDescent="0.2">
      <c r="A36" s="81" t="s">
        <v>283</v>
      </c>
      <c r="B36" s="68"/>
      <c r="C36" s="81" t="s">
        <v>648</v>
      </c>
      <c r="D36" s="81" t="s">
        <v>649</v>
      </c>
      <c r="E36" s="81" t="s">
        <v>650</v>
      </c>
      <c r="F36" s="81" t="s">
        <v>651</v>
      </c>
      <c r="G36" s="92" t="s">
        <v>652</v>
      </c>
      <c r="H36" s="81" t="s">
        <v>653</v>
      </c>
      <c r="I36" s="81" t="s">
        <v>654</v>
      </c>
      <c r="J36" s="81" t="s">
        <v>655</v>
      </c>
      <c r="K36" s="81"/>
      <c r="L36" s="68" t="s">
        <v>293</v>
      </c>
      <c r="M36" s="81" t="s">
        <v>48</v>
      </c>
      <c r="N36" s="81" t="s">
        <v>21</v>
      </c>
      <c r="O36" s="81" t="s">
        <v>64</v>
      </c>
      <c r="P36" s="93" t="s">
        <v>65</v>
      </c>
      <c r="Q36" s="81" t="s">
        <v>66</v>
      </c>
      <c r="R36" s="81" t="s">
        <v>126</v>
      </c>
      <c r="S36" s="81"/>
      <c r="T36" s="81"/>
      <c r="U36" s="81" t="s">
        <v>634</v>
      </c>
      <c r="V36" s="81" t="s">
        <v>78</v>
      </c>
      <c r="W36" s="81" t="s">
        <v>328</v>
      </c>
      <c r="X36" s="81" t="s">
        <v>295</v>
      </c>
      <c r="Y36" s="81" t="s">
        <v>418</v>
      </c>
      <c r="Z36" s="81"/>
      <c r="AA36" s="81" t="s">
        <v>656</v>
      </c>
      <c r="AB36" s="81"/>
      <c r="AC36" s="81" t="s">
        <v>16</v>
      </c>
      <c r="AD36" s="81" t="s">
        <v>17</v>
      </c>
      <c r="AE36" s="81" t="s">
        <v>657</v>
      </c>
      <c r="AF36" s="81" t="s">
        <v>658</v>
      </c>
      <c r="AG36" s="81"/>
      <c r="AH36" s="81"/>
      <c r="AI36" s="81"/>
      <c r="AJ36" s="81"/>
      <c r="AK36" s="81" t="s">
        <v>336</v>
      </c>
      <c r="AL36" s="81"/>
      <c r="AM36" s="81" t="s">
        <v>130</v>
      </c>
      <c r="AN36" s="84">
        <v>599</v>
      </c>
      <c r="AO36" s="84">
        <v>280</v>
      </c>
      <c r="AP36" s="84">
        <f t="shared" si="5"/>
        <v>167720</v>
      </c>
      <c r="AQ36" s="87">
        <f t="shared" si="6"/>
        <v>3.850321395775941</v>
      </c>
      <c r="AR36" s="84">
        <v>15060</v>
      </c>
      <c r="AS36" s="84">
        <v>11.4</v>
      </c>
      <c r="AT36" s="84">
        <f t="shared" si="2"/>
        <v>599</v>
      </c>
      <c r="AU36" s="84">
        <f t="shared" si="7"/>
        <v>3360</v>
      </c>
      <c r="AV36" s="84">
        <v>59</v>
      </c>
      <c r="AW36" s="87">
        <f t="shared" si="8"/>
        <v>66.388293787264502</v>
      </c>
    </row>
    <row r="37" spans="1:49" x14ac:dyDescent="0.2">
      <c r="A37" s="67" t="s">
        <v>283</v>
      </c>
      <c r="B37" s="68" t="s">
        <v>482</v>
      </c>
      <c r="C37" s="67" t="s">
        <v>681</v>
      </c>
      <c r="D37" s="67" t="s">
        <v>484</v>
      </c>
      <c r="E37" s="67" t="s">
        <v>682</v>
      </c>
      <c r="F37" s="67" t="s">
        <v>448</v>
      </c>
      <c r="G37" s="69" t="s">
        <v>449</v>
      </c>
      <c r="H37" s="67" t="s">
        <v>683</v>
      </c>
      <c r="I37" s="67" t="s">
        <v>487</v>
      </c>
      <c r="J37" s="67"/>
      <c r="K37" s="67"/>
      <c r="L37" s="68" t="s">
        <v>293</v>
      </c>
      <c r="M37" s="67" t="s">
        <v>41</v>
      </c>
      <c r="N37" s="67" t="s">
        <v>21</v>
      </c>
      <c r="O37" s="67" t="s">
        <v>83</v>
      </c>
      <c r="P37" s="70" t="s">
        <v>67</v>
      </c>
      <c r="Q37" s="67" t="s">
        <v>68</v>
      </c>
      <c r="R37" s="67" t="s">
        <v>114</v>
      </c>
      <c r="S37" s="67" t="s">
        <v>684</v>
      </c>
      <c r="T37" s="67" t="s">
        <v>685</v>
      </c>
      <c r="U37" s="67" t="s">
        <v>547</v>
      </c>
      <c r="V37" s="67" t="s">
        <v>327</v>
      </c>
      <c r="W37" s="67" t="s">
        <v>295</v>
      </c>
      <c r="X37" s="67" t="s">
        <v>295</v>
      </c>
      <c r="Y37" s="67" t="s">
        <v>491</v>
      </c>
      <c r="Z37" s="67" t="s">
        <v>491</v>
      </c>
      <c r="AA37" s="67" t="s">
        <v>491</v>
      </c>
      <c r="AB37" s="67"/>
      <c r="AC37" s="67" t="s">
        <v>82</v>
      </c>
      <c r="AD37" s="67" t="s">
        <v>82</v>
      </c>
      <c r="AE37" s="67" t="s">
        <v>492</v>
      </c>
      <c r="AF37" s="67" t="s">
        <v>493</v>
      </c>
      <c r="AG37" s="67" t="s">
        <v>494</v>
      </c>
      <c r="AH37" s="67" t="s">
        <v>314</v>
      </c>
      <c r="AI37" s="67" t="s">
        <v>686</v>
      </c>
      <c r="AJ37" s="67" t="s">
        <v>687</v>
      </c>
      <c r="AK37" s="67" t="s">
        <v>336</v>
      </c>
      <c r="AL37" s="67"/>
      <c r="AM37" s="67" t="s">
        <v>147</v>
      </c>
      <c r="AN37" s="40">
        <v>982</v>
      </c>
      <c r="AO37" s="40">
        <v>140</v>
      </c>
      <c r="AP37" s="40">
        <f t="shared" si="5"/>
        <v>137480</v>
      </c>
      <c r="AQ37" s="71">
        <f t="shared" si="6"/>
        <v>3.1561065197428833</v>
      </c>
      <c r="AR37" s="40">
        <v>16646</v>
      </c>
      <c r="AS37" s="40">
        <v>10.1</v>
      </c>
      <c r="AT37" s="40">
        <f t="shared" si="2"/>
        <v>982</v>
      </c>
      <c r="AU37" s="40">
        <f t="shared" si="7"/>
        <v>1680</v>
      </c>
      <c r="AV37" s="40">
        <v>56.5</v>
      </c>
      <c r="AW37" s="71">
        <f t="shared" si="8"/>
        <v>90.833850745078081</v>
      </c>
    </row>
    <row r="38" spans="1:49" x14ac:dyDescent="0.2">
      <c r="A38" s="67" t="s">
        <v>283</v>
      </c>
      <c r="B38" s="68"/>
      <c r="C38" s="67" t="s">
        <v>688</v>
      </c>
      <c r="D38" s="67" t="s">
        <v>433</v>
      </c>
      <c r="E38" s="67" t="s">
        <v>689</v>
      </c>
      <c r="F38" s="67" t="s">
        <v>435</v>
      </c>
      <c r="G38" s="69" t="s">
        <v>436</v>
      </c>
      <c r="H38" s="89" t="s">
        <v>690</v>
      </c>
      <c r="I38" s="40"/>
      <c r="J38" s="67" t="s">
        <v>451</v>
      </c>
      <c r="K38" s="67"/>
      <c r="L38" s="68" t="s">
        <v>293</v>
      </c>
      <c r="M38" s="67" t="s">
        <v>41</v>
      </c>
      <c r="N38" s="67" t="s">
        <v>21</v>
      </c>
      <c r="O38" s="67" t="s">
        <v>83</v>
      </c>
      <c r="P38" s="70" t="s">
        <v>67</v>
      </c>
      <c r="Q38" s="67" t="s">
        <v>68</v>
      </c>
      <c r="R38" s="67"/>
      <c r="S38" s="67" t="s">
        <v>691</v>
      </c>
      <c r="T38" s="67" t="s">
        <v>692</v>
      </c>
      <c r="U38" s="67" t="s">
        <v>441</v>
      </c>
      <c r="V38" s="67" t="s">
        <v>327</v>
      </c>
      <c r="W38" s="67" t="s">
        <v>295</v>
      </c>
      <c r="X38" s="67" t="s">
        <v>295</v>
      </c>
      <c r="Y38" s="67" t="s">
        <v>418</v>
      </c>
      <c r="Z38" s="67" t="s">
        <v>693</v>
      </c>
      <c r="AA38" s="67" t="s">
        <v>656</v>
      </c>
      <c r="AB38" s="67"/>
      <c r="AC38" s="67" t="s">
        <v>16</v>
      </c>
      <c r="AD38" s="67" t="s">
        <v>17</v>
      </c>
      <c r="AE38" s="67" t="s">
        <v>444</v>
      </c>
      <c r="AF38" s="67" t="s">
        <v>420</v>
      </c>
      <c r="AG38" s="67"/>
      <c r="AH38" s="67"/>
      <c r="AI38" s="67"/>
      <c r="AJ38" s="67"/>
      <c r="AK38" s="67" t="s">
        <v>315</v>
      </c>
      <c r="AL38" s="67" t="s">
        <v>445</v>
      </c>
      <c r="AM38" s="67" t="s">
        <v>135</v>
      </c>
      <c r="AN38" s="40">
        <v>1530</v>
      </c>
      <c r="AO38" s="40">
        <v>90</v>
      </c>
      <c r="AP38" s="40">
        <f t="shared" si="5"/>
        <v>137700</v>
      </c>
      <c r="AQ38" s="71">
        <f t="shared" si="6"/>
        <v>3.1611570247933884</v>
      </c>
      <c r="AR38" s="40">
        <v>15460</v>
      </c>
      <c r="AS38" s="40">
        <v>9</v>
      </c>
      <c r="AT38" s="40">
        <f t="shared" si="2"/>
        <v>1530</v>
      </c>
      <c r="AU38" s="40">
        <f t="shared" si="7"/>
        <v>1080</v>
      </c>
      <c r="AV38" s="40">
        <v>58</v>
      </c>
      <c r="AW38" s="71">
        <f t="shared" si="8"/>
        <v>85.257895594287106</v>
      </c>
    </row>
    <row r="39" spans="1:49" x14ac:dyDescent="0.2">
      <c r="A39" s="67" t="s">
        <v>283</v>
      </c>
      <c r="B39" s="68" t="s">
        <v>668</v>
      </c>
      <c r="C39" s="67" t="s">
        <v>318</v>
      </c>
      <c r="D39" s="67" t="s">
        <v>669</v>
      </c>
      <c r="E39" s="67" t="s">
        <v>670</v>
      </c>
      <c r="F39" s="67" t="s">
        <v>671</v>
      </c>
      <c r="G39" s="69" t="s">
        <v>672</v>
      </c>
      <c r="H39" s="89" t="s">
        <v>673</v>
      </c>
      <c r="I39" s="67" t="s">
        <v>674</v>
      </c>
      <c r="J39" s="67" t="s">
        <v>675</v>
      </c>
      <c r="K39" s="67"/>
      <c r="L39" s="68" t="s">
        <v>293</v>
      </c>
      <c r="M39" s="67" t="s">
        <v>89</v>
      </c>
      <c r="N39" s="67" t="s">
        <v>21</v>
      </c>
      <c r="O39" s="67" t="s">
        <v>101</v>
      </c>
      <c r="P39" s="70" t="s">
        <v>67</v>
      </c>
      <c r="Q39" s="67" t="s">
        <v>68</v>
      </c>
      <c r="R39" s="67" t="s">
        <v>115</v>
      </c>
      <c r="S39" s="67"/>
      <c r="T39" s="67"/>
      <c r="U39" s="67" t="s">
        <v>294</v>
      </c>
      <c r="V39" s="67" t="s">
        <v>536</v>
      </c>
      <c r="W39" s="67" t="s">
        <v>295</v>
      </c>
      <c r="X39" s="67" t="s">
        <v>295</v>
      </c>
      <c r="Y39" s="67" t="s">
        <v>676</v>
      </c>
      <c r="Z39" s="67" t="s">
        <v>677</v>
      </c>
      <c r="AA39" s="67" t="s">
        <v>678</v>
      </c>
      <c r="AB39" s="67"/>
      <c r="AC39" s="67" t="s">
        <v>16</v>
      </c>
      <c r="AD39" s="67" t="s">
        <v>17</v>
      </c>
      <c r="AE39" s="67" t="s">
        <v>679</v>
      </c>
      <c r="AF39" s="67" t="s">
        <v>680</v>
      </c>
      <c r="AG39" s="67"/>
      <c r="AH39" s="67"/>
      <c r="AI39" s="67"/>
      <c r="AJ39" s="67"/>
      <c r="AK39" s="67" t="s">
        <v>302</v>
      </c>
      <c r="AL39" s="67"/>
      <c r="AM39" s="67" t="s">
        <v>135</v>
      </c>
      <c r="AN39" s="40">
        <v>2348</v>
      </c>
      <c r="AO39" s="40">
        <v>80</v>
      </c>
      <c r="AP39" s="40">
        <f t="shared" si="5"/>
        <v>187840</v>
      </c>
      <c r="AQ39" s="71">
        <f t="shared" si="6"/>
        <v>4.3122130394857665</v>
      </c>
      <c r="AR39" s="40">
        <v>17050</v>
      </c>
      <c r="AS39" s="40">
        <v>10.199999999999999</v>
      </c>
      <c r="AT39" s="40">
        <f t="shared" si="2"/>
        <v>2348</v>
      </c>
      <c r="AU39" s="40">
        <f t="shared" si="7"/>
        <v>960</v>
      </c>
      <c r="AV39" s="40">
        <v>56.6</v>
      </c>
      <c r="AW39" s="71">
        <f t="shared" si="8"/>
        <v>68.019010159355489</v>
      </c>
    </row>
    <row r="40" spans="1:49" x14ac:dyDescent="0.2">
      <c r="A40" s="74" t="s">
        <v>283</v>
      </c>
      <c r="B40" s="68" t="s">
        <v>730</v>
      </c>
      <c r="C40" s="74" t="s">
        <v>731</v>
      </c>
      <c r="D40" s="74" t="s">
        <v>732</v>
      </c>
      <c r="E40" s="74" t="s">
        <v>733</v>
      </c>
      <c r="F40" s="74" t="s">
        <v>734</v>
      </c>
      <c r="G40" s="75" t="s">
        <v>735</v>
      </c>
      <c r="H40" s="74" t="s">
        <v>736</v>
      </c>
      <c r="I40" s="74" t="s">
        <v>737</v>
      </c>
      <c r="J40" s="74" t="s">
        <v>21</v>
      </c>
      <c r="K40" s="74"/>
      <c r="L40" s="68" t="s">
        <v>293</v>
      </c>
      <c r="M40" s="74" t="s">
        <v>47</v>
      </c>
      <c r="N40" s="74" t="s">
        <v>21</v>
      </c>
      <c r="O40" s="74" t="s">
        <v>83</v>
      </c>
      <c r="P40" s="76" t="s">
        <v>67</v>
      </c>
      <c r="Q40" s="74" t="s">
        <v>71</v>
      </c>
      <c r="R40" s="74" t="s">
        <v>127</v>
      </c>
      <c r="S40" s="74"/>
      <c r="T40" s="74"/>
      <c r="U40" s="74" t="s">
        <v>738</v>
      </c>
      <c r="V40" s="74" t="s">
        <v>536</v>
      </c>
      <c r="W40" s="74" t="s">
        <v>295</v>
      </c>
      <c r="X40" s="74" t="s">
        <v>295</v>
      </c>
      <c r="Y40" s="74"/>
      <c r="Z40" s="74"/>
      <c r="AA40" s="74"/>
      <c r="AB40" s="74"/>
      <c r="AC40" s="74" t="s">
        <v>16</v>
      </c>
      <c r="AD40" s="74" t="s">
        <v>16</v>
      </c>
      <c r="AE40" s="74"/>
      <c r="AF40" s="74"/>
      <c r="AG40" s="74"/>
      <c r="AH40" s="74"/>
      <c r="AI40" s="74"/>
      <c r="AJ40" s="74"/>
      <c r="AK40" s="74" t="s">
        <v>336</v>
      </c>
      <c r="AL40" s="74"/>
      <c r="AM40" s="74" t="s">
        <v>135</v>
      </c>
      <c r="AN40" s="53">
        <v>395</v>
      </c>
      <c r="AO40" s="53">
        <v>395</v>
      </c>
      <c r="AP40" s="53">
        <f t="shared" si="5"/>
        <v>156025</v>
      </c>
      <c r="AQ40" s="77">
        <f t="shared" si="6"/>
        <v>3.5818411386593203</v>
      </c>
      <c r="AR40" s="53">
        <v>18380</v>
      </c>
      <c r="AS40" s="53">
        <v>10.3</v>
      </c>
      <c r="AT40" s="53">
        <f t="shared" si="2"/>
        <v>395</v>
      </c>
      <c r="AU40" s="53">
        <f t="shared" si="7"/>
        <v>4740</v>
      </c>
      <c r="AV40" s="53"/>
      <c r="AW40" s="77">
        <f t="shared" si="8"/>
        <v>88.178239955135396</v>
      </c>
    </row>
    <row r="41" spans="1:49" x14ac:dyDescent="0.2">
      <c r="A41" s="74" t="s">
        <v>283</v>
      </c>
      <c r="B41" s="68" t="s">
        <v>695</v>
      </c>
      <c r="C41" s="74" t="s">
        <v>696</v>
      </c>
      <c r="D41" s="74" t="s">
        <v>697</v>
      </c>
      <c r="E41" s="74" t="s">
        <v>698</v>
      </c>
      <c r="F41" s="74" t="s">
        <v>699</v>
      </c>
      <c r="G41" s="75" t="s">
        <v>700</v>
      </c>
      <c r="H41" s="74" t="s">
        <v>701</v>
      </c>
      <c r="I41" s="74" t="s">
        <v>702</v>
      </c>
      <c r="J41" s="74" t="s">
        <v>703</v>
      </c>
      <c r="K41" s="74"/>
      <c r="L41" s="68" t="s">
        <v>293</v>
      </c>
      <c r="M41" s="74" t="s">
        <v>20</v>
      </c>
      <c r="N41" s="74" t="s">
        <v>21</v>
      </c>
      <c r="O41" s="74" t="s">
        <v>83</v>
      </c>
      <c r="P41" s="76" t="s">
        <v>67</v>
      </c>
      <c r="Q41" s="74" t="s">
        <v>71</v>
      </c>
      <c r="R41" s="74" t="s">
        <v>127</v>
      </c>
      <c r="S41" s="74" t="s">
        <v>704</v>
      </c>
      <c r="T41" s="74" t="s">
        <v>705</v>
      </c>
      <c r="U41" s="74" t="s">
        <v>706</v>
      </c>
      <c r="V41" s="74" t="s">
        <v>78</v>
      </c>
      <c r="W41" s="74" t="s">
        <v>295</v>
      </c>
      <c r="X41" s="74" t="s">
        <v>295</v>
      </c>
      <c r="Y41" s="74" t="s">
        <v>418</v>
      </c>
      <c r="Z41" s="74" t="s">
        <v>707</v>
      </c>
      <c r="AA41" s="74" t="s">
        <v>656</v>
      </c>
      <c r="AB41" s="74"/>
      <c r="AC41" s="74" t="s">
        <v>16</v>
      </c>
      <c r="AD41" s="74" t="s">
        <v>17</v>
      </c>
      <c r="AE41" s="74" t="s">
        <v>708</v>
      </c>
      <c r="AF41" s="74" t="s">
        <v>709</v>
      </c>
      <c r="AG41" s="74"/>
      <c r="AH41" s="74"/>
      <c r="AI41" s="74"/>
      <c r="AJ41" s="74"/>
      <c r="AK41" s="74" t="s">
        <v>336</v>
      </c>
      <c r="AL41" s="74"/>
      <c r="AM41" s="74" t="s">
        <v>148</v>
      </c>
      <c r="AN41" s="53">
        <v>671</v>
      </c>
      <c r="AO41" s="53">
        <v>232</v>
      </c>
      <c r="AP41" s="53">
        <f t="shared" si="5"/>
        <v>155672</v>
      </c>
      <c r="AQ41" s="77">
        <f t="shared" si="6"/>
        <v>3.5737373737373739</v>
      </c>
      <c r="AR41" s="53">
        <v>17550</v>
      </c>
      <c r="AS41" s="53">
        <v>8.8000000000000007</v>
      </c>
      <c r="AT41" s="53">
        <f t="shared" si="2"/>
        <v>671</v>
      </c>
      <c r="AU41" s="53">
        <f t="shared" si="7"/>
        <v>2784</v>
      </c>
      <c r="AV41" s="53">
        <v>56</v>
      </c>
      <c r="AW41" s="77">
        <f t="shared" si="8"/>
        <v>85.798386607739346</v>
      </c>
    </row>
    <row r="42" spans="1:49" x14ac:dyDescent="0.2">
      <c r="A42" s="74" t="s">
        <v>283</v>
      </c>
      <c r="B42" s="68" t="s">
        <v>739</v>
      </c>
      <c r="C42" s="74" t="s">
        <v>740</v>
      </c>
      <c r="D42" s="74" t="s">
        <v>519</v>
      </c>
      <c r="E42" s="74" t="s">
        <v>741</v>
      </c>
      <c r="F42" s="74" t="s">
        <v>533</v>
      </c>
      <c r="G42" s="75" t="s">
        <v>742</v>
      </c>
      <c r="H42" s="74" t="s">
        <v>743</v>
      </c>
      <c r="I42" s="74" t="s">
        <v>231</v>
      </c>
      <c r="J42" s="74" t="s">
        <v>744</v>
      </c>
      <c r="K42" s="74"/>
      <c r="L42" s="68" t="s">
        <v>293</v>
      </c>
      <c r="M42" s="74" t="s">
        <v>20</v>
      </c>
      <c r="N42" s="74" t="s">
        <v>21</v>
      </c>
      <c r="O42" s="74" t="s">
        <v>83</v>
      </c>
      <c r="P42" s="76" t="s">
        <v>67</v>
      </c>
      <c r="Q42" s="74" t="s">
        <v>71</v>
      </c>
      <c r="R42" s="74" t="s">
        <v>110</v>
      </c>
      <c r="S42" s="74"/>
      <c r="T42" s="74"/>
      <c r="U42" s="74" t="s">
        <v>344</v>
      </c>
      <c r="V42" s="74" t="s">
        <v>536</v>
      </c>
      <c r="W42" s="74" t="s">
        <v>295</v>
      </c>
      <c r="X42" s="74" t="s">
        <v>328</v>
      </c>
      <c r="Y42" s="74" t="s">
        <v>745</v>
      </c>
      <c r="Z42" s="74" t="s">
        <v>417</v>
      </c>
      <c r="AA42" s="74" t="s">
        <v>746</v>
      </c>
      <c r="AB42" s="74"/>
      <c r="AC42" s="74" t="s">
        <v>16</v>
      </c>
      <c r="AD42" s="74" t="s">
        <v>17</v>
      </c>
      <c r="AE42" s="74" t="s">
        <v>747</v>
      </c>
      <c r="AF42" s="74" t="s">
        <v>748</v>
      </c>
      <c r="AG42" s="74"/>
      <c r="AH42" s="74"/>
      <c r="AI42" s="74"/>
      <c r="AJ42" s="74"/>
      <c r="AK42" s="74" t="s">
        <v>336</v>
      </c>
      <c r="AL42" s="74"/>
      <c r="AM42" s="74" t="s">
        <v>135</v>
      </c>
      <c r="AN42" s="53">
        <v>456</v>
      </c>
      <c r="AO42" s="53">
        <v>325</v>
      </c>
      <c r="AP42" s="53">
        <f t="shared" si="5"/>
        <v>148200</v>
      </c>
      <c r="AQ42" s="77">
        <f t="shared" si="6"/>
        <v>3.4022038567493111</v>
      </c>
      <c r="AR42" s="53">
        <v>17021</v>
      </c>
      <c r="AS42" s="53">
        <v>10.8</v>
      </c>
      <c r="AT42" s="53">
        <f t="shared" si="2"/>
        <v>456</v>
      </c>
      <c r="AU42" s="53">
        <f t="shared" si="7"/>
        <v>3900</v>
      </c>
      <c r="AV42" s="53">
        <v>56.4</v>
      </c>
      <c r="AW42" s="77">
        <f t="shared" si="8"/>
        <v>85.490801676563208</v>
      </c>
    </row>
    <row r="43" spans="1:49" x14ac:dyDescent="0.2">
      <c r="A43" s="74" t="s">
        <v>283</v>
      </c>
      <c r="B43" s="68" t="s">
        <v>779</v>
      </c>
      <c r="C43" s="74" t="s">
        <v>780</v>
      </c>
      <c r="D43" s="74" t="s">
        <v>781</v>
      </c>
      <c r="E43" s="74" t="s">
        <v>782</v>
      </c>
      <c r="F43" s="74" t="s">
        <v>783</v>
      </c>
      <c r="G43" s="75" t="s">
        <v>784</v>
      </c>
      <c r="H43" s="74" t="s">
        <v>785</v>
      </c>
      <c r="I43" s="74" t="s">
        <v>654</v>
      </c>
      <c r="J43" s="74" t="s">
        <v>21</v>
      </c>
      <c r="K43" s="74"/>
      <c r="L43" s="68" t="s">
        <v>293</v>
      </c>
      <c r="M43" s="74" t="s">
        <v>56</v>
      </c>
      <c r="N43" s="74" t="s">
        <v>21</v>
      </c>
      <c r="O43" s="74" t="s">
        <v>103</v>
      </c>
      <c r="P43" s="76" t="s">
        <v>67</v>
      </c>
      <c r="Q43" s="74" t="s">
        <v>71</v>
      </c>
      <c r="R43" s="74" t="s">
        <v>112</v>
      </c>
      <c r="S43" s="74"/>
      <c r="T43" s="74"/>
      <c r="U43" s="74" t="s">
        <v>77</v>
      </c>
      <c r="V43" s="74" t="s">
        <v>78</v>
      </c>
      <c r="W43" s="74" t="s">
        <v>295</v>
      </c>
      <c r="X43" s="74" t="s">
        <v>295</v>
      </c>
      <c r="Y43" s="74" t="s">
        <v>418</v>
      </c>
      <c r="Z43" s="74" t="s">
        <v>786</v>
      </c>
      <c r="AA43" s="74" t="s">
        <v>656</v>
      </c>
      <c r="AB43" s="74"/>
      <c r="AC43" s="74" t="s">
        <v>16</v>
      </c>
      <c r="AD43" s="74" t="s">
        <v>17</v>
      </c>
      <c r="AE43" s="74" t="s">
        <v>419</v>
      </c>
      <c r="AF43" s="74" t="s">
        <v>658</v>
      </c>
      <c r="AG43" s="74"/>
      <c r="AH43" s="74"/>
      <c r="AI43" s="74"/>
      <c r="AJ43" s="74"/>
      <c r="AK43" s="74" t="s">
        <v>336</v>
      </c>
      <c r="AL43" s="74"/>
      <c r="AM43" s="74" t="s">
        <v>149</v>
      </c>
      <c r="AN43" s="53">
        <v>1615</v>
      </c>
      <c r="AO43" s="53">
        <v>175</v>
      </c>
      <c r="AP43" s="53">
        <f t="shared" si="5"/>
        <v>282625</v>
      </c>
      <c r="AQ43" s="77">
        <f t="shared" si="6"/>
        <v>6.4881772268135904</v>
      </c>
      <c r="AR43" s="53">
        <v>31520</v>
      </c>
      <c r="AS43" s="53">
        <v>10.9</v>
      </c>
      <c r="AT43" s="53">
        <f t="shared" si="2"/>
        <v>1615</v>
      </c>
      <c r="AU43" s="53">
        <f t="shared" si="7"/>
        <v>2100</v>
      </c>
      <c r="AV43" s="53">
        <v>57.2</v>
      </c>
      <c r="AW43" s="77">
        <f t="shared" si="8"/>
        <v>82.922236065457767</v>
      </c>
    </row>
    <row r="44" spans="1:49" x14ac:dyDescent="0.2">
      <c r="A44" s="74" t="s">
        <v>283</v>
      </c>
      <c r="B44" s="68" t="s">
        <v>626</v>
      </c>
      <c r="C44" s="74" t="s">
        <v>627</v>
      </c>
      <c r="D44" s="74" t="s">
        <v>628</v>
      </c>
      <c r="E44" s="74" t="s">
        <v>629</v>
      </c>
      <c r="F44" s="74" t="s">
        <v>630</v>
      </c>
      <c r="G44" s="75" t="s">
        <v>631</v>
      </c>
      <c r="H44" s="74" t="s">
        <v>632</v>
      </c>
      <c r="I44" s="74" t="s">
        <v>202</v>
      </c>
      <c r="J44" s="74" t="s">
        <v>633</v>
      </c>
      <c r="K44" s="74"/>
      <c r="L44" s="68" t="s">
        <v>293</v>
      </c>
      <c r="M44" s="74" t="s">
        <v>56</v>
      </c>
      <c r="N44" s="74" t="s">
        <v>23</v>
      </c>
      <c r="O44" s="74" t="s">
        <v>104</v>
      </c>
      <c r="P44" s="76" t="s">
        <v>65</v>
      </c>
      <c r="Q44" s="74" t="s">
        <v>71</v>
      </c>
      <c r="R44" s="74" t="s">
        <v>118</v>
      </c>
      <c r="S44" s="74"/>
      <c r="T44" s="74"/>
      <c r="U44" s="74" t="s">
        <v>294</v>
      </c>
      <c r="V44" s="74" t="s">
        <v>536</v>
      </c>
      <c r="W44" s="74" t="s">
        <v>295</v>
      </c>
      <c r="X44" s="74" t="s">
        <v>295</v>
      </c>
      <c r="Y44" s="74"/>
      <c r="Z44" s="74" t="s">
        <v>635</v>
      </c>
      <c r="AA44" s="74"/>
      <c r="AB44" s="74"/>
      <c r="AC44" s="74" t="s">
        <v>16</v>
      </c>
      <c r="AD44" s="74" t="s">
        <v>17</v>
      </c>
      <c r="AE44" s="74" t="s">
        <v>636</v>
      </c>
      <c r="AF44" s="74" t="s">
        <v>637</v>
      </c>
      <c r="AG44" s="74" t="s">
        <v>638</v>
      </c>
      <c r="AH44" s="74" t="s">
        <v>314</v>
      </c>
      <c r="AI44" s="74" t="s">
        <v>639</v>
      </c>
      <c r="AJ44" s="74"/>
      <c r="AK44" s="74" t="s">
        <v>336</v>
      </c>
      <c r="AL44" s="74"/>
      <c r="AM44" s="74" t="s">
        <v>150</v>
      </c>
      <c r="AN44" s="53">
        <v>652</v>
      </c>
      <c r="AO44" s="53">
        <v>224</v>
      </c>
      <c r="AP44" s="53">
        <f t="shared" si="5"/>
        <v>146048</v>
      </c>
      <c r="AQ44" s="77">
        <f t="shared" si="6"/>
        <v>3.3528007346189166</v>
      </c>
      <c r="AR44" s="53">
        <v>15720</v>
      </c>
      <c r="AS44" s="53">
        <v>10.9</v>
      </c>
      <c r="AT44" s="53">
        <f t="shared" si="2"/>
        <v>652</v>
      </c>
      <c r="AU44" s="53">
        <f t="shared" si="7"/>
        <v>2688</v>
      </c>
      <c r="AV44" s="53">
        <v>60</v>
      </c>
      <c r="AW44" s="77">
        <f t="shared" si="8"/>
        <v>80.029904538234021</v>
      </c>
    </row>
    <row r="45" spans="1:49" x14ac:dyDescent="0.2">
      <c r="A45" s="74" t="s">
        <v>283</v>
      </c>
      <c r="B45" s="68" t="s">
        <v>753</v>
      </c>
      <c r="C45" s="74" t="s">
        <v>754</v>
      </c>
      <c r="D45" s="74" t="s">
        <v>755</v>
      </c>
      <c r="E45" s="74" t="s">
        <v>756</v>
      </c>
      <c r="F45" s="74" t="s">
        <v>757</v>
      </c>
      <c r="G45" s="75" t="s">
        <v>758</v>
      </c>
      <c r="H45" s="74" t="s">
        <v>759</v>
      </c>
      <c r="I45" s="74" t="s">
        <v>654</v>
      </c>
      <c r="J45" s="74" t="s">
        <v>655</v>
      </c>
      <c r="K45" s="74"/>
      <c r="L45" s="68" t="s">
        <v>293</v>
      </c>
      <c r="M45" s="74" t="s">
        <v>44</v>
      </c>
      <c r="N45" s="74" t="s">
        <v>21</v>
      </c>
      <c r="O45" s="74" t="s">
        <v>83</v>
      </c>
      <c r="P45" s="76" t="s">
        <v>67</v>
      </c>
      <c r="Q45" s="74" t="s">
        <v>71</v>
      </c>
      <c r="R45" s="74" t="s">
        <v>128</v>
      </c>
      <c r="S45" s="74"/>
      <c r="T45" s="74"/>
      <c r="U45" s="74" t="s">
        <v>634</v>
      </c>
      <c r="V45" s="74" t="s">
        <v>536</v>
      </c>
      <c r="W45" s="74" t="s">
        <v>295</v>
      </c>
      <c r="X45" s="74" t="s">
        <v>295</v>
      </c>
      <c r="Y45" s="74" t="s">
        <v>760</v>
      </c>
      <c r="Z45" s="74" t="s">
        <v>760</v>
      </c>
      <c r="AA45" s="74" t="s">
        <v>760</v>
      </c>
      <c r="AB45" s="74"/>
      <c r="AC45" s="74" t="s">
        <v>16</v>
      </c>
      <c r="AD45" s="74"/>
      <c r="AE45" s="74" t="s">
        <v>419</v>
      </c>
      <c r="AF45" s="74" t="s">
        <v>667</v>
      </c>
      <c r="AG45" s="74"/>
      <c r="AH45" s="74"/>
      <c r="AI45" s="74"/>
      <c r="AJ45" s="74"/>
      <c r="AK45" s="74" t="s">
        <v>336</v>
      </c>
      <c r="AL45" s="74"/>
      <c r="AM45" s="74" t="s">
        <v>135</v>
      </c>
      <c r="AN45" s="53">
        <v>1170</v>
      </c>
      <c r="AO45" s="53">
        <v>120</v>
      </c>
      <c r="AP45" s="53">
        <f t="shared" si="5"/>
        <v>140400</v>
      </c>
      <c r="AQ45" s="77">
        <f t="shared" si="6"/>
        <v>3.2231404958677685</v>
      </c>
      <c r="AR45" s="53">
        <v>13900</v>
      </c>
      <c r="AS45" s="53">
        <v>8.8000000000000007</v>
      </c>
      <c r="AT45" s="53">
        <f t="shared" si="2"/>
        <v>1170</v>
      </c>
      <c r="AU45" s="53">
        <f t="shared" si="7"/>
        <v>1440</v>
      </c>
      <c r="AV45" s="53">
        <v>60.1</v>
      </c>
      <c r="AW45" s="77">
        <f t="shared" si="8"/>
        <v>75.345999430199427</v>
      </c>
    </row>
    <row r="46" spans="1:49" x14ac:dyDescent="0.2">
      <c r="A46" s="74" t="s">
        <v>283</v>
      </c>
      <c r="B46" s="68" t="s">
        <v>351</v>
      </c>
      <c r="C46" s="74" t="s">
        <v>352</v>
      </c>
      <c r="D46" s="74" t="s">
        <v>353</v>
      </c>
      <c r="E46" s="74" t="s">
        <v>354</v>
      </c>
      <c r="F46" s="74" t="s">
        <v>355</v>
      </c>
      <c r="G46" s="78">
        <v>57315</v>
      </c>
      <c r="H46" s="79" t="s">
        <v>356</v>
      </c>
      <c r="I46" s="74" t="s">
        <v>357</v>
      </c>
      <c r="J46" s="74" t="s">
        <v>358</v>
      </c>
      <c r="K46" s="53"/>
      <c r="M46" s="74" t="s">
        <v>44</v>
      </c>
      <c r="N46" s="74" t="s">
        <v>13</v>
      </c>
      <c r="O46" s="74" t="s">
        <v>72</v>
      </c>
      <c r="P46" s="96">
        <v>3</v>
      </c>
      <c r="Q46" s="74" t="s">
        <v>71</v>
      </c>
      <c r="R46" s="80">
        <v>45776</v>
      </c>
      <c r="S46" s="53">
        <v>43.027712000000001</v>
      </c>
      <c r="T46" s="53">
        <v>-98.105339000000001</v>
      </c>
      <c r="U46" s="53">
        <v>140000</v>
      </c>
      <c r="V46" s="53">
        <v>30</v>
      </c>
      <c r="W46" s="53" t="s">
        <v>295</v>
      </c>
      <c r="X46" s="53" t="s">
        <v>295</v>
      </c>
      <c r="Y46" s="53"/>
      <c r="Z46" s="53" t="s">
        <v>359</v>
      </c>
      <c r="AA46" s="53" t="s">
        <v>359</v>
      </c>
      <c r="AB46" s="53" t="s">
        <v>360</v>
      </c>
      <c r="AC46" s="53" t="s">
        <v>16</v>
      </c>
      <c r="AD46" s="53" t="s">
        <v>17</v>
      </c>
      <c r="AE46" s="53" t="s">
        <v>361</v>
      </c>
      <c r="AF46" s="53" t="s">
        <v>362</v>
      </c>
      <c r="AG46" s="53"/>
      <c r="AH46" s="53"/>
      <c r="AI46" s="53"/>
      <c r="AJ46" s="53"/>
      <c r="AK46" s="53" t="s">
        <v>336</v>
      </c>
      <c r="AL46" s="53"/>
      <c r="AM46" s="80">
        <v>45938</v>
      </c>
      <c r="AN46" s="53">
        <v>1380</v>
      </c>
      <c r="AO46" s="53">
        <v>100</v>
      </c>
      <c r="AP46" s="53">
        <f t="shared" si="5"/>
        <v>138000</v>
      </c>
      <c r="AQ46" s="77">
        <f t="shared" si="6"/>
        <v>3.168044077134986</v>
      </c>
      <c r="AR46" s="53">
        <v>13720</v>
      </c>
      <c r="AS46" s="53">
        <v>10.5</v>
      </c>
      <c r="AT46" s="53">
        <f t="shared" si="2"/>
        <v>1380</v>
      </c>
      <c r="AU46" s="53">
        <f t="shared" si="7"/>
        <v>1200</v>
      </c>
      <c r="AV46" s="53">
        <v>56.9</v>
      </c>
      <c r="AW46" s="77">
        <f t="shared" si="8"/>
        <v>74.253294516908227</v>
      </c>
    </row>
    <row r="47" spans="1:49" x14ac:dyDescent="0.2">
      <c r="A47" s="74" t="s">
        <v>283</v>
      </c>
      <c r="B47" s="68" t="s">
        <v>753</v>
      </c>
      <c r="C47" s="74" t="s">
        <v>761</v>
      </c>
      <c r="D47" s="74" t="s">
        <v>755</v>
      </c>
      <c r="E47" s="74" t="s">
        <v>756</v>
      </c>
      <c r="F47" s="74" t="s">
        <v>757</v>
      </c>
      <c r="G47" s="75" t="s">
        <v>758</v>
      </c>
      <c r="H47" s="74" t="s">
        <v>762</v>
      </c>
      <c r="I47" s="74" t="s">
        <v>654</v>
      </c>
      <c r="J47" s="74" t="s">
        <v>655</v>
      </c>
      <c r="K47" s="74"/>
      <c r="L47" s="68" t="s">
        <v>293</v>
      </c>
      <c r="M47" s="74" t="s">
        <v>44</v>
      </c>
      <c r="N47" s="74" t="s">
        <v>21</v>
      </c>
      <c r="O47" s="74" t="s">
        <v>83</v>
      </c>
      <c r="P47" s="76" t="s">
        <v>67</v>
      </c>
      <c r="Q47" s="74" t="s">
        <v>71</v>
      </c>
      <c r="R47" s="74" t="s">
        <v>128</v>
      </c>
      <c r="S47" s="74"/>
      <c r="T47" s="74"/>
      <c r="U47" s="74" t="s">
        <v>634</v>
      </c>
      <c r="V47" s="74" t="s">
        <v>536</v>
      </c>
      <c r="W47" s="74" t="s">
        <v>295</v>
      </c>
      <c r="X47" s="74" t="s">
        <v>295</v>
      </c>
      <c r="Y47" s="74" t="s">
        <v>760</v>
      </c>
      <c r="Z47" s="74" t="s">
        <v>760</v>
      </c>
      <c r="AA47" s="74" t="s">
        <v>760</v>
      </c>
      <c r="AB47" s="74" t="s">
        <v>760</v>
      </c>
      <c r="AC47" s="74" t="s">
        <v>16</v>
      </c>
      <c r="AD47" s="74"/>
      <c r="AE47" s="74" t="s">
        <v>419</v>
      </c>
      <c r="AF47" s="74" t="s">
        <v>667</v>
      </c>
      <c r="AG47" s="74"/>
      <c r="AH47" s="74"/>
      <c r="AI47" s="74"/>
      <c r="AJ47" s="74"/>
      <c r="AK47" s="74" t="s">
        <v>336</v>
      </c>
      <c r="AL47" s="74"/>
      <c r="AM47" s="74" t="s">
        <v>135</v>
      </c>
      <c r="AN47" s="53">
        <v>1412</v>
      </c>
      <c r="AO47" s="53">
        <v>120</v>
      </c>
      <c r="AP47" s="53">
        <f t="shared" si="5"/>
        <v>169440</v>
      </c>
      <c r="AQ47" s="77">
        <f t="shared" si="6"/>
        <v>3.8898071625344355</v>
      </c>
      <c r="AR47" s="53">
        <v>16320</v>
      </c>
      <c r="AS47" s="53">
        <v>8.8000000000000007</v>
      </c>
      <c r="AT47" s="53">
        <f t="shared" si="2"/>
        <v>1412</v>
      </c>
      <c r="AU47" s="53">
        <f t="shared" si="7"/>
        <v>1440</v>
      </c>
      <c r="AV47" s="53">
        <v>60.1</v>
      </c>
      <c r="AW47" s="77">
        <f t="shared" si="8"/>
        <v>73.302150708215308</v>
      </c>
    </row>
    <row r="48" spans="1:49" x14ac:dyDescent="0.2">
      <c r="A48" s="74" t="s">
        <v>283</v>
      </c>
      <c r="C48" s="74" t="s">
        <v>604</v>
      </c>
      <c r="D48" s="74" t="s">
        <v>605</v>
      </c>
      <c r="E48" s="74" t="s">
        <v>606</v>
      </c>
      <c r="F48" s="74" t="s">
        <v>448</v>
      </c>
      <c r="G48" s="78">
        <v>57036</v>
      </c>
      <c r="H48" s="95" t="s">
        <v>607</v>
      </c>
      <c r="I48" s="53"/>
      <c r="J48" s="74" t="s">
        <v>608</v>
      </c>
      <c r="K48" s="53"/>
      <c r="M48" s="74" t="s">
        <v>41</v>
      </c>
      <c r="N48" s="74" t="s">
        <v>62</v>
      </c>
      <c r="O48" s="74" t="s">
        <v>105</v>
      </c>
      <c r="P48" s="96">
        <v>3</v>
      </c>
      <c r="Q48" s="74" t="s">
        <v>71</v>
      </c>
      <c r="R48" s="74" t="s">
        <v>122</v>
      </c>
      <c r="S48" s="53"/>
      <c r="T48" s="53"/>
      <c r="U48" s="53">
        <v>150000</v>
      </c>
      <c r="V48" s="53">
        <v>7.5</v>
      </c>
      <c r="W48" s="53" t="s">
        <v>295</v>
      </c>
      <c r="X48" s="53" t="s">
        <v>328</v>
      </c>
      <c r="Y48" s="53" t="s">
        <v>296</v>
      </c>
      <c r="Z48" s="53"/>
      <c r="AA48" s="53"/>
      <c r="AB48" s="53"/>
      <c r="AC48" s="53" t="s">
        <v>16</v>
      </c>
      <c r="AD48" s="53" t="s">
        <v>17</v>
      </c>
      <c r="AE48" s="53" t="s">
        <v>609</v>
      </c>
      <c r="AF48" s="53" t="s">
        <v>610</v>
      </c>
      <c r="AG48" s="53" t="s">
        <v>611</v>
      </c>
      <c r="AH48" s="53" t="s">
        <v>314</v>
      </c>
      <c r="AI48" s="53"/>
      <c r="AJ48" s="53"/>
      <c r="AK48" s="53" t="s">
        <v>336</v>
      </c>
      <c r="AL48" s="53"/>
      <c r="AM48" s="80">
        <v>45951</v>
      </c>
      <c r="AN48" s="53">
        <v>630</v>
      </c>
      <c r="AO48" s="53">
        <v>296</v>
      </c>
      <c r="AP48" s="53">
        <f t="shared" si="5"/>
        <v>186480</v>
      </c>
      <c r="AQ48" s="77">
        <f t="shared" si="6"/>
        <v>4.2809917355371905</v>
      </c>
      <c r="AR48" s="53">
        <v>17660</v>
      </c>
      <c r="AS48" s="53">
        <v>11.8</v>
      </c>
      <c r="AT48" s="53">
        <f t="shared" si="2"/>
        <v>630</v>
      </c>
      <c r="AU48" s="53">
        <f t="shared" si="7"/>
        <v>3552</v>
      </c>
      <c r="AV48" s="53">
        <v>58</v>
      </c>
      <c r="AW48" s="77">
        <f t="shared" si="8"/>
        <v>69.701911936936938</v>
      </c>
    </row>
    <row r="49" spans="1:49" x14ac:dyDescent="0.2">
      <c r="A49" s="74" t="s">
        <v>283</v>
      </c>
      <c r="B49" s="68" t="s">
        <v>541</v>
      </c>
      <c r="C49" s="74" t="s">
        <v>542</v>
      </c>
      <c r="D49" s="74" t="s">
        <v>543</v>
      </c>
      <c r="E49" s="74" t="s">
        <v>694</v>
      </c>
      <c r="F49" s="74" t="s">
        <v>307</v>
      </c>
      <c r="G49" s="75" t="s">
        <v>545</v>
      </c>
      <c r="H49" s="74" t="s">
        <v>546</v>
      </c>
      <c r="I49" s="74" t="s">
        <v>199</v>
      </c>
      <c r="J49" s="74" t="s">
        <v>62</v>
      </c>
      <c r="K49" s="74"/>
      <c r="L49" s="68" t="s">
        <v>293</v>
      </c>
      <c r="M49" s="74" t="s">
        <v>41</v>
      </c>
      <c r="N49" s="74" t="s">
        <v>62</v>
      </c>
      <c r="O49" s="74" t="s">
        <v>105</v>
      </c>
      <c r="P49" s="76" t="s">
        <v>65</v>
      </c>
      <c r="Q49" s="74" t="s">
        <v>71</v>
      </c>
      <c r="R49" s="74" t="s">
        <v>129</v>
      </c>
      <c r="S49" s="74"/>
      <c r="T49" s="74"/>
      <c r="U49" s="74" t="s">
        <v>547</v>
      </c>
      <c r="V49" s="74" t="s">
        <v>548</v>
      </c>
      <c r="W49" s="74" t="s">
        <v>295</v>
      </c>
      <c r="X49" s="74" t="s">
        <v>295</v>
      </c>
      <c r="Y49" s="74" t="s">
        <v>296</v>
      </c>
      <c r="Z49" s="74" t="s">
        <v>475</v>
      </c>
      <c r="AA49" s="74" t="s">
        <v>475</v>
      </c>
      <c r="AB49" s="74"/>
      <c r="AC49" s="74" t="s">
        <v>16</v>
      </c>
      <c r="AD49" s="74" t="s">
        <v>17</v>
      </c>
      <c r="AE49" s="74" t="s">
        <v>549</v>
      </c>
      <c r="AF49" s="74" t="s">
        <v>550</v>
      </c>
      <c r="AG49" s="74"/>
      <c r="AH49" s="74" t="s">
        <v>314</v>
      </c>
      <c r="AI49" s="74"/>
      <c r="AJ49" s="74"/>
      <c r="AK49" s="74" t="s">
        <v>336</v>
      </c>
      <c r="AL49" s="74"/>
      <c r="AM49" s="74" t="s">
        <v>145</v>
      </c>
      <c r="AN49" s="53">
        <v>1179</v>
      </c>
      <c r="AO49" s="53">
        <v>138</v>
      </c>
      <c r="AP49" s="53">
        <f t="shared" si="5"/>
        <v>162702</v>
      </c>
      <c r="AQ49" s="77">
        <f t="shared" si="6"/>
        <v>3.7351239669421488</v>
      </c>
      <c r="AR49" s="53">
        <v>15040</v>
      </c>
      <c r="AS49" s="53">
        <v>10.5</v>
      </c>
      <c r="AT49" s="53">
        <v>1179</v>
      </c>
      <c r="AU49" s="53">
        <f t="shared" si="7"/>
        <v>1656</v>
      </c>
      <c r="AV49" s="53">
        <v>60</v>
      </c>
      <c r="AW49" s="77">
        <f t="shared" si="8"/>
        <v>69.039183619951416</v>
      </c>
    </row>
    <row r="50" spans="1:49" x14ac:dyDescent="0.2">
      <c r="A50" s="74" t="s">
        <v>283</v>
      </c>
      <c r="B50" s="68" t="s">
        <v>763</v>
      </c>
      <c r="C50" s="74" t="s">
        <v>764</v>
      </c>
      <c r="D50" s="74" t="s">
        <v>765</v>
      </c>
      <c r="E50" s="74" t="s">
        <v>766</v>
      </c>
      <c r="F50" s="74" t="s">
        <v>767</v>
      </c>
      <c r="G50" s="75" t="s">
        <v>768</v>
      </c>
      <c r="H50" s="74" t="s">
        <v>769</v>
      </c>
      <c r="I50" s="74"/>
      <c r="J50" s="74" t="s">
        <v>770</v>
      </c>
      <c r="K50" s="74"/>
      <c r="L50" s="68" t="s">
        <v>293</v>
      </c>
      <c r="M50" s="74" t="s">
        <v>70</v>
      </c>
      <c r="N50" s="74" t="s">
        <v>21</v>
      </c>
      <c r="O50" s="74" t="s">
        <v>64</v>
      </c>
      <c r="P50" s="76" t="s">
        <v>65</v>
      </c>
      <c r="Q50" s="74" t="s">
        <v>71</v>
      </c>
      <c r="R50" s="74" t="s">
        <v>129</v>
      </c>
      <c r="S50" s="74" t="s">
        <v>771</v>
      </c>
      <c r="T50" s="74" t="s">
        <v>772</v>
      </c>
      <c r="U50" s="74" t="s">
        <v>773</v>
      </c>
      <c r="V50" s="74" t="s">
        <v>78</v>
      </c>
      <c r="W50" s="74" t="s">
        <v>295</v>
      </c>
      <c r="X50" s="74" t="s">
        <v>295</v>
      </c>
      <c r="Y50" s="74" t="s">
        <v>774</v>
      </c>
      <c r="Z50" s="74" t="s">
        <v>775</v>
      </c>
      <c r="AA50" s="74" t="s">
        <v>776</v>
      </c>
      <c r="AB50" s="74"/>
      <c r="AC50" s="74" t="s">
        <v>16</v>
      </c>
      <c r="AD50" s="74"/>
      <c r="AE50" s="74" t="s">
        <v>777</v>
      </c>
      <c r="AF50" s="74" t="s">
        <v>778</v>
      </c>
      <c r="AG50" s="74"/>
      <c r="AH50" s="74"/>
      <c r="AI50" s="74"/>
      <c r="AJ50" s="74"/>
      <c r="AK50" s="74" t="s">
        <v>336</v>
      </c>
      <c r="AL50" s="74"/>
      <c r="AM50" s="74" t="s">
        <v>140</v>
      </c>
      <c r="AN50" s="53">
        <v>660</v>
      </c>
      <c r="AO50" s="53">
        <v>240</v>
      </c>
      <c r="AP50" s="53">
        <f t="shared" si="5"/>
        <v>158400</v>
      </c>
      <c r="AQ50" s="77">
        <f t="shared" si="6"/>
        <v>3.6363636363636362</v>
      </c>
      <c r="AR50" s="53">
        <v>14260</v>
      </c>
      <c r="AS50" s="53">
        <v>9.4</v>
      </c>
      <c r="AT50" s="53">
        <f t="shared" ref="AT50:AT67" si="9">AN50</f>
        <v>660</v>
      </c>
      <c r="AU50" s="53">
        <f t="shared" si="7"/>
        <v>2880</v>
      </c>
      <c r="AV50" s="53">
        <v>57.9</v>
      </c>
      <c r="AW50" s="77">
        <f t="shared" si="8"/>
        <v>68.062862967171725</v>
      </c>
    </row>
    <row r="51" spans="1:49" x14ac:dyDescent="0.2">
      <c r="A51" s="74" t="s">
        <v>283</v>
      </c>
      <c r="B51" s="68"/>
      <c r="C51" s="74" t="s">
        <v>710</v>
      </c>
      <c r="D51" s="74" t="s">
        <v>711</v>
      </c>
      <c r="E51" s="74" t="s">
        <v>712</v>
      </c>
      <c r="F51" s="74" t="s">
        <v>713</v>
      </c>
      <c r="G51" s="75" t="s">
        <v>714</v>
      </c>
      <c r="H51" s="74" t="s">
        <v>715</v>
      </c>
      <c r="I51" s="74" t="s">
        <v>716</v>
      </c>
      <c r="J51" s="74"/>
      <c r="K51" s="74"/>
      <c r="L51" s="68" t="s">
        <v>293</v>
      </c>
      <c r="M51" s="74" t="s">
        <v>41</v>
      </c>
      <c r="N51" s="74" t="s">
        <v>13</v>
      </c>
      <c r="O51" s="74" t="s">
        <v>106</v>
      </c>
      <c r="P51" s="76" t="s">
        <v>65</v>
      </c>
      <c r="Q51" s="74" t="s">
        <v>71</v>
      </c>
      <c r="R51" s="74" t="s">
        <v>114</v>
      </c>
      <c r="S51" s="74" t="s">
        <v>717</v>
      </c>
      <c r="T51" s="74" t="s">
        <v>718</v>
      </c>
      <c r="U51" s="74" t="s">
        <v>719</v>
      </c>
      <c r="V51" s="74" t="s">
        <v>78</v>
      </c>
      <c r="W51" s="74" t="s">
        <v>295</v>
      </c>
      <c r="X51" s="74" t="s">
        <v>295</v>
      </c>
      <c r="Y51" s="74" t="s">
        <v>720</v>
      </c>
      <c r="Z51" s="74" t="s">
        <v>297</v>
      </c>
      <c r="AA51" s="74"/>
      <c r="AB51" s="74"/>
      <c r="AC51" s="74" t="s">
        <v>16</v>
      </c>
      <c r="AD51" s="74"/>
      <c r="AE51" s="74" t="s">
        <v>721</v>
      </c>
      <c r="AF51" s="74" t="s">
        <v>722</v>
      </c>
      <c r="AG51" s="74"/>
      <c r="AH51" s="74"/>
      <c r="AI51" s="74"/>
      <c r="AJ51" s="74"/>
      <c r="AK51" s="74" t="s">
        <v>723</v>
      </c>
      <c r="AL51" s="74"/>
      <c r="AM51" s="74" t="s">
        <v>139</v>
      </c>
      <c r="AN51" s="53">
        <v>4304</v>
      </c>
      <c r="AO51" s="53">
        <v>35</v>
      </c>
      <c r="AP51" s="53">
        <f t="shared" si="5"/>
        <v>150640</v>
      </c>
      <c r="AQ51" s="77">
        <f t="shared" si="6"/>
        <v>3.4582185491276398</v>
      </c>
      <c r="AR51" s="53">
        <v>13000</v>
      </c>
      <c r="AS51" s="53">
        <v>9.8000000000000007</v>
      </c>
      <c r="AT51" s="53">
        <f t="shared" si="9"/>
        <v>4304</v>
      </c>
      <c r="AU51" s="53">
        <f t="shared" si="7"/>
        <v>420</v>
      </c>
      <c r="AV51" s="53">
        <v>55.3</v>
      </c>
      <c r="AW51" s="77">
        <f t="shared" si="8"/>
        <v>64.957193087272088</v>
      </c>
    </row>
    <row r="52" spans="1:49" x14ac:dyDescent="0.2">
      <c r="A52" s="68" t="s">
        <v>102</v>
      </c>
      <c r="B52" s="68" t="s">
        <v>317</v>
      </c>
      <c r="C52" s="68" t="s">
        <v>318</v>
      </c>
      <c r="D52" s="68" t="s">
        <v>319</v>
      </c>
      <c r="E52" s="68" t="s">
        <v>320</v>
      </c>
      <c r="F52" s="68" t="s">
        <v>321</v>
      </c>
      <c r="G52" s="72" t="s">
        <v>322</v>
      </c>
      <c r="H52" s="68" t="s">
        <v>323</v>
      </c>
      <c r="I52" s="68" t="s">
        <v>324</v>
      </c>
      <c r="J52" s="68" t="s">
        <v>325</v>
      </c>
      <c r="K52" s="68"/>
      <c r="L52" s="68" t="s">
        <v>293</v>
      </c>
      <c r="M52" s="68" t="s">
        <v>56</v>
      </c>
      <c r="N52" s="68" t="s">
        <v>85</v>
      </c>
      <c r="O52" s="68" t="s">
        <v>107</v>
      </c>
      <c r="P52" s="14" t="s">
        <v>49</v>
      </c>
      <c r="Q52" s="68"/>
      <c r="R52" s="68" t="s">
        <v>119</v>
      </c>
      <c r="S52" s="68"/>
      <c r="T52" s="68"/>
      <c r="U52" s="68" t="s">
        <v>326</v>
      </c>
      <c r="V52" s="68" t="s">
        <v>327</v>
      </c>
      <c r="W52" s="68" t="s">
        <v>295</v>
      </c>
      <c r="X52" s="68" t="s">
        <v>328</v>
      </c>
      <c r="Y52" s="68" t="s">
        <v>329</v>
      </c>
      <c r="Z52" s="68" t="s">
        <v>330</v>
      </c>
      <c r="AA52" s="68" t="s">
        <v>331</v>
      </c>
      <c r="AB52" s="68" t="s">
        <v>332</v>
      </c>
      <c r="AC52" s="68" t="s">
        <v>16</v>
      </c>
      <c r="AD52" s="68" t="s">
        <v>17</v>
      </c>
      <c r="AE52" s="68" t="s">
        <v>333</v>
      </c>
      <c r="AF52" s="68" t="s">
        <v>334</v>
      </c>
      <c r="AG52" s="68"/>
      <c r="AH52" s="68"/>
      <c r="AI52" s="68" t="s">
        <v>335</v>
      </c>
      <c r="AJ52" s="68"/>
      <c r="AK52" s="68" t="s">
        <v>336</v>
      </c>
      <c r="AL52" s="68"/>
      <c r="AM52" s="68" t="s">
        <v>140</v>
      </c>
      <c r="AN52">
        <v>655</v>
      </c>
      <c r="AO52">
        <v>200</v>
      </c>
      <c r="AP52">
        <f t="shared" si="5"/>
        <v>131000</v>
      </c>
      <c r="AQ52" s="73">
        <f t="shared" si="6"/>
        <v>3.0073461891643709</v>
      </c>
      <c r="AR52">
        <v>22374</v>
      </c>
      <c r="AS52">
        <v>6.5</v>
      </c>
      <c r="AT52">
        <f t="shared" si="9"/>
        <v>655</v>
      </c>
      <c r="AU52">
        <f t="shared" si="7"/>
        <v>2400</v>
      </c>
      <c r="AV52">
        <v>58.4</v>
      </c>
      <c r="AW52" s="73">
        <f t="shared" si="8"/>
        <v>133.26055453053436</v>
      </c>
    </row>
    <row r="53" spans="1:49" x14ac:dyDescent="0.2">
      <c r="A53" s="67" t="s">
        <v>375</v>
      </c>
      <c r="B53" s="67" t="s">
        <v>724</v>
      </c>
      <c r="C53" s="67" t="s">
        <v>725</v>
      </c>
      <c r="D53" s="67" t="s">
        <v>726</v>
      </c>
      <c r="E53" s="67" t="s">
        <v>727</v>
      </c>
      <c r="F53" s="67" t="s">
        <v>288</v>
      </c>
      <c r="G53" s="69" t="s">
        <v>289</v>
      </c>
      <c r="H53" s="67" t="s">
        <v>728</v>
      </c>
      <c r="I53" s="67" t="s">
        <v>291</v>
      </c>
      <c r="J53" s="67" t="s">
        <v>292</v>
      </c>
      <c r="K53" s="67"/>
      <c r="L53" s="67" t="s">
        <v>293</v>
      </c>
      <c r="M53" s="67" t="s">
        <v>12</v>
      </c>
      <c r="N53" s="67" t="s">
        <v>13</v>
      </c>
      <c r="O53" s="67" t="s">
        <v>154</v>
      </c>
      <c r="P53" s="70" t="s">
        <v>155</v>
      </c>
      <c r="Q53" s="67" t="s">
        <v>156</v>
      </c>
      <c r="R53" s="67" t="s">
        <v>171</v>
      </c>
      <c r="S53" s="67"/>
      <c r="T53" s="67"/>
      <c r="U53" s="67" t="s">
        <v>77</v>
      </c>
      <c r="V53" s="67" t="s">
        <v>78</v>
      </c>
      <c r="W53" s="67" t="s">
        <v>295</v>
      </c>
      <c r="X53" s="67" t="s">
        <v>295</v>
      </c>
      <c r="Y53" s="67" t="s">
        <v>296</v>
      </c>
      <c r="Z53" s="67" t="s">
        <v>297</v>
      </c>
      <c r="AA53" s="67" t="s">
        <v>297</v>
      </c>
      <c r="AB53" s="67"/>
      <c r="AC53" s="67" t="s">
        <v>16</v>
      </c>
      <c r="AD53" s="67" t="s">
        <v>17</v>
      </c>
      <c r="AE53" s="67" t="s">
        <v>299</v>
      </c>
      <c r="AF53" s="67" t="s">
        <v>539</v>
      </c>
      <c r="AG53" s="67"/>
      <c r="AH53" s="67"/>
      <c r="AI53" s="67" t="s">
        <v>301</v>
      </c>
      <c r="AJ53" s="67"/>
      <c r="AK53" s="67" t="s">
        <v>315</v>
      </c>
      <c r="AL53" s="67" t="s">
        <v>729</v>
      </c>
      <c r="AM53" s="67" t="s">
        <v>137</v>
      </c>
      <c r="AN53" s="40">
        <v>670</v>
      </c>
      <c r="AO53" s="40">
        <v>240</v>
      </c>
      <c r="AP53" s="40">
        <f t="shared" si="5"/>
        <v>160800</v>
      </c>
      <c r="AQ53" s="71">
        <f t="shared" si="6"/>
        <v>3.6914600550964187</v>
      </c>
      <c r="AR53" s="40">
        <v>18165</v>
      </c>
      <c r="AS53" s="40">
        <v>11.2</v>
      </c>
      <c r="AT53" s="40">
        <f t="shared" si="9"/>
        <v>670</v>
      </c>
      <c r="AU53" s="40">
        <f t="shared" si="7"/>
        <v>2880</v>
      </c>
      <c r="AV53" s="40">
        <v>58.4</v>
      </c>
      <c r="AW53" s="71">
        <f t="shared" si="8"/>
        <v>83.71051055970149</v>
      </c>
    </row>
    <row r="54" spans="1:49" x14ac:dyDescent="0.2">
      <c r="A54" s="67" t="s">
        <v>375</v>
      </c>
      <c r="B54" s="67" t="s">
        <v>304</v>
      </c>
      <c r="C54" s="67" t="s">
        <v>749</v>
      </c>
      <c r="D54" s="67" t="s">
        <v>750</v>
      </c>
      <c r="E54" s="67" t="s">
        <v>306</v>
      </c>
      <c r="F54" s="67" t="s">
        <v>307</v>
      </c>
      <c r="G54" s="69" t="s">
        <v>308</v>
      </c>
      <c r="H54" s="67" t="s">
        <v>309</v>
      </c>
      <c r="I54" s="67" t="s">
        <v>291</v>
      </c>
      <c r="J54" s="67" t="s">
        <v>594</v>
      </c>
      <c r="K54" s="67"/>
      <c r="L54" s="67" t="s">
        <v>293</v>
      </c>
      <c r="M54" s="67" t="s">
        <v>12</v>
      </c>
      <c r="N54" s="67" t="s">
        <v>13</v>
      </c>
      <c r="O54" s="67" t="s">
        <v>18</v>
      </c>
      <c r="P54" s="70" t="s">
        <v>14</v>
      </c>
      <c r="Q54" s="67" t="s">
        <v>156</v>
      </c>
      <c r="R54" s="67" t="s">
        <v>111</v>
      </c>
      <c r="S54" s="67"/>
      <c r="T54" s="67"/>
      <c r="U54" s="67" t="s">
        <v>310</v>
      </c>
      <c r="V54" s="67" t="s">
        <v>78</v>
      </c>
      <c r="W54" s="67" t="s">
        <v>295</v>
      </c>
      <c r="X54" s="67" t="s">
        <v>295</v>
      </c>
      <c r="Y54" s="67" t="s">
        <v>296</v>
      </c>
      <c r="Z54" s="67" t="s">
        <v>297</v>
      </c>
      <c r="AA54" s="67" t="s">
        <v>297</v>
      </c>
      <c r="AB54" s="67" t="s">
        <v>298</v>
      </c>
      <c r="AC54" s="67" t="s">
        <v>16</v>
      </c>
      <c r="AD54" s="67" t="s">
        <v>17</v>
      </c>
      <c r="AE54" s="67" t="s">
        <v>311</v>
      </c>
      <c r="AF54" s="67" t="s">
        <v>751</v>
      </c>
      <c r="AG54" s="67" t="s">
        <v>313</v>
      </c>
      <c r="AH54" s="67" t="s">
        <v>314</v>
      </c>
      <c r="AI54" s="67"/>
      <c r="AJ54" s="67"/>
      <c r="AK54" s="67" t="s">
        <v>315</v>
      </c>
      <c r="AL54" s="67" t="s">
        <v>752</v>
      </c>
      <c r="AM54" s="67" t="s">
        <v>131</v>
      </c>
      <c r="AN54" s="40">
        <v>1245</v>
      </c>
      <c r="AO54" s="40">
        <v>120</v>
      </c>
      <c r="AP54" s="40">
        <f t="shared" si="5"/>
        <v>149400</v>
      </c>
      <c r="AQ54" s="71">
        <f t="shared" si="6"/>
        <v>3.4297520661157024</v>
      </c>
      <c r="AR54" s="40">
        <v>14255</v>
      </c>
      <c r="AS54" s="40">
        <v>12.5</v>
      </c>
      <c r="AT54" s="40">
        <f t="shared" si="9"/>
        <v>1245</v>
      </c>
      <c r="AU54" s="40">
        <f t="shared" si="7"/>
        <v>1440</v>
      </c>
      <c r="AV54" s="40">
        <v>59.6</v>
      </c>
      <c r="AW54" s="71">
        <f t="shared" si="8"/>
        <v>69.669443956381073</v>
      </c>
    </row>
    <row r="55" spans="1:49" x14ac:dyDescent="0.2">
      <c r="A55" s="67" t="s">
        <v>375</v>
      </c>
      <c r="B55" s="40"/>
      <c r="C55" s="67" t="s">
        <v>395</v>
      </c>
      <c r="D55" s="67" t="s">
        <v>396</v>
      </c>
      <c r="E55" s="67" t="s">
        <v>397</v>
      </c>
      <c r="F55" s="67" t="s">
        <v>22</v>
      </c>
      <c r="G55" s="88">
        <v>57006</v>
      </c>
      <c r="H55" s="89" t="s">
        <v>398</v>
      </c>
      <c r="I55" s="40"/>
      <c r="J55" s="40" t="s">
        <v>399</v>
      </c>
      <c r="K55" s="40" t="s">
        <v>400</v>
      </c>
      <c r="L55" s="40"/>
      <c r="M55" s="67" t="s">
        <v>22</v>
      </c>
      <c r="N55" s="40" t="s">
        <v>21</v>
      </c>
      <c r="O55" s="40" t="s">
        <v>157</v>
      </c>
      <c r="P55" s="90">
        <v>1</v>
      </c>
      <c r="Q55" s="67" t="s">
        <v>158</v>
      </c>
      <c r="R55" s="91">
        <v>45813</v>
      </c>
      <c r="S55" s="40"/>
      <c r="T55" s="40"/>
      <c r="U55" s="40">
        <v>165000</v>
      </c>
      <c r="V55" s="40">
        <v>30</v>
      </c>
      <c r="W55" s="40" t="s">
        <v>295</v>
      </c>
      <c r="X55" s="40" t="s">
        <v>328</v>
      </c>
      <c r="Y55" s="40"/>
      <c r="Z55" s="40"/>
      <c r="AA55" s="40"/>
      <c r="AB55" s="40"/>
      <c r="AC55" s="40" t="s">
        <v>16</v>
      </c>
      <c r="AD55" s="40" t="s">
        <v>16</v>
      </c>
      <c r="AE55" s="40" t="s">
        <v>401</v>
      </c>
      <c r="AF55" s="40" t="s">
        <v>402</v>
      </c>
      <c r="AG55" s="40" t="s">
        <v>403</v>
      </c>
      <c r="AH55" s="40" t="s">
        <v>314</v>
      </c>
      <c r="AI55" s="40" t="s">
        <v>404</v>
      </c>
      <c r="AJ55" s="40" t="s">
        <v>405</v>
      </c>
      <c r="AK55" s="40" t="s">
        <v>336</v>
      </c>
      <c r="AL55" s="40"/>
      <c r="AM55" s="91">
        <v>45942</v>
      </c>
      <c r="AN55" s="40">
        <v>2904</v>
      </c>
      <c r="AO55" s="40">
        <v>30</v>
      </c>
      <c r="AP55" s="40">
        <f t="shared" si="5"/>
        <v>87120</v>
      </c>
      <c r="AQ55" s="71">
        <f t="shared" si="6"/>
        <v>2</v>
      </c>
      <c r="AR55" s="40">
        <v>7800</v>
      </c>
      <c r="AS55" s="40">
        <v>10</v>
      </c>
      <c r="AT55" s="40">
        <f t="shared" si="9"/>
        <v>2904</v>
      </c>
      <c r="AU55" s="40">
        <f t="shared" si="7"/>
        <v>360</v>
      </c>
      <c r="AV55" s="40">
        <v>60</v>
      </c>
      <c r="AW55" s="71">
        <f t="shared" si="8"/>
        <v>67.2414256198347</v>
      </c>
    </row>
    <row r="56" spans="1:49" x14ac:dyDescent="0.2">
      <c r="A56" s="67" t="s">
        <v>375</v>
      </c>
      <c r="B56" s="40"/>
      <c r="C56" s="67" t="s">
        <v>454</v>
      </c>
      <c r="D56" s="67" t="s">
        <v>396</v>
      </c>
      <c r="E56" s="67" t="s">
        <v>397</v>
      </c>
      <c r="F56" s="67" t="s">
        <v>22</v>
      </c>
      <c r="G56" s="88">
        <v>57006</v>
      </c>
      <c r="H56" s="89" t="s">
        <v>398</v>
      </c>
      <c r="I56" s="40"/>
      <c r="J56" s="40" t="s">
        <v>399</v>
      </c>
      <c r="K56" s="40" t="s">
        <v>400</v>
      </c>
      <c r="L56" s="40"/>
      <c r="M56" s="67" t="s">
        <v>22</v>
      </c>
      <c r="N56" s="40" t="s">
        <v>21</v>
      </c>
      <c r="O56" s="40" t="s">
        <v>157</v>
      </c>
      <c r="P56" s="90">
        <v>1</v>
      </c>
      <c r="Q56" s="67" t="s">
        <v>158</v>
      </c>
      <c r="R56" s="91">
        <v>45813</v>
      </c>
      <c r="S56" s="40"/>
      <c r="T56" s="40"/>
      <c r="U56" s="40">
        <v>165000</v>
      </c>
      <c r="V56" s="40">
        <v>30</v>
      </c>
      <c r="W56" s="40" t="s">
        <v>295</v>
      </c>
      <c r="X56" s="40" t="s">
        <v>328</v>
      </c>
      <c r="Y56" s="40"/>
      <c r="Z56" s="40"/>
      <c r="AA56" s="40"/>
      <c r="AB56" s="40"/>
      <c r="AC56" s="40" t="s">
        <v>16</v>
      </c>
      <c r="AD56" s="40" t="s">
        <v>16</v>
      </c>
      <c r="AE56" s="40" t="s">
        <v>401</v>
      </c>
      <c r="AF56" s="40" t="s">
        <v>402</v>
      </c>
      <c r="AG56" s="40" t="s">
        <v>403</v>
      </c>
      <c r="AH56" s="40" t="s">
        <v>314</v>
      </c>
      <c r="AI56" s="40" t="s">
        <v>404</v>
      </c>
      <c r="AJ56" s="40" t="s">
        <v>405</v>
      </c>
      <c r="AK56" s="40" t="s">
        <v>336</v>
      </c>
      <c r="AL56" s="40"/>
      <c r="AM56" s="91">
        <v>45942</v>
      </c>
      <c r="AN56" s="40">
        <v>2904</v>
      </c>
      <c r="AO56" s="40">
        <v>30</v>
      </c>
      <c r="AP56" s="40">
        <f t="shared" si="5"/>
        <v>87120</v>
      </c>
      <c r="AQ56" s="71">
        <f t="shared" si="6"/>
        <v>2</v>
      </c>
      <c r="AR56" s="40">
        <v>7800</v>
      </c>
      <c r="AS56" s="40">
        <v>10</v>
      </c>
      <c r="AT56" s="40">
        <f t="shared" si="9"/>
        <v>2904</v>
      </c>
      <c r="AU56" s="40">
        <f t="shared" si="7"/>
        <v>360</v>
      </c>
      <c r="AV56" s="40">
        <v>60</v>
      </c>
      <c r="AW56" s="71">
        <f t="shared" si="8"/>
        <v>67.2414256198347</v>
      </c>
    </row>
    <row r="57" spans="1:49" x14ac:dyDescent="0.2">
      <c r="A57" s="67" t="s">
        <v>375</v>
      </c>
      <c r="B57" s="40"/>
      <c r="C57" s="67" t="s">
        <v>454</v>
      </c>
      <c r="D57" s="67" t="s">
        <v>396</v>
      </c>
      <c r="E57" s="67" t="s">
        <v>397</v>
      </c>
      <c r="F57" s="67" t="s">
        <v>22</v>
      </c>
      <c r="G57" s="88">
        <v>57006</v>
      </c>
      <c r="H57" s="89" t="s">
        <v>398</v>
      </c>
      <c r="I57" s="40"/>
      <c r="J57" s="40" t="s">
        <v>399</v>
      </c>
      <c r="K57" s="40" t="s">
        <v>400</v>
      </c>
      <c r="L57" s="40"/>
      <c r="M57" s="67" t="s">
        <v>22</v>
      </c>
      <c r="N57" s="40" t="s">
        <v>54</v>
      </c>
      <c r="O57" s="40" t="s">
        <v>159</v>
      </c>
      <c r="P57" s="90">
        <v>1.4</v>
      </c>
      <c r="Q57" s="67" t="s">
        <v>156</v>
      </c>
      <c r="R57" s="40"/>
      <c r="S57" s="40"/>
      <c r="T57" s="40"/>
      <c r="U57" s="40">
        <v>165000</v>
      </c>
      <c r="V57" s="40">
        <v>30</v>
      </c>
      <c r="W57" s="40" t="s">
        <v>295</v>
      </c>
      <c r="X57" s="40" t="s">
        <v>328</v>
      </c>
      <c r="Y57" s="40"/>
      <c r="Z57" s="40"/>
      <c r="AA57" s="40"/>
      <c r="AB57" s="40"/>
      <c r="AC57" s="40" t="s">
        <v>16</v>
      </c>
      <c r="AD57" s="40" t="s">
        <v>16</v>
      </c>
      <c r="AE57" s="40" t="s">
        <v>401</v>
      </c>
      <c r="AF57" s="40" t="s">
        <v>402</v>
      </c>
      <c r="AG57" s="40" t="s">
        <v>403</v>
      </c>
      <c r="AH57" s="40" t="s">
        <v>314</v>
      </c>
      <c r="AI57" s="40" t="s">
        <v>404</v>
      </c>
      <c r="AJ57" s="40" t="s">
        <v>405</v>
      </c>
      <c r="AK57" s="40" t="s">
        <v>336</v>
      </c>
      <c r="AL57" s="40"/>
      <c r="AM57" s="91">
        <v>45932</v>
      </c>
      <c r="AN57" s="40">
        <v>2904</v>
      </c>
      <c r="AO57" s="40">
        <v>30</v>
      </c>
      <c r="AP57" s="40">
        <f t="shared" si="5"/>
        <v>87120</v>
      </c>
      <c r="AQ57" s="71">
        <f t="shared" si="6"/>
        <v>2</v>
      </c>
      <c r="AR57" s="40">
        <v>7200</v>
      </c>
      <c r="AS57" s="40">
        <v>10</v>
      </c>
      <c r="AT57" s="40">
        <f t="shared" si="9"/>
        <v>2904</v>
      </c>
      <c r="AU57" s="40">
        <f t="shared" si="7"/>
        <v>360</v>
      </c>
      <c r="AV57" s="40">
        <v>60</v>
      </c>
      <c r="AW57" s="71">
        <f t="shared" si="8"/>
        <v>62.069008264462809</v>
      </c>
    </row>
    <row r="58" spans="1:49" x14ac:dyDescent="0.2">
      <c r="A58" s="67" t="s">
        <v>375</v>
      </c>
      <c r="B58" s="40"/>
      <c r="C58" s="67" t="s">
        <v>395</v>
      </c>
      <c r="D58" s="67" t="s">
        <v>396</v>
      </c>
      <c r="E58" s="67" t="s">
        <v>397</v>
      </c>
      <c r="F58" s="67" t="s">
        <v>22</v>
      </c>
      <c r="G58" s="88">
        <v>57006</v>
      </c>
      <c r="H58" s="89" t="s">
        <v>398</v>
      </c>
      <c r="I58" s="40"/>
      <c r="J58" s="40" t="s">
        <v>603</v>
      </c>
      <c r="K58" s="40" t="s">
        <v>400</v>
      </c>
      <c r="L58" s="40"/>
      <c r="M58" s="67" t="s">
        <v>22</v>
      </c>
      <c r="N58" s="40" t="s">
        <v>54</v>
      </c>
      <c r="O58" s="40" t="s">
        <v>159</v>
      </c>
      <c r="P58" s="90">
        <v>1</v>
      </c>
      <c r="Q58" s="67" t="s">
        <v>158</v>
      </c>
      <c r="R58" s="91">
        <v>45813</v>
      </c>
      <c r="S58" s="40"/>
      <c r="T58" s="40"/>
      <c r="U58" s="40">
        <v>165000</v>
      </c>
      <c r="V58" s="40">
        <v>30</v>
      </c>
      <c r="W58" s="40" t="s">
        <v>295</v>
      </c>
      <c r="X58" s="40" t="s">
        <v>328</v>
      </c>
      <c r="Y58" s="40"/>
      <c r="Z58" s="40"/>
      <c r="AA58" s="40"/>
      <c r="AB58" s="40"/>
      <c r="AC58" s="40" t="s">
        <v>16</v>
      </c>
      <c r="AD58" s="40" t="s">
        <v>16</v>
      </c>
      <c r="AE58" s="40" t="s">
        <v>401</v>
      </c>
      <c r="AF58" s="40" t="s">
        <v>402</v>
      </c>
      <c r="AG58" s="40" t="s">
        <v>403</v>
      </c>
      <c r="AH58" s="40" t="s">
        <v>314</v>
      </c>
      <c r="AI58" s="40" t="s">
        <v>404</v>
      </c>
      <c r="AJ58" s="40" t="s">
        <v>405</v>
      </c>
      <c r="AK58" s="40" t="s">
        <v>336</v>
      </c>
      <c r="AL58" s="40"/>
      <c r="AM58" s="91">
        <v>45932</v>
      </c>
      <c r="AN58" s="40">
        <v>2904</v>
      </c>
      <c r="AO58" s="40">
        <v>30</v>
      </c>
      <c r="AP58" s="40">
        <f t="shared" si="5"/>
        <v>87120</v>
      </c>
      <c r="AQ58" s="71">
        <f t="shared" si="6"/>
        <v>2</v>
      </c>
      <c r="AR58" s="40">
        <v>7200</v>
      </c>
      <c r="AS58" s="40">
        <v>10</v>
      </c>
      <c r="AT58" s="40">
        <f t="shared" si="9"/>
        <v>2904</v>
      </c>
      <c r="AU58" s="40">
        <f t="shared" si="7"/>
        <v>360</v>
      </c>
      <c r="AV58" s="40">
        <v>60</v>
      </c>
      <c r="AW58" s="71">
        <f t="shared" si="8"/>
        <v>62.069008264462809</v>
      </c>
    </row>
    <row r="59" spans="1:49" x14ac:dyDescent="0.2">
      <c r="A59" s="67" t="s">
        <v>375</v>
      </c>
      <c r="B59" s="40"/>
      <c r="C59" s="67" t="s">
        <v>503</v>
      </c>
      <c r="D59" s="67" t="s">
        <v>286</v>
      </c>
      <c r="E59" s="67" t="s">
        <v>504</v>
      </c>
      <c r="F59" s="67" t="s">
        <v>505</v>
      </c>
      <c r="G59" s="88">
        <v>57274</v>
      </c>
      <c r="H59" s="89" t="s">
        <v>506</v>
      </c>
      <c r="I59" s="40"/>
      <c r="J59" s="40" t="s">
        <v>507</v>
      </c>
      <c r="K59" s="40" t="s">
        <v>505</v>
      </c>
      <c r="L59" s="40"/>
      <c r="M59" s="67" t="s">
        <v>151</v>
      </c>
      <c r="N59" s="40" t="s">
        <v>38</v>
      </c>
      <c r="O59" s="40" t="s">
        <v>160</v>
      </c>
      <c r="P59" s="39">
        <v>0.8</v>
      </c>
      <c r="Q59" s="67" t="s">
        <v>158</v>
      </c>
      <c r="R59" s="91">
        <v>45785</v>
      </c>
      <c r="S59" s="40">
        <v>45.297069999999998</v>
      </c>
      <c r="T59" s="40">
        <v>-97.510279999999995</v>
      </c>
      <c r="U59" s="40">
        <v>130000</v>
      </c>
      <c r="V59" s="40">
        <v>7.5</v>
      </c>
      <c r="W59" s="67" t="s">
        <v>295</v>
      </c>
      <c r="X59" s="67" t="s">
        <v>295</v>
      </c>
      <c r="Y59" s="40"/>
      <c r="Z59" s="40"/>
      <c r="AA59" s="40"/>
      <c r="AB59" s="40"/>
      <c r="AC59" s="67" t="s">
        <v>169</v>
      </c>
      <c r="AD59" s="40" t="s">
        <v>17</v>
      </c>
      <c r="AE59" s="40"/>
      <c r="AF59" s="40" t="s">
        <v>508</v>
      </c>
      <c r="AG59" s="40"/>
      <c r="AH59" s="40"/>
      <c r="AI59" s="40"/>
      <c r="AJ59" s="40"/>
      <c r="AK59" s="67" t="s">
        <v>336</v>
      </c>
      <c r="AL59" s="40"/>
      <c r="AM59" s="40"/>
      <c r="AN59" s="40">
        <v>1452</v>
      </c>
      <c r="AO59" s="40">
        <v>90</v>
      </c>
      <c r="AP59" s="40">
        <f t="shared" si="5"/>
        <v>130680</v>
      </c>
      <c r="AQ59" s="71">
        <f t="shared" si="6"/>
        <v>3</v>
      </c>
      <c r="AR59" s="40">
        <v>7430</v>
      </c>
      <c r="AS59" s="40">
        <v>8.9</v>
      </c>
      <c r="AT59" s="40">
        <f t="shared" si="9"/>
        <v>1452</v>
      </c>
      <c r="AU59" s="40">
        <f t="shared" si="7"/>
        <v>1080</v>
      </c>
      <c r="AV59" s="40">
        <v>58.6</v>
      </c>
      <c r="AW59" s="71">
        <f t="shared" si="8"/>
        <v>43.223082130649935</v>
      </c>
    </row>
    <row r="60" spans="1:49" x14ac:dyDescent="0.2">
      <c r="A60" s="74" t="s">
        <v>375</v>
      </c>
      <c r="B60" s="74"/>
      <c r="C60" s="74" t="s">
        <v>514</v>
      </c>
      <c r="D60" s="74" t="s">
        <v>433</v>
      </c>
      <c r="E60" s="74" t="s">
        <v>434</v>
      </c>
      <c r="F60" s="74" t="s">
        <v>435</v>
      </c>
      <c r="G60" s="75" t="s">
        <v>436</v>
      </c>
      <c r="H60" s="74" t="s">
        <v>437</v>
      </c>
      <c r="I60" s="53"/>
      <c r="J60" s="74" t="s">
        <v>438</v>
      </c>
      <c r="K60" s="74" t="s">
        <v>515</v>
      </c>
      <c r="L60" s="74" t="s">
        <v>293</v>
      </c>
      <c r="M60" s="74" t="s">
        <v>41</v>
      </c>
      <c r="N60" s="74" t="s">
        <v>21</v>
      </c>
      <c r="O60" s="74" t="s">
        <v>83</v>
      </c>
      <c r="P60" s="76" t="s">
        <v>67</v>
      </c>
      <c r="Q60" s="74" t="s">
        <v>161</v>
      </c>
      <c r="R60" s="74" t="s">
        <v>114</v>
      </c>
      <c r="S60" s="74" t="s">
        <v>516</v>
      </c>
      <c r="T60" s="74" t="s">
        <v>517</v>
      </c>
      <c r="U60" s="74" t="s">
        <v>441</v>
      </c>
      <c r="V60" s="74" t="s">
        <v>327</v>
      </c>
      <c r="W60" s="74" t="s">
        <v>328</v>
      </c>
      <c r="X60" s="74" t="s">
        <v>295</v>
      </c>
      <c r="Y60" s="74" t="s">
        <v>418</v>
      </c>
      <c r="Z60" s="74" t="s">
        <v>442</v>
      </c>
      <c r="AA60" s="74" t="s">
        <v>443</v>
      </c>
      <c r="AB60" s="74"/>
      <c r="AC60" s="74" t="s">
        <v>16</v>
      </c>
      <c r="AD60" s="74"/>
      <c r="AE60" s="74" t="s">
        <v>444</v>
      </c>
      <c r="AF60" s="74" t="s">
        <v>420</v>
      </c>
      <c r="AG60" s="74"/>
      <c r="AH60" s="74"/>
      <c r="AI60" s="74"/>
      <c r="AJ60" s="74"/>
      <c r="AK60" s="74" t="s">
        <v>336</v>
      </c>
      <c r="AL60" s="74"/>
      <c r="AM60" s="74" t="s">
        <v>142</v>
      </c>
      <c r="AN60" s="53">
        <v>2410</v>
      </c>
      <c r="AO60" s="53">
        <v>59</v>
      </c>
      <c r="AP60" s="53">
        <f t="shared" si="5"/>
        <v>142190</v>
      </c>
      <c r="AQ60" s="77">
        <f t="shared" si="6"/>
        <v>3.2642332415059689</v>
      </c>
      <c r="AR60" s="53">
        <v>18040</v>
      </c>
      <c r="AS60" s="53">
        <v>10.1</v>
      </c>
      <c r="AT60" s="53">
        <f t="shared" si="9"/>
        <v>2410</v>
      </c>
      <c r="AU60" s="53">
        <f t="shared" si="7"/>
        <v>708</v>
      </c>
      <c r="AV60" s="53">
        <v>58</v>
      </c>
      <c r="AW60" s="77">
        <f t="shared" si="8"/>
        <v>95.17981096185855</v>
      </c>
    </row>
    <row r="61" spans="1:49" x14ac:dyDescent="0.2">
      <c r="A61" s="81" t="s">
        <v>375</v>
      </c>
      <c r="B61" s="81" t="s">
        <v>598</v>
      </c>
      <c r="C61" s="81" t="s">
        <v>599</v>
      </c>
      <c r="D61" s="81" t="s">
        <v>600</v>
      </c>
      <c r="E61" s="81" t="s">
        <v>601</v>
      </c>
      <c r="F61" s="81" t="s">
        <v>81</v>
      </c>
      <c r="G61" s="82">
        <v>57533</v>
      </c>
      <c r="H61" s="83" t="s">
        <v>602</v>
      </c>
      <c r="I61" s="81" t="s">
        <v>382</v>
      </c>
      <c r="J61" s="84"/>
      <c r="K61" s="84" t="s">
        <v>383</v>
      </c>
      <c r="L61" s="84"/>
      <c r="M61" s="81" t="s">
        <v>152</v>
      </c>
      <c r="N61" s="81" t="s">
        <v>153</v>
      </c>
      <c r="O61" s="81" t="s">
        <v>162</v>
      </c>
      <c r="P61" s="85">
        <v>2</v>
      </c>
      <c r="Q61" s="81" t="s">
        <v>163</v>
      </c>
      <c r="R61" s="86">
        <v>45808</v>
      </c>
      <c r="S61" s="84"/>
      <c r="T61" s="84"/>
      <c r="U61" s="84">
        <v>132682</v>
      </c>
      <c r="V61" s="84">
        <v>30</v>
      </c>
      <c r="W61" s="84" t="s">
        <v>295</v>
      </c>
      <c r="X61" s="84" t="s">
        <v>328</v>
      </c>
      <c r="Y61" s="84"/>
      <c r="Z61" s="84"/>
      <c r="AA61" s="84"/>
      <c r="AB61" s="84"/>
      <c r="AC61" s="84" t="s">
        <v>16</v>
      </c>
      <c r="AD61" s="84" t="s">
        <v>69</v>
      </c>
      <c r="AE61" s="84"/>
      <c r="AF61" s="84"/>
      <c r="AG61" s="84"/>
      <c r="AH61" s="84"/>
      <c r="AI61" s="84"/>
      <c r="AJ61" s="84"/>
      <c r="AK61" s="84" t="s">
        <v>336</v>
      </c>
      <c r="AL61" s="84"/>
      <c r="AM61" s="86">
        <v>45934</v>
      </c>
      <c r="AN61" s="84">
        <v>200</v>
      </c>
      <c r="AO61" s="84">
        <v>217.8</v>
      </c>
      <c r="AP61" s="84">
        <f t="shared" si="5"/>
        <v>43560</v>
      </c>
      <c r="AQ61" s="87">
        <f t="shared" si="6"/>
        <v>1</v>
      </c>
      <c r="AR61" s="84">
        <v>9740</v>
      </c>
      <c r="AS61" s="84">
        <v>10.27</v>
      </c>
      <c r="AT61" s="84">
        <f t="shared" si="9"/>
        <v>200</v>
      </c>
      <c r="AU61" s="84">
        <f t="shared" si="7"/>
        <v>2613.6000000000004</v>
      </c>
      <c r="AV61" s="84">
        <v>58.5</v>
      </c>
      <c r="AW61" s="87">
        <f t="shared" si="8"/>
        <v>167.42735668732783</v>
      </c>
    </row>
    <row r="62" spans="1:49" x14ac:dyDescent="0.2">
      <c r="A62" s="81" t="s">
        <v>375</v>
      </c>
      <c r="B62" s="81"/>
      <c r="C62" s="81" t="s">
        <v>528</v>
      </c>
      <c r="D62" s="81" t="s">
        <v>424</v>
      </c>
      <c r="E62" s="81" t="s">
        <v>425</v>
      </c>
      <c r="F62" s="81" t="s">
        <v>426</v>
      </c>
      <c r="G62" s="92" t="s">
        <v>427</v>
      </c>
      <c r="H62" s="81" t="s">
        <v>428</v>
      </c>
      <c r="I62" s="81" t="s">
        <v>429</v>
      </c>
      <c r="J62" s="81" t="s">
        <v>21</v>
      </c>
      <c r="K62" s="81" t="s">
        <v>430</v>
      </c>
      <c r="L62" s="81" t="s">
        <v>293</v>
      </c>
      <c r="M62" s="81" t="s">
        <v>24</v>
      </c>
      <c r="N62" s="81" t="s">
        <v>21</v>
      </c>
      <c r="O62" s="81" t="s">
        <v>58</v>
      </c>
      <c r="P62" s="93" t="s">
        <v>46</v>
      </c>
      <c r="Q62" s="81" t="s">
        <v>164</v>
      </c>
      <c r="R62" s="81"/>
      <c r="S62" s="81"/>
      <c r="T62" s="81"/>
      <c r="U62" s="81" t="s">
        <v>431</v>
      </c>
      <c r="V62" s="81" t="s">
        <v>78</v>
      </c>
      <c r="W62" s="81" t="s">
        <v>295</v>
      </c>
      <c r="X62" s="81" t="s">
        <v>295</v>
      </c>
      <c r="Y62" s="81"/>
      <c r="Z62" s="81"/>
      <c r="AA62" s="81"/>
      <c r="AB62" s="81"/>
      <c r="AC62" s="81" t="s">
        <v>16</v>
      </c>
      <c r="AD62" s="81"/>
      <c r="AE62" s="81"/>
      <c r="AF62" s="81"/>
      <c r="AG62" s="81"/>
      <c r="AH62" s="81"/>
      <c r="AI62" s="81"/>
      <c r="AJ62" s="81"/>
      <c r="AK62" s="81" t="s">
        <v>336</v>
      </c>
      <c r="AL62" s="81"/>
      <c r="AM62" s="81" t="s">
        <v>140</v>
      </c>
      <c r="AN62" s="84">
        <v>2300</v>
      </c>
      <c r="AO62" s="84">
        <v>80</v>
      </c>
      <c r="AP62" s="84">
        <f t="shared" si="5"/>
        <v>184000</v>
      </c>
      <c r="AQ62" s="87">
        <f t="shared" si="6"/>
        <v>4.2240587695133147</v>
      </c>
      <c r="AR62" s="84">
        <v>17420</v>
      </c>
      <c r="AS62" s="84">
        <v>8.3000000000000007</v>
      </c>
      <c r="AT62" s="84">
        <f t="shared" si="9"/>
        <v>2300</v>
      </c>
      <c r="AU62" s="84">
        <f t="shared" si="7"/>
        <v>960</v>
      </c>
      <c r="AV62" s="84">
        <v>58.5</v>
      </c>
      <c r="AW62" s="87">
        <f t="shared" si="8"/>
        <v>72.446486925724642</v>
      </c>
    </row>
    <row r="63" spans="1:49" x14ac:dyDescent="0.2">
      <c r="A63" s="81" t="s">
        <v>375</v>
      </c>
      <c r="B63" s="81"/>
      <c r="C63" s="81" t="s">
        <v>423</v>
      </c>
      <c r="D63" s="81" t="s">
        <v>424</v>
      </c>
      <c r="E63" s="81" t="s">
        <v>425</v>
      </c>
      <c r="F63" s="81" t="s">
        <v>426</v>
      </c>
      <c r="G63" s="92" t="s">
        <v>427</v>
      </c>
      <c r="H63" s="81" t="s">
        <v>428</v>
      </c>
      <c r="I63" s="81" t="s">
        <v>429</v>
      </c>
      <c r="J63" s="81" t="s">
        <v>21</v>
      </c>
      <c r="K63" s="81" t="s">
        <v>430</v>
      </c>
      <c r="L63" s="81" t="s">
        <v>293</v>
      </c>
      <c r="M63" s="81" t="s">
        <v>24</v>
      </c>
      <c r="N63" s="81" t="s">
        <v>21</v>
      </c>
      <c r="O63" s="81" t="s">
        <v>58</v>
      </c>
      <c r="P63" s="93" t="s">
        <v>46</v>
      </c>
      <c r="Q63" s="81" t="s">
        <v>164</v>
      </c>
      <c r="R63" s="81"/>
      <c r="S63" s="81"/>
      <c r="T63" s="81"/>
      <c r="U63" s="81" t="s">
        <v>431</v>
      </c>
      <c r="V63" s="81" t="s">
        <v>78</v>
      </c>
      <c r="W63" s="81" t="s">
        <v>295</v>
      </c>
      <c r="X63" s="81"/>
      <c r="Y63" s="81"/>
      <c r="Z63" s="81"/>
      <c r="AA63" s="81"/>
      <c r="AB63" s="81"/>
      <c r="AC63" s="81" t="s">
        <v>16</v>
      </c>
      <c r="AD63" s="81"/>
      <c r="AE63" s="81"/>
      <c r="AF63" s="81"/>
      <c r="AG63" s="81"/>
      <c r="AH63" s="81"/>
      <c r="AI63" s="81"/>
      <c r="AJ63" s="81"/>
      <c r="AK63" s="81" t="s">
        <v>336</v>
      </c>
      <c r="AL63" s="81"/>
      <c r="AM63" s="81" t="s">
        <v>140</v>
      </c>
      <c r="AN63" s="84">
        <v>2300</v>
      </c>
      <c r="AO63" s="84">
        <v>80</v>
      </c>
      <c r="AP63" s="84">
        <f t="shared" si="5"/>
        <v>184000</v>
      </c>
      <c r="AQ63" s="87">
        <f t="shared" si="6"/>
        <v>4.2240587695133147</v>
      </c>
      <c r="AR63" s="84">
        <v>17100</v>
      </c>
      <c r="AS63" s="84">
        <v>8.1999999999999993</v>
      </c>
      <c r="AT63" s="84">
        <f t="shared" si="9"/>
        <v>2300</v>
      </c>
      <c r="AU63" s="84">
        <f t="shared" si="7"/>
        <v>960</v>
      </c>
      <c r="AV63" s="84">
        <v>58.4</v>
      </c>
      <c r="AW63" s="87">
        <f t="shared" si="8"/>
        <v>71.193219945652174</v>
      </c>
    </row>
    <row r="64" spans="1:49" x14ac:dyDescent="0.2">
      <c r="A64" s="81" t="s">
        <v>375</v>
      </c>
      <c r="B64" s="81" t="s">
        <v>376</v>
      </c>
      <c r="C64" s="81" t="s">
        <v>377</v>
      </c>
      <c r="D64" s="81" t="s">
        <v>378</v>
      </c>
      <c r="E64" s="81" t="s">
        <v>379</v>
      </c>
      <c r="F64" s="81" t="s">
        <v>380</v>
      </c>
      <c r="G64" s="82">
        <v>57523</v>
      </c>
      <c r="H64" s="83" t="s">
        <v>381</v>
      </c>
      <c r="I64" s="81" t="s">
        <v>382</v>
      </c>
      <c r="J64" s="84"/>
      <c r="K64" s="84" t="s">
        <v>383</v>
      </c>
      <c r="L64" s="84"/>
      <c r="M64" s="81" t="s">
        <v>81</v>
      </c>
      <c r="N64" s="84" t="s">
        <v>153</v>
      </c>
      <c r="O64" s="84" t="s">
        <v>165</v>
      </c>
      <c r="P64" s="85">
        <v>2</v>
      </c>
      <c r="Q64" s="81" t="s">
        <v>163</v>
      </c>
      <c r="R64" s="86">
        <v>45791</v>
      </c>
      <c r="S64" s="84"/>
      <c r="T64" s="84"/>
      <c r="U64" s="84">
        <v>150000</v>
      </c>
      <c r="V64" s="84">
        <v>10</v>
      </c>
      <c r="W64" s="84" t="s">
        <v>295</v>
      </c>
      <c r="X64" s="84" t="s">
        <v>295</v>
      </c>
      <c r="Y64" s="84" t="s">
        <v>384</v>
      </c>
      <c r="Z64" s="84"/>
      <c r="AA64" s="84"/>
      <c r="AB64" s="84"/>
      <c r="AC64" s="84" t="s">
        <v>16</v>
      </c>
      <c r="AD64" s="84" t="s">
        <v>69</v>
      </c>
      <c r="AE64" s="84" t="s">
        <v>385</v>
      </c>
      <c r="AF64" s="84" t="s">
        <v>385</v>
      </c>
      <c r="AG64" s="84"/>
      <c r="AH64" s="84"/>
      <c r="AI64" s="84"/>
      <c r="AJ64" s="84"/>
      <c r="AK64" s="84" t="s">
        <v>336</v>
      </c>
      <c r="AL64" s="84"/>
      <c r="AM64" s="86">
        <v>45950</v>
      </c>
      <c r="AN64" s="84">
        <v>1057</v>
      </c>
      <c r="AO64" s="84">
        <v>231</v>
      </c>
      <c r="AP64" s="84">
        <f t="shared" si="5"/>
        <v>244167</v>
      </c>
      <c r="AQ64" s="87">
        <f t="shared" si="6"/>
        <v>5.6053030303030305</v>
      </c>
      <c r="AR64" s="84">
        <v>16960</v>
      </c>
      <c r="AS64" s="84">
        <v>12.2</v>
      </c>
      <c r="AT64" s="84">
        <f t="shared" si="9"/>
        <v>1057</v>
      </c>
      <c r="AU64" s="84">
        <f t="shared" si="7"/>
        <v>2772</v>
      </c>
      <c r="AV64" s="84">
        <v>57</v>
      </c>
      <c r="AW64" s="87">
        <f t="shared" si="8"/>
        <v>50.892181083711833</v>
      </c>
    </row>
    <row r="65" spans="1:49" x14ac:dyDescent="0.2">
      <c r="A65" s="81" t="s">
        <v>375</v>
      </c>
      <c r="B65" s="81" t="s">
        <v>565</v>
      </c>
      <c r="C65" s="81" t="s">
        <v>566</v>
      </c>
      <c r="D65" s="81" t="s">
        <v>497</v>
      </c>
      <c r="E65" s="81" t="s">
        <v>567</v>
      </c>
      <c r="F65" s="81" t="s">
        <v>380</v>
      </c>
      <c r="G65" s="82">
        <v>57523</v>
      </c>
      <c r="H65" s="83" t="s">
        <v>568</v>
      </c>
      <c r="I65" s="84"/>
      <c r="J65" s="84" t="s">
        <v>569</v>
      </c>
      <c r="K65" s="84" t="s">
        <v>383</v>
      </c>
      <c r="L65" s="84"/>
      <c r="M65" s="81" t="s">
        <v>81</v>
      </c>
      <c r="N65" s="81" t="s">
        <v>62</v>
      </c>
      <c r="O65" s="81" t="s">
        <v>166</v>
      </c>
      <c r="P65" s="85">
        <v>2</v>
      </c>
      <c r="Q65" s="81" t="s">
        <v>163</v>
      </c>
      <c r="R65" s="86">
        <v>45788</v>
      </c>
      <c r="S65" s="84">
        <v>43.084116999999999</v>
      </c>
      <c r="T65" s="84">
        <v>-99.285503000000006</v>
      </c>
      <c r="U65" s="84">
        <v>120808</v>
      </c>
      <c r="V65" s="84">
        <v>30</v>
      </c>
      <c r="W65" s="84" t="s">
        <v>295</v>
      </c>
      <c r="X65" s="84" t="s">
        <v>328</v>
      </c>
      <c r="Y65" s="84" t="s">
        <v>570</v>
      </c>
      <c r="Z65" s="84"/>
      <c r="AA65" s="84"/>
      <c r="AB65" s="84"/>
      <c r="AC65" s="84" t="s">
        <v>16</v>
      </c>
      <c r="AD65" s="84" t="s">
        <v>17</v>
      </c>
      <c r="AE65" s="84" t="s">
        <v>571</v>
      </c>
      <c r="AF65" s="84" t="s">
        <v>572</v>
      </c>
      <c r="AG65" s="84"/>
      <c r="AH65" s="84"/>
      <c r="AI65" s="84"/>
      <c r="AJ65" s="84"/>
      <c r="AK65" s="84" t="s">
        <v>336</v>
      </c>
      <c r="AL65" s="84"/>
      <c r="AM65" s="86">
        <v>45934</v>
      </c>
      <c r="AN65" s="84">
        <v>2618</v>
      </c>
      <c r="AO65" s="84">
        <v>1069</v>
      </c>
      <c r="AP65" s="84">
        <f t="shared" si="5"/>
        <v>2798642</v>
      </c>
      <c r="AQ65" s="87">
        <f t="shared" si="6"/>
        <v>64.247979797979795</v>
      </c>
      <c r="AR65" s="84">
        <v>117520</v>
      </c>
      <c r="AS65" s="84">
        <v>8.5</v>
      </c>
      <c r="AT65" s="84">
        <f t="shared" si="9"/>
        <v>2618</v>
      </c>
      <c r="AU65" s="84">
        <f t="shared" si="7"/>
        <v>12828</v>
      </c>
      <c r="AV65" s="84">
        <v>57.5</v>
      </c>
      <c r="AW65" s="87">
        <f t="shared" si="8"/>
        <v>32.062929242110997</v>
      </c>
    </row>
    <row r="66" spans="1:49" x14ac:dyDescent="0.2">
      <c r="A66" s="81" t="s">
        <v>375</v>
      </c>
      <c r="B66" s="81" t="s">
        <v>495</v>
      </c>
      <c r="C66" s="81" t="s">
        <v>496</v>
      </c>
      <c r="D66" s="81" t="s">
        <v>497</v>
      </c>
      <c r="E66" s="81" t="s">
        <v>498</v>
      </c>
      <c r="F66" s="81" t="s">
        <v>380</v>
      </c>
      <c r="G66" s="82">
        <v>57523</v>
      </c>
      <c r="H66" s="83" t="s">
        <v>499</v>
      </c>
      <c r="I66" s="81" t="s">
        <v>382</v>
      </c>
      <c r="J66" s="84"/>
      <c r="K66" s="84" t="s">
        <v>383</v>
      </c>
      <c r="L66" s="84"/>
      <c r="M66" s="81" t="s">
        <v>81</v>
      </c>
      <c r="N66" s="84"/>
      <c r="O66" s="94" t="s">
        <v>167</v>
      </c>
      <c r="P66" s="85">
        <v>2</v>
      </c>
      <c r="Q66" s="81" t="s">
        <v>163</v>
      </c>
      <c r="R66" s="86">
        <v>45787</v>
      </c>
      <c r="S66" s="84"/>
      <c r="T66" s="84"/>
      <c r="U66" s="84"/>
      <c r="V66" s="84">
        <v>7.5</v>
      </c>
      <c r="W66" s="84"/>
      <c r="X66" s="84" t="s">
        <v>328</v>
      </c>
      <c r="Y66" s="84"/>
      <c r="Z66" s="84"/>
      <c r="AA66" s="84"/>
      <c r="AB66" s="84"/>
      <c r="AC66" s="84" t="s">
        <v>16</v>
      </c>
      <c r="AD66" s="84" t="s">
        <v>17</v>
      </c>
      <c r="AE66" s="84" t="s">
        <v>500</v>
      </c>
      <c r="AF66" s="84" t="s">
        <v>501</v>
      </c>
      <c r="AG66" s="84" t="s">
        <v>502</v>
      </c>
      <c r="AH66" s="84"/>
      <c r="AI66" s="84"/>
      <c r="AJ66" s="84"/>
      <c r="AK66" s="84" t="s">
        <v>336</v>
      </c>
      <c r="AL66" s="84"/>
      <c r="AM66" s="86">
        <v>45938</v>
      </c>
      <c r="AN66" s="84">
        <v>35</v>
      </c>
      <c r="AO66" s="84">
        <v>7604</v>
      </c>
      <c r="AP66" s="84">
        <f t="shared" ref="AP66:AP97" si="10">AN66*AO66</f>
        <v>266140</v>
      </c>
      <c r="AQ66" s="87">
        <f t="shared" ref="AQ66:AQ97" si="11">AP66/43560</f>
        <v>6.1097337006427912</v>
      </c>
      <c r="AR66" s="84">
        <v>9956.19</v>
      </c>
      <c r="AS66" s="84">
        <v>10.3</v>
      </c>
      <c r="AT66" s="84">
        <f t="shared" si="9"/>
        <v>35</v>
      </c>
      <c r="AU66" s="84">
        <f t="shared" si="7"/>
        <v>91248</v>
      </c>
      <c r="AV66" s="84">
        <v>57.8</v>
      </c>
      <c r="AW66" s="87">
        <f t="shared" si="8"/>
        <v>28.002263217834599</v>
      </c>
    </row>
    <row r="67" spans="1:49" x14ac:dyDescent="0.2">
      <c r="A67" s="81" t="s">
        <v>375</v>
      </c>
      <c r="B67" s="81" t="s">
        <v>787</v>
      </c>
      <c r="C67" s="81" t="s">
        <v>788</v>
      </c>
      <c r="D67" s="81" t="s">
        <v>789</v>
      </c>
      <c r="E67" s="81" t="s">
        <v>790</v>
      </c>
      <c r="F67" s="81" t="s">
        <v>380</v>
      </c>
      <c r="G67" s="82">
        <v>57523</v>
      </c>
      <c r="H67" s="83" t="s">
        <v>791</v>
      </c>
      <c r="I67" s="84"/>
      <c r="J67" s="84" t="s">
        <v>792</v>
      </c>
      <c r="K67" s="84" t="s">
        <v>383</v>
      </c>
      <c r="L67" s="84"/>
      <c r="M67" s="81" t="s">
        <v>81</v>
      </c>
      <c r="N67" s="84" t="s">
        <v>13</v>
      </c>
      <c r="O67" s="84" t="s">
        <v>168</v>
      </c>
      <c r="P67" s="98">
        <v>2.7</v>
      </c>
      <c r="Q67" s="81" t="s">
        <v>163</v>
      </c>
      <c r="R67" s="86">
        <v>45786</v>
      </c>
      <c r="S67" s="84">
        <v>43.057319999999997</v>
      </c>
      <c r="T67" s="84">
        <v>-99.245639999999995</v>
      </c>
      <c r="U67" s="84">
        <v>140000</v>
      </c>
      <c r="V67" s="84">
        <v>7.5</v>
      </c>
      <c r="W67" s="84" t="s">
        <v>295</v>
      </c>
      <c r="X67" s="84" t="s">
        <v>295</v>
      </c>
      <c r="Y67" s="84" t="s">
        <v>793</v>
      </c>
      <c r="Z67" s="84"/>
      <c r="AA67" s="84"/>
      <c r="AB67" s="84"/>
      <c r="AC67" s="84" t="s">
        <v>170</v>
      </c>
      <c r="AD67" s="84" t="s">
        <v>69</v>
      </c>
      <c r="AE67" s="84" t="s">
        <v>665</v>
      </c>
      <c r="AF67" s="84" t="s">
        <v>794</v>
      </c>
      <c r="AG67" s="84"/>
      <c r="AH67" s="84"/>
      <c r="AI67" s="84"/>
      <c r="AJ67" s="84"/>
      <c r="AK67" s="84" t="s">
        <v>336</v>
      </c>
      <c r="AL67" s="84"/>
      <c r="AM67" s="86">
        <v>45940</v>
      </c>
      <c r="AN67" s="84">
        <v>2400</v>
      </c>
      <c r="AO67" s="84">
        <v>80</v>
      </c>
      <c r="AP67" s="84">
        <f t="shared" si="10"/>
        <v>192000</v>
      </c>
      <c r="AQ67" s="87">
        <f t="shared" si="11"/>
        <v>4.4077134986225897</v>
      </c>
      <c r="AR67" s="84">
        <v>5290</v>
      </c>
      <c r="AS67" s="84">
        <v>11</v>
      </c>
      <c r="AT67" s="84">
        <f t="shared" si="9"/>
        <v>2400</v>
      </c>
      <c r="AU67" s="84">
        <f t="shared" si="7"/>
        <v>960</v>
      </c>
      <c r="AV67" s="84">
        <v>56</v>
      </c>
      <c r="AW67" s="87">
        <f t="shared" si="8"/>
        <v>20.462661362847221</v>
      </c>
    </row>
    <row r="68" spans="1:49" x14ac:dyDescent="0.2">
      <c r="AQ68" s="73"/>
      <c r="AW68" s="73"/>
    </row>
    <row r="69" spans="1:49" x14ac:dyDescent="0.2">
      <c r="AW69" s="73"/>
    </row>
  </sheetData>
  <autoFilter ref="A1:AW69" xr:uid="{C198A1B3-56C4-4A74-8375-8C79E653C8E0}">
    <sortState xmlns:xlrd2="http://schemas.microsoft.com/office/spreadsheetml/2017/richdata2" ref="A2:AW69">
      <sortCondition ref="A1:A69"/>
    </sortState>
  </autoFilter>
  <hyperlinks>
    <hyperlink ref="H46" r:id="rId1" xr:uid="{B0A58690-FE8D-40C7-A867-6D105A763DEA}"/>
    <hyperlink ref="H6" r:id="rId2" xr:uid="{92EFFCDD-6140-49A6-8421-CDBE3F01B013}"/>
    <hyperlink ref="H48" r:id="rId3" xr:uid="{F29C5904-703D-43FE-81A3-3602FE520C9A}"/>
    <hyperlink ref="H25" r:id="rId4" xr:uid="{46734525-73DD-4CD8-9E57-2FA744C9EBE0}"/>
    <hyperlink ref="H7" r:id="rId5" xr:uid="{687E28B6-47F9-456A-AC56-7D8DB748B587}"/>
    <hyperlink ref="H39" r:id="rId6" xr:uid="{13F9107C-178A-4646-8280-877B0D1739A0}"/>
    <hyperlink ref="H38" r:id="rId7" xr:uid="{BDA53BBC-D406-42B7-96C5-9CBCE1FC222C}"/>
    <hyperlink ref="H24" r:id="rId8" xr:uid="{C21D2F7B-3C04-4E6A-BB85-C4FC7F442BC6}"/>
    <hyperlink ref="H23" r:id="rId9" xr:uid="{99F8D20B-C200-42DD-964A-D29EFADA6A3E}"/>
    <hyperlink ref="H33" r:id="rId10" xr:uid="{3708983C-1E75-4A79-8D5C-D2EF12F8C2FE}"/>
    <hyperlink ref="H34" r:id="rId11" xr:uid="{329D982D-CDCC-4D52-9A62-265E468F736C}"/>
    <hyperlink ref="H61" r:id="rId12" xr:uid="{96DDDB38-A63A-40D0-B31D-942795FE4E0E}"/>
    <hyperlink ref="H65" r:id="rId13" xr:uid="{8733ACE3-5BBA-46F0-A9DE-20187C539F22}"/>
    <hyperlink ref="H66" r:id="rId14" xr:uid="{23805650-027A-4C0A-B3F5-C210F66A2E71}"/>
    <hyperlink ref="H64" r:id="rId15" xr:uid="{C66F33E3-92E1-47DB-9E73-C8ACD35F1AF0}"/>
    <hyperlink ref="H67" r:id="rId16" xr:uid="{CDC9762C-8FB6-4AF0-9F46-6FC7D267CB05}"/>
    <hyperlink ref="H59" r:id="rId17" xr:uid="{D82ABE2F-A03B-437F-AE23-980243A33660}"/>
    <hyperlink ref="H56" r:id="rId18" xr:uid="{74B0AA97-B439-43DA-9E43-4223DBC8E42E}"/>
    <hyperlink ref="H57" r:id="rId19" xr:uid="{21AA9241-881E-4B16-9416-50748F9C5BE6}"/>
    <hyperlink ref="H58" r:id="rId20" xr:uid="{B3DB795A-6DBC-4DB7-9013-D491867B1FE7}"/>
    <hyperlink ref="H55" r:id="rId21" xr:uid="{DC15571C-68B8-44EA-B7D4-35625EB802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Harvest Data to be Shared</vt:lpstr>
      <vt:lpstr>2025 Winners</vt:lpstr>
      <vt:lpstr>All Participants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Johnna Ringkob</dc:creator>
  <cp:lastModifiedBy>Johnna Ringkob</cp:lastModifiedBy>
  <cp:lastPrinted>2026-02-03T16:09:49Z</cp:lastPrinted>
  <dcterms:created xsi:type="dcterms:W3CDTF">2025-02-26T20:57:18Z</dcterms:created>
  <dcterms:modified xsi:type="dcterms:W3CDTF">2026-02-03T16:15:48Z</dcterms:modified>
</cp:coreProperties>
</file>