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hleyw\Documents\Excel Files\"/>
    </mc:Choice>
  </mc:AlternateContent>
  <xr:revisionPtr revIDLastSave="0" documentId="13_ncr:1_{8FEBF015-4EA5-42C1-9688-2C9A87A240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STL" sheetId="1" r:id="rId1"/>
    <sheet name="EBC Tit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H2" i="2"/>
  <c r="G2" i="2"/>
</calcChain>
</file>

<file path=xl/sharedStrings.xml><?xml version="1.0" encoding="utf-8"?>
<sst xmlns="http://schemas.openxmlformats.org/spreadsheetml/2006/main" count="506" uniqueCount="308">
  <si>
    <t>ISBN</t>
  </si>
  <si>
    <t>Title</t>
  </si>
  <si>
    <t>Publisher</t>
  </si>
  <si>
    <t>Copyright</t>
  </si>
  <si>
    <t>Edition</t>
  </si>
  <si>
    <t>1st</t>
  </si>
  <si>
    <t>Springer</t>
  </si>
  <si>
    <t>2nd</t>
  </si>
  <si>
    <t>Routledge</t>
  </si>
  <si>
    <t>Open Access</t>
  </si>
  <si>
    <t>Notes</t>
  </si>
  <si>
    <t>Author Last</t>
  </si>
  <si>
    <t>Author First</t>
  </si>
  <si>
    <t>List Price</t>
  </si>
  <si>
    <t>Star Rating</t>
  </si>
  <si>
    <t>Marie</t>
  </si>
  <si>
    <t>DCT Score</t>
  </si>
  <si>
    <t>Essential Purchase</t>
  </si>
  <si>
    <t>New to DCT 2025</t>
  </si>
  <si>
    <t>DCT Specialty</t>
  </si>
  <si>
    <t>6th</t>
  </si>
  <si>
    <t>10th</t>
  </si>
  <si>
    <t>CRC Press/Taylor &amp; Francis Group</t>
  </si>
  <si>
    <t>Patricia</t>
  </si>
  <si>
    <t>National Academies Press</t>
  </si>
  <si>
    <t>Yes</t>
  </si>
  <si>
    <t>Charlotte</t>
  </si>
  <si>
    <t>Elsevier</t>
  </si>
  <si>
    <t>Lape</t>
  </si>
  <si>
    <t>Jennifer E.</t>
  </si>
  <si>
    <t>Bailey's Research and Evidence-Based Practice for the Health Professional, 4th Edition</t>
  </si>
  <si>
    <t>F. A. Davis Company Publishers</t>
  </si>
  <si>
    <t>4th</t>
  </si>
  <si>
    <t>Springer Publishing Company</t>
  </si>
  <si>
    <t>3rd</t>
  </si>
  <si>
    <t>Bissett</t>
  </si>
  <si>
    <t>Kim</t>
  </si>
  <si>
    <t>Johns Hopkins Evidence-Based Practice For Nurses and Healthcare Professionals: Models and Guidelines, 5th Edition</t>
  </si>
  <si>
    <t>Sigma Nursing</t>
  </si>
  <si>
    <t>5th</t>
  </si>
  <si>
    <t>Nursing Process</t>
  </si>
  <si>
    <t>Saharan</t>
  </si>
  <si>
    <t>Vikas Anand</t>
  </si>
  <si>
    <t>Principles of Research Methodology and Ethics in Pharmaceutical Sciences: An Application Guide for Students and Researchers</t>
  </si>
  <si>
    <t>Purssell</t>
  </si>
  <si>
    <t>Edward</t>
  </si>
  <si>
    <t>How to Perform a Systematic Literature Review: A Guide for Health and Social Care Researchers, Practitioners and Students, 2nd Edition</t>
  </si>
  <si>
    <t>Research</t>
  </si>
  <si>
    <t>Greenhalgh</t>
  </si>
  <si>
    <t>Trisha</t>
  </si>
  <si>
    <t>How to Read a Paper: The Basics of Evidence-Based Healthcare, 7th Edition</t>
  </si>
  <si>
    <t>Wiley-Blackwell</t>
  </si>
  <si>
    <t>7th</t>
  </si>
  <si>
    <t>Monsen</t>
  </si>
  <si>
    <t>Karen A.</t>
  </si>
  <si>
    <t>Intervention Effectiveness Research: Quality Improvement and Program Evaluation in Healthcare: A Practical Guide to Real-World Implementation, 2nd Edition</t>
  </si>
  <si>
    <t>Quality Improvement</t>
  </si>
  <si>
    <t>Melnyk</t>
  </si>
  <si>
    <t>Bernadette Mazurek</t>
  </si>
  <si>
    <t>Evidence-Based Practice in Nursing and Healthcare: A Guide to Best Practice, 5th Edition</t>
  </si>
  <si>
    <t>Wolters Kluwer</t>
  </si>
  <si>
    <t>West</t>
  </si>
  <si>
    <t>Stuart</t>
  </si>
  <si>
    <t>Scientific Papers Made Easy: How to Write with Clarity and Impact in the Life Sciences</t>
  </si>
  <si>
    <t>Oxford University Press</t>
  </si>
  <si>
    <t>Jagadeesh</t>
  </si>
  <si>
    <t>Gowraganahalli</t>
  </si>
  <si>
    <t>The Quintessence of Basic and Clinical Research and Scientific Publishing</t>
  </si>
  <si>
    <t>Newhart</t>
  </si>
  <si>
    <t>Michelle</t>
  </si>
  <si>
    <t>Understanding Research Methods: An Overview of the Essentials, 11th Edition</t>
  </si>
  <si>
    <t>11th</t>
  </si>
  <si>
    <t>Improving Representation in Clinical Trials and Research: Building Research Equity for Women and Underrepresented Groups</t>
  </si>
  <si>
    <t>Faintuch</t>
  </si>
  <si>
    <t>Joel</t>
  </si>
  <si>
    <t>Integrity of Scientific Research: Fraud, Misconduct and Fake News in the Academic, Medical and Social Environment</t>
  </si>
  <si>
    <t>Foster</t>
  </si>
  <si>
    <t>Margaret J.</t>
  </si>
  <si>
    <t>Piecing Together Systematic Reviews and Other Evidence Syntheses</t>
  </si>
  <si>
    <t>Bloomsbury, formerly Rowman &amp; Littlefield</t>
  </si>
  <si>
    <t>Library and Information Science</t>
  </si>
  <si>
    <t>Bhattacharya</t>
  </si>
  <si>
    <t>Prasanta K.</t>
  </si>
  <si>
    <t>Research Methodology in the Health Sciences: A Quick Reference Guide</t>
  </si>
  <si>
    <t>McGraw Hill</t>
  </si>
  <si>
    <t>Riegelman</t>
  </si>
  <si>
    <t>Richard K.</t>
  </si>
  <si>
    <t>Studying a Study and Testing a Test: Reading Evidence-Based Health Research, 7th Edition</t>
  </si>
  <si>
    <t>Gray</t>
  </si>
  <si>
    <t>Jennifer R.</t>
  </si>
  <si>
    <t>Burns and Grove's the Practice of Nursing Research: Appraisal, Synthesis, and Generation of Evidence, 9th Edition</t>
  </si>
  <si>
    <t>9th</t>
  </si>
  <si>
    <t>Forister</t>
  </si>
  <si>
    <t>J. Glenn</t>
  </si>
  <si>
    <t>Introduction to Research and Medical Literature for Health Professionals, 5th Edition</t>
  </si>
  <si>
    <t>Jones &amp; Bartlett Learning</t>
  </si>
  <si>
    <t>Deane</t>
  </si>
  <si>
    <t>Janet</t>
  </si>
  <si>
    <t>Doctorate: Finding your Way as a Healthcare Professional in Research</t>
  </si>
  <si>
    <t>Houser</t>
  </si>
  <si>
    <t>Nursing Research: Reading, Using, and Creating Evidence, 6th Edition</t>
  </si>
  <si>
    <t>Bettany-Saltikov</t>
  </si>
  <si>
    <t>Josette</t>
  </si>
  <si>
    <t>How to Do a Systematic Literature Review in Nursing, 3rd Edition</t>
  </si>
  <si>
    <t>Higginson</t>
  </si>
  <si>
    <t>Irene J.</t>
  </si>
  <si>
    <t>Research Methods in Palliative, Supportive, and End-of-Life Care, 2nd Edition</t>
  </si>
  <si>
    <t>Roberts</t>
  </si>
  <si>
    <t>Laura Weiss</t>
  </si>
  <si>
    <t>Roberts Academic Medicine Handbook: A Guide to Achievement and Fulfillment for Academic Faculty, 3rd Edition</t>
  </si>
  <si>
    <t>Khan</t>
  </si>
  <si>
    <t>Mohammad Faizan</t>
  </si>
  <si>
    <t>The Clinical Research Handbook: A Practical Guide to Designing, Conducting, and Publishing Clinical Research</t>
  </si>
  <si>
    <t>World Scientific Publishing Company, Inc.</t>
  </si>
  <si>
    <t>Wassertheil-Smoller</t>
  </si>
  <si>
    <t>Sylvia</t>
  </si>
  <si>
    <t>Biostatistics and Epidemiology: A Primer for Health Professionals, 5th Edition</t>
  </si>
  <si>
    <t>Cherry</t>
  </si>
  <si>
    <t>M. Gemma</t>
  </si>
  <si>
    <t>Doing a Systematic Review: A Student's Guide, 3rd Edition</t>
  </si>
  <si>
    <t>SAGE Publications Ltd</t>
  </si>
  <si>
    <t>Irwin</t>
  </si>
  <si>
    <t>David L.</t>
  </si>
  <si>
    <t>Clinical Research Methods in Speech-Language Pathology and Audiology, 4th Edition</t>
  </si>
  <si>
    <t>Plural Publishing, Inc</t>
  </si>
  <si>
    <t>Nelson</t>
  </si>
  <si>
    <t>Lauren K.</t>
  </si>
  <si>
    <t>Research in Communication Sciences and Disorders: Methods for Scientific Inquiry, 5th Edition</t>
  </si>
  <si>
    <t>Communication Sciences &amp; Disorders</t>
  </si>
  <si>
    <t>Boltz</t>
  </si>
  <si>
    <t>Evidence-Based Geriatric Nursing Protocols for Best Practice, 7th Edition</t>
  </si>
  <si>
    <t>Geriatrics</t>
  </si>
  <si>
    <t>Schmidt</t>
  </si>
  <si>
    <t>Nola A.</t>
  </si>
  <si>
    <t>Evidence-Based Practice for Nurses: Appraisal and Application of Research, 6th Edition</t>
  </si>
  <si>
    <t>Leavy</t>
  </si>
  <si>
    <t>Research Design: Quantitative, Qualitative, Mixed Methods, Arts-Based, and Community-Based Participatory Research Approaches, 2nd Edition</t>
  </si>
  <si>
    <t>Guilford Press</t>
  </si>
  <si>
    <t>Polit</t>
  </si>
  <si>
    <t>Denise F.</t>
  </si>
  <si>
    <t>Essentials of Nursing Research: Appraising Evidence for Nursing Practice, 10th Edition</t>
  </si>
  <si>
    <t>Shamoo</t>
  </si>
  <si>
    <t>Adil E.</t>
  </si>
  <si>
    <t>Responsible Conduct of Research, 4th Edition</t>
  </si>
  <si>
    <t>Aparasu</t>
  </si>
  <si>
    <t>Rajender R.</t>
  </si>
  <si>
    <t>Principles of Research Design and Drug Literature Evaluation, 2nd Edition</t>
  </si>
  <si>
    <t>Pope</t>
  </si>
  <si>
    <t>Catherine</t>
  </si>
  <si>
    <t>Qualitative Research in Health Care, 4th Edition</t>
  </si>
  <si>
    <t>Chumney</t>
  </si>
  <si>
    <t>Elinor C. G.</t>
  </si>
  <si>
    <t>Methods and Designs for Outcomes Research</t>
  </si>
  <si>
    <t>ASHP</t>
  </si>
  <si>
    <t>no</t>
  </si>
  <si>
    <t>Whiffin</t>
  </si>
  <si>
    <t>Critical Appraisal Skills for Healthcare Students: A Practical Guide for Evidence-based Practice Assignments</t>
  </si>
  <si>
    <t>Goodman</t>
  </si>
  <si>
    <t>Melody S.</t>
  </si>
  <si>
    <t>Biostatistics for Clinical and Public Health Research, 2nd Edition</t>
  </si>
  <si>
    <t>Research Methods in Pharmacy Practice: Methods and Applications Made Easy</t>
  </si>
  <si>
    <t>Austin</t>
  </si>
  <si>
    <t>Zubin</t>
  </si>
  <si>
    <t>Nursing Research: Methods and Critical Appraisal for Evidence-Based Practice, 11th Edition</t>
  </si>
  <si>
    <t>LoBiondo-Wood</t>
  </si>
  <si>
    <t>Geri</t>
  </si>
  <si>
    <t>Straus</t>
  </si>
  <si>
    <t>Sharon E.</t>
  </si>
  <si>
    <t>Evidence-Based Medicine: How to Practice and Teach EBM, 5th Edition</t>
  </si>
  <si>
    <t>Hoffman</t>
  </si>
  <si>
    <t>Tammy</t>
  </si>
  <si>
    <t>Evidence-Based Practice Across the Health Professions, 4th Edition</t>
  </si>
  <si>
    <t>a new edition may be forthcoming in spring 2026; this edition is still used</t>
  </si>
  <si>
    <t>Kovach</t>
  </si>
  <si>
    <t>Margaret</t>
  </si>
  <si>
    <t>Indigenous Methodologies: Characteristics, Conversations, and Contexts, 2nd Edition</t>
  </si>
  <si>
    <t>University of Toronto Press</t>
  </si>
  <si>
    <t>HC ISBN 9781487508036</t>
  </si>
  <si>
    <t>Higgins</t>
  </si>
  <si>
    <t>Julian P. T.</t>
  </si>
  <si>
    <t>The Cochrane Handbook for Systematic Reviews of Interventions, 2nd Edition</t>
  </si>
  <si>
    <t>Bianchi</t>
  </si>
  <si>
    <t>Lynne M.</t>
  </si>
  <si>
    <t>Research During Medical Residency: A How-To Guide for Residents and Faculty Mentors</t>
  </si>
  <si>
    <t>HC ISBN 9780367648336</t>
  </si>
  <si>
    <t>Browner</t>
  </si>
  <si>
    <t>Warren S.</t>
  </si>
  <si>
    <t>Designing Clinical Research, 5th Edition</t>
  </si>
  <si>
    <t>Qualitative Methods for Health Research, 5th Edition</t>
  </si>
  <si>
    <t>Judith</t>
  </si>
  <si>
    <t>HC ISBN 9781529616880</t>
  </si>
  <si>
    <t>Generative Artificial Intelligence in Health and Medicine: Opportunities and Responsibilities for Transformative Innovation</t>
  </si>
  <si>
    <t>National Academy of Medicine</t>
  </si>
  <si>
    <t>Paul</t>
  </si>
  <si>
    <t>Alice</t>
  </si>
  <si>
    <t>Mastering Health Data Science Using R</t>
  </si>
  <si>
    <t>Big Data Analysis and Artificial Intelligence for Medical Sciences</t>
  </si>
  <si>
    <t>Carpentieri</t>
  </si>
  <si>
    <t>Bruno</t>
  </si>
  <si>
    <t>Doody's Special Topics List in Health Research Excellence: Validity, Reproducibility, Inclusivity
Published January 6, 2026
Selected by: 
Pamela Buzzard, Northern Arizona University
Charlotte Vandervoort, UNT Health Fort Worth
Rachel Whitney, Medical University of South Carolina</t>
  </si>
  <si>
    <t>PB ISBN 9781462548972</t>
  </si>
  <si>
    <t>HC ISBN 9780367551179</t>
  </si>
  <si>
    <t>HC ISBN 9781032513102</t>
  </si>
  <si>
    <t>HC ISBN 9781529740981</t>
  </si>
  <si>
    <t>New edition expected February 2026</t>
  </si>
  <si>
    <t>PB ISBN 9783030996826</t>
  </si>
  <si>
    <t>PB ISBN 9789819912865</t>
  </si>
  <si>
    <t>new edition expected April 2026; ISBN 9780443264535</t>
  </si>
  <si>
    <t>Amdur</t>
  </si>
  <si>
    <t>Robert J.</t>
  </si>
  <si>
    <t>Institutional Review Board: Member Handbook, 4th Edition</t>
  </si>
  <si>
    <t>Beauchamp</t>
  </si>
  <si>
    <t>Tom L.</t>
  </si>
  <si>
    <t>Principles of Animal Research Ethics</t>
  </si>
  <si>
    <t>Authors</t>
  </si>
  <si>
    <t>Series Title</t>
  </si>
  <si>
    <t>Title Edition</t>
  </si>
  <si>
    <t>PublicationDate</t>
  </si>
  <si>
    <t>PrintIsbn</t>
  </si>
  <si>
    <t>EIsbn</t>
  </si>
  <si>
    <t>Document ID</t>
  </si>
  <si>
    <t>Price 1-User USD</t>
  </si>
  <si>
    <t>Price 3-User USD</t>
  </si>
  <si>
    <t>Price Unlimited USD</t>
  </si>
  <si>
    <t>DDA Available</t>
  </si>
  <si>
    <t>DRM Free Available for Sale</t>
  </si>
  <si>
    <t>Straus CM MSc FRCPC, Sharon E.;Glasziou MRCGP FRACGP, Paul;Richardson, W. Scott;Haynes, R. Brian</t>
  </si>
  <si>
    <t>Evidence-Based Medicine : How to Practice and Teach EBM</t>
  </si>
  <si>
    <t>No</t>
  </si>
  <si>
    <t>Forister, J. Glenn;Blessing, J. Dennis</t>
  </si>
  <si>
    <t>Introduction to Research and Medical Literature for Health Professionals : .</t>
  </si>
  <si>
    <t>Jones &amp; Bartlett Learning, LLC</t>
  </si>
  <si>
    <t>Austin BScPhm MBA MISc FCAHS, Zubin;Sutton BSc (Hons, Open)</t>
  </si>
  <si>
    <t>Research Methods in Pharmacy Practice : Methods and Applications Made Easy</t>
  </si>
  <si>
    <t>Higgins, Julian P. T.;Thomas, James;Chandler, Jacqueline;Cumpston, Miranda;Li, Tianjing;Page, Matthew J.;Welch, Vivian A.</t>
  </si>
  <si>
    <t>Cochrane Handbook for Systematic Reviews of Interventions</t>
  </si>
  <si>
    <t>Wiley Cochrane Series</t>
  </si>
  <si>
    <t>John Wiley &amp; Sons, Incorporated</t>
  </si>
  <si>
    <t>Pope, Catherine;Mays, Nicholas</t>
  </si>
  <si>
    <t>Qualitative Research in Health Care</t>
  </si>
  <si>
    <t>Beauchamp, Tom L.;DeGrazia, David</t>
  </si>
  <si>
    <t>Oxford University Press, Incorporated</t>
  </si>
  <si>
    <t>Amdur, Robert J.;Bankert, Elizabeth A.</t>
  </si>
  <si>
    <t>Institutional Review Board: Member Handbook</t>
  </si>
  <si>
    <t>Shamoo, Adil E.;Resnik, David B.</t>
  </si>
  <si>
    <t>Responsible Conduct of Research</t>
  </si>
  <si>
    <t>Bianchi, Lynne</t>
  </si>
  <si>
    <t>Research During Medical Residency : A How to Guide for Residents and Faculty Mentors</t>
  </si>
  <si>
    <t>Taylor &amp; Francis Group</t>
  </si>
  <si>
    <t>National Academies of Sciences, Engineering, and Medicine;Policy and Global Affairs;Committee on Women in Science, Engineering, and Medicine</t>
  </si>
  <si>
    <t>Improving Representation in Clinical Trials and Research : Building Research Equity for Women and Underrepresented Groups</t>
  </si>
  <si>
    <t>Leavy, Patricia</t>
  </si>
  <si>
    <t>Research Design : Quantitative, Qualitative, Mixed Methods, Arts-Based, and Community-Based Participatory Research Approaches</t>
  </si>
  <si>
    <t>Guilford Publications</t>
  </si>
  <si>
    <t>Faintuch, Joel;Faintuch, Salomão</t>
  </si>
  <si>
    <t>Integrity of Scientific Research : Fraud, Misconduct and Fake News in the Academic, Medical and Social Environment</t>
  </si>
  <si>
    <t>Social Sciences Series</t>
  </si>
  <si>
    <t>Springer International Publishing AG</t>
  </si>
  <si>
    <t>Foster, Margaret J.;Jewell, Sarah T.</t>
  </si>
  <si>
    <t>Medical Library Association Books Series</t>
  </si>
  <si>
    <t>Bloomsbury Publishing USA</t>
  </si>
  <si>
    <t>Newhart, Michelle;Patten, Mildred L.</t>
  </si>
  <si>
    <t>Understanding Research Methods : An Overview of the Essentials</t>
  </si>
  <si>
    <t>Browner, Warren S.;Newman, Thomas B.;Cummings, Steven R.;Grady, Deborah G.</t>
  </si>
  <si>
    <t>Designing Clinical Research</t>
  </si>
  <si>
    <t>Wolters Kluwer Health</t>
  </si>
  <si>
    <t>Jagadeesh, Gowraganahalli;Balakumar, Pitchai;Senatore, Fortunato</t>
  </si>
  <si>
    <t>Biomedical and Life Sciences Series</t>
  </si>
  <si>
    <t>Schmidt, Nola A.;Brown, Janet M.</t>
  </si>
  <si>
    <t>Evidence-Based Practice for Nurses: Appraisal and Application of Research</t>
  </si>
  <si>
    <t>Carpentieri, Bruno;Lecca, Paola</t>
  </si>
  <si>
    <t>Irwin, David L.;Donai, Jeremy J.</t>
  </si>
  <si>
    <t>Clinical Research Methods in Speech-Language Pathology and Audiology</t>
  </si>
  <si>
    <t>Plural Publishing, Incorporated</t>
  </si>
  <si>
    <t>Saharan, Vikas Anand;Kulhari, Hitesh;Jadhav, Hemant R.</t>
  </si>
  <si>
    <t>Principles of Research Methodology and Ethics in Pharmaceutical Sciences : An Application Guide for Students and Researchers</t>
  </si>
  <si>
    <t>Drugs and the Pharmaceutical Sciences Series</t>
  </si>
  <si>
    <t>Monsen, Karen A.</t>
  </si>
  <si>
    <t>Intervention Effectiveness Research: Quality Improvement and Program Evaluation in Healthcare : A Practical Guide to Real-World Implementation</t>
  </si>
  <si>
    <t>Wassertheil-Smoller, Sylvia;Smoller, Jordan</t>
  </si>
  <si>
    <t>Biostatistics and Epidemiology : A Primer for Health and Biomedical Professionals</t>
  </si>
  <si>
    <t>Nelson, Lauren K.;Gilbert, Jaimie L.</t>
  </si>
  <si>
    <t>Research in Communication Sciences and Disorders : Methods for Scientific Inquiry</t>
  </si>
  <si>
    <t>Bettany-Saltikov, Josette;McSherry, Robert</t>
  </si>
  <si>
    <t>How to Do a Systematic Literature Review in Nursing: a Step-By-Step Guide, 3/e</t>
  </si>
  <si>
    <t>McGraw-Hill Education</t>
  </si>
  <si>
    <t>Boltz, Marie P.;Capezuti, Elizabeth;Fulmer, Terry T.</t>
  </si>
  <si>
    <t>Evidence-Based Geriatric Nursing Protocols for Best Practice</t>
  </si>
  <si>
    <t>Springer Publishing Company, Incorporated</t>
  </si>
  <si>
    <t>Greenhalgh, Trisha M.;Dijkstra, Paul</t>
  </si>
  <si>
    <t>How to Read a Paper : The Basics of Evidence-Based Healthcare</t>
  </si>
  <si>
    <t>How To Series</t>
  </si>
  <si>
    <t>Purssell, Edward;McCrae, Niall</t>
  </si>
  <si>
    <t>How to Perform a Systematic Literature Review : A Guide for Health and Social Care Researchers, Practitioners and Students</t>
  </si>
  <si>
    <t>Lape, Jennifer;Hissong, Angela</t>
  </si>
  <si>
    <t>Bailey's Research and Evidence-Based Practice for the Health Professional</t>
  </si>
  <si>
    <t>F. A. Davis Company</t>
  </si>
  <si>
    <t>Houser, Janet;Oja, Kenneth</t>
  </si>
  <si>
    <t>Nursing Research: Reading, Using, and Creating Evidence</t>
  </si>
  <si>
    <t>National Academy of Medicine;The Learning Health System Series;Elliott, Audrey</t>
  </si>
  <si>
    <t>Generative Artificial Intelligence in Health and Medicine : Opportunities and Responsibilities for Transformative Innovation</t>
  </si>
  <si>
    <t>Paul, Alice</t>
  </si>
  <si>
    <t>CRC Press LLC</t>
  </si>
  <si>
    <t>Goodman, Melody S.</t>
  </si>
  <si>
    <t>Biostatistics for Clinical and Public Health Research</t>
  </si>
  <si>
    <t>Roberts, Laura Weiss</t>
  </si>
  <si>
    <t>Roberts Academic Medicine Handbook : A Guide to Achievement and Fulfillment for Academic Faculty</t>
  </si>
  <si>
    <t>Medicine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</si>
</sst>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0" fontId="4" fillId="0" borderId="0" xfId="0" applyFont="1" applyAlignment="1">
      <alignment horizontal="left"/>
    </xf>
    <xf numFmtId="0" fontId="5" fillId="0" borderId="0" xfId="1" applyFont="1" applyFill="1" applyAlignment="1">
      <alignment horizontal="left"/>
    </xf>
    <xf numFmtId="164" fontId="0" fillId="0" borderId="0" xfId="0" applyNumberFormat="1"/>
    <xf numFmtId="0" fontId="0" fillId="0" borderId="0" xfId="0" quotePrefix="1"/>
    <xf numFmtId="164" fontId="1" fillId="0" borderId="0" xfId="0" applyNumberFormat="1" applyFont="1" applyAlignment="1">
      <alignment horizontal="center" wrapText="1"/>
    </xf>
    <xf numFmtId="0" fontId="1" fillId="2" borderId="0" xfId="0" applyFont="1" applyFill="1"/>
    <xf numFmtId="14" fontId="0" fillId="0" borderId="0" xfId="0" applyNumberFormat="1"/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0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2D7D9C-BAF5-4C5C-AE81-0553817A93E5}" name="Table1" displayName="Table1" ref="A2:O53" totalsRowShown="0" headerRowDxfId="19" dataDxfId="18">
  <autoFilter ref="A2:O53" xr:uid="{B42D7D9C-BAF5-4C5C-AE81-0553817A93E5}"/>
  <sortState xmlns:xlrd2="http://schemas.microsoft.com/office/spreadsheetml/2017/richdata2" ref="A3:O53">
    <sortCondition ref="D2:D53"/>
  </sortState>
  <tableColumns count="15">
    <tableColumn id="1" xr3:uid="{EA97B937-2318-4A99-94BC-F3FC3C761AA5}" name="ISBN" dataDxfId="17"/>
    <tableColumn id="2" xr3:uid="{639BA0C2-920F-4D49-BC9B-C7C47FCC650D}" name="Author Last" dataDxfId="16"/>
    <tableColumn id="3" xr3:uid="{4022AA74-B8E6-4DDE-B1E3-E7B4EA4216BF}" name="Author First" dataDxfId="15"/>
    <tableColumn id="4" xr3:uid="{1693E037-61B8-4C82-92C7-5ACE9E0A3C40}" name="Title" dataDxfId="14"/>
    <tableColumn id="5" xr3:uid="{97C1AE94-CF86-4523-84FB-34BA1F7980A7}" name="Publisher" dataDxfId="13"/>
    <tableColumn id="6" xr3:uid="{F3785181-8C4A-4D94-890D-2E419EF5F58C}" name="Copyright" dataDxfId="12"/>
    <tableColumn id="7" xr3:uid="{3629C065-38A3-48B2-A1CB-19F13BA01004}" name="Edition" dataDxfId="11"/>
    <tableColumn id="8" xr3:uid="{507E0813-3123-492B-8E39-722C901F2D58}" name="List Price" dataDxfId="10"/>
    <tableColumn id="9" xr3:uid="{332ECA3D-BEAB-47AD-8BFA-3CA24FFFB292}" name="Star Rating" dataDxfId="9"/>
    <tableColumn id="18" xr3:uid="{4249F73E-E64B-4C54-81B6-0D1C5ABA792E}" name="DCT Score" dataDxfId="8"/>
    <tableColumn id="17" xr3:uid="{4967FD48-3F49-43C9-9FBE-F58251DB3D8C}" name="Essential Purchase" dataDxfId="7"/>
    <tableColumn id="16" xr3:uid="{6B3D7D6A-4570-4333-AF76-44441760C277}" name="New to DCT 2025" dataDxfId="6"/>
    <tableColumn id="14" xr3:uid="{D5110A95-1C21-459B-AA43-A881504C5F80}" name="DCT Specialty" dataDxfId="5"/>
    <tableColumn id="13" xr3:uid="{62C2A6CA-6784-48E9-92E1-FD3621007353}" name="Open Access" dataDxfId="4"/>
    <tableColumn id="15" xr3:uid="{C94AF98E-DF1F-4188-B779-D543A8DD8D37}" name="Note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Normal="100" workbookViewId="0">
      <selection activeCell="A53" sqref="A53"/>
    </sheetView>
  </sheetViews>
  <sheetFormatPr defaultColWidth="9.140625" defaultRowHeight="15" x14ac:dyDescent="0.25"/>
  <cols>
    <col min="1" max="1" width="14.85546875" style="3" bestFit="1" customWidth="1"/>
    <col min="2" max="2" width="20.140625" style="1" customWidth="1"/>
    <col min="3" max="3" width="17.7109375" style="1" customWidth="1"/>
    <col min="4" max="4" width="87.5703125" style="1" customWidth="1"/>
    <col min="5" max="5" width="40.5703125" style="1" customWidth="1"/>
    <col min="6" max="6" width="10.85546875" style="1" customWidth="1"/>
    <col min="7" max="7" width="9.28515625" style="1" customWidth="1"/>
    <col min="8" max="8" width="9.7109375" style="1" customWidth="1"/>
    <col min="9" max="13" width="11.140625" style="1" customWidth="1"/>
    <col min="14" max="14" width="13.140625" style="1" customWidth="1"/>
    <col min="15" max="15" width="34.42578125" style="1" bestFit="1" customWidth="1"/>
    <col min="16" max="16384" width="9.140625" style="1"/>
  </cols>
  <sheetData>
    <row r="1" spans="1:15" ht="90" customHeight="1" x14ac:dyDescent="0.25">
      <c r="A1" s="10" t="s">
        <v>199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0" x14ac:dyDescent="0.25">
      <c r="A2" s="2" t="s">
        <v>0</v>
      </c>
      <c r="B2" s="1" t="s">
        <v>11</v>
      </c>
      <c r="C2" s="1" t="s">
        <v>12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13</v>
      </c>
      <c r="I2" s="1" t="s">
        <v>14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9</v>
      </c>
      <c r="O2" s="1" t="s">
        <v>10</v>
      </c>
    </row>
    <row r="3" spans="1:15" customFormat="1" x14ac:dyDescent="0.25">
      <c r="A3" s="8">
        <v>9781719648684</v>
      </c>
      <c r="B3" t="s">
        <v>28</v>
      </c>
      <c r="C3" t="s">
        <v>29</v>
      </c>
      <c r="D3" t="s">
        <v>30</v>
      </c>
      <c r="E3" t="s">
        <v>31</v>
      </c>
      <c r="F3">
        <v>2025</v>
      </c>
      <c r="G3" t="s">
        <v>32</v>
      </c>
      <c r="H3">
        <v>77.95</v>
      </c>
      <c r="I3">
        <v>5</v>
      </c>
    </row>
    <row r="4" spans="1:15" customFormat="1" x14ac:dyDescent="0.25">
      <c r="A4" s="4">
        <v>9781119846536</v>
      </c>
      <c r="B4" s="6" t="s">
        <v>197</v>
      </c>
      <c r="C4" t="s">
        <v>198</v>
      </c>
      <c r="D4" t="s">
        <v>196</v>
      </c>
      <c r="E4" t="s">
        <v>51</v>
      </c>
      <c r="F4">
        <v>2024</v>
      </c>
      <c r="G4" t="s">
        <v>5</v>
      </c>
      <c r="H4" s="5">
        <v>200</v>
      </c>
      <c r="J4" s="1"/>
      <c r="K4" s="1"/>
      <c r="L4" s="1"/>
      <c r="M4" s="1"/>
    </row>
    <row r="5" spans="1:15" customFormat="1" x14ac:dyDescent="0.25">
      <c r="A5" s="8">
        <v>9783031530425</v>
      </c>
      <c r="B5" t="s">
        <v>114</v>
      </c>
      <c r="C5" t="s">
        <v>115</v>
      </c>
      <c r="D5" t="s">
        <v>116</v>
      </c>
      <c r="E5" t="s">
        <v>6</v>
      </c>
      <c r="F5">
        <v>2024</v>
      </c>
      <c r="G5" t="s">
        <v>39</v>
      </c>
      <c r="H5">
        <v>97.19</v>
      </c>
      <c r="I5">
        <v>3</v>
      </c>
    </row>
    <row r="6" spans="1:15" customFormat="1" x14ac:dyDescent="0.25">
      <c r="A6" s="8">
        <v>9781032513072</v>
      </c>
      <c r="B6" t="s">
        <v>157</v>
      </c>
      <c r="C6" t="s">
        <v>158</v>
      </c>
      <c r="D6" t="s">
        <v>159</v>
      </c>
      <c r="E6" t="s">
        <v>8</v>
      </c>
      <c r="F6">
        <v>2026</v>
      </c>
      <c r="G6" s="9" t="s">
        <v>7</v>
      </c>
      <c r="H6">
        <v>89.99</v>
      </c>
      <c r="O6" t="s">
        <v>202</v>
      </c>
    </row>
    <row r="7" spans="1:15" customFormat="1" x14ac:dyDescent="0.25">
      <c r="A7" s="8">
        <v>9780323673174</v>
      </c>
      <c r="B7" t="s">
        <v>88</v>
      </c>
      <c r="C7" t="s">
        <v>89</v>
      </c>
      <c r="D7" t="s">
        <v>90</v>
      </c>
      <c r="E7" t="s">
        <v>27</v>
      </c>
      <c r="F7">
        <v>2020</v>
      </c>
      <c r="G7" t="s">
        <v>91</v>
      </c>
      <c r="H7">
        <v>115.99</v>
      </c>
      <c r="J7">
        <v>2.8</v>
      </c>
      <c r="K7" t="s">
        <v>154</v>
      </c>
      <c r="L7" t="s">
        <v>154</v>
      </c>
      <c r="M7" t="s">
        <v>47</v>
      </c>
    </row>
    <row r="8" spans="1:15" customFormat="1" x14ac:dyDescent="0.25">
      <c r="A8" s="8">
        <v>9781635507225</v>
      </c>
      <c r="B8" t="s">
        <v>121</v>
      </c>
      <c r="C8" t="s">
        <v>122</v>
      </c>
      <c r="D8" t="s">
        <v>123</v>
      </c>
      <c r="E8" t="s">
        <v>124</v>
      </c>
      <c r="F8">
        <v>2026</v>
      </c>
      <c r="G8" t="s">
        <v>32</v>
      </c>
      <c r="H8">
        <v>119.95</v>
      </c>
    </row>
    <row r="9" spans="1:15" customFormat="1" x14ac:dyDescent="0.25">
      <c r="A9" s="8">
        <v>9781119722816</v>
      </c>
      <c r="B9" t="s">
        <v>155</v>
      </c>
      <c r="C9" t="s">
        <v>26</v>
      </c>
      <c r="D9" t="s">
        <v>156</v>
      </c>
      <c r="E9" t="s">
        <v>51</v>
      </c>
      <c r="F9">
        <v>2024</v>
      </c>
      <c r="G9" t="s">
        <v>5</v>
      </c>
      <c r="H9">
        <v>40.950000000000003</v>
      </c>
    </row>
    <row r="10" spans="1:15" customFormat="1" x14ac:dyDescent="0.25">
      <c r="A10" s="4">
        <v>9781975174408</v>
      </c>
      <c r="B10" s="6" t="s">
        <v>185</v>
      </c>
      <c r="C10" t="s">
        <v>186</v>
      </c>
      <c r="D10" t="s">
        <v>187</v>
      </c>
      <c r="E10" t="s">
        <v>60</v>
      </c>
      <c r="F10">
        <v>2023</v>
      </c>
      <c r="G10" t="s">
        <v>39</v>
      </c>
      <c r="H10" s="5">
        <v>115.99</v>
      </c>
      <c r="I10">
        <v>3</v>
      </c>
      <c r="J10" s="1"/>
      <c r="K10" s="1"/>
      <c r="L10" s="1"/>
      <c r="M10" s="1"/>
    </row>
    <row r="11" spans="1:15" x14ac:dyDescent="0.25">
      <c r="A11" s="8">
        <v>9780323879286</v>
      </c>
      <c r="B11" t="s">
        <v>96</v>
      </c>
      <c r="C11" t="s">
        <v>97</v>
      </c>
      <c r="D11" t="s">
        <v>98</v>
      </c>
      <c r="E11" t="s">
        <v>27</v>
      </c>
      <c r="F11">
        <v>2026</v>
      </c>
      <c r="G11" t="s">
        <v>5</v>
      </c>
      <c r="H11">
        <v>37.99</v>
      </c>
      <c r="I11"/>
      <c r="J11"/>
      <c r="K11"/>
      <c r="L11"/>
      <c r="M11"/>
      <c r="N11"/>
      <c r="O11"/>
    </row>
    <row r="12" spans="1:15" x14ac:dyDescent="0.25">
      <c r="A12" s="8">
        <v>9781529740974</v>
      </c>
      <c r="B12" t="s">
        <v>117</v>
      </c>
      <c r="C12" t="s">
        <v>118</v>
      </c>
      <c r="D12" t="s">
        <v>119</v>
      </c>
      <c r="E12" t="s">
        <v>120</v>
      </c>
      <c r="F12">
        <v>2023</v>
      </c>
      <c r="G12" t="s">
        <v>34</v>
      </c>
      <c r="H12">
        <v>45</v>
      </c>
      <c r="I12"/>
      <c r="J12"/>
      <c r="K12"/>
      <c r="L12"/>
      <c r="M12"/>
      <c r="N12"/>
      <c r="O12" t="s">
        <v>203</v>
      </c>
    </row>
    <row r="13" spans="1:15" x14ac:dyDescent="0.25">
      <c r="A13" s="8">
        <v>9781975141851</v>
      </c>
      <c r="B13" t="s">
        <v>138</v>
      </c>
      <c r="C13" t="s">
        <v>139</v>
      </c>
      <c r="D13" t="s">
        <v>140</v>
      </c>
      <c r="E13" t="s">
        <v>60</v>
      </c>
      <c r="F13">
        <v>2022</v>
      </c>
      <c r="G13" t="s">
        <v>21</v>
      </c>
      <c r="H13">
        <v>120.99</v>
      </c>
      <c r="I13">
        <v>4</v>
      </c>
      <c r="J13">
        <v>2.93</v>
      </c>
      <c r="K13" t="s">
        <v>25</v>
      </c>
      <c r="L13" t="s">
        <v>154</v>
      </c>
      <c r="M13" t="s">
        <v>47</v>
      </c>
      <c r="N13"/>
      <c r="O13" t="s">
        <v>204</v>
      </c>
    </row>
    <row r="14" spans="1:15" x14ac:dyDescent="0.25">
      <c r="A14" s="8">
        <v>9780826152763</v>
      </c>
      <c r="B14" t="s">
        <v>129</v>
      </c>
      <c r="C14" t="s">
        <v>15</v>
      </c>
      <c r="D14" t="s">
        <v>130</v>
      </c>
      <c r="E14" t="s">
        <v>33</v>
      </c>
      <c r="F14">
        <v>2025</v>
      </c>
      <c r="G14" t="s">
        <v>52</v>
      </c>
      <c r="H14">
        <v>135</v>
      </c>
      <c r="I14">
        <v>5</v>
      </c>
      <c r="J14">
        <v>2.4700000000000002</v>
      </c>
      <c r="K14" t="s">
        <v>25</v>
      </c>
      <c r="L14" t="s">
        <v>25</v>
      </c>
      <c r="M14" t="s">
        <v>131</v>
      </c>
      <c r="N14"/>
      <c r="O14"/>
    </row>
    <row r="15" spans="1:15" x14ac:dyDescent="0.25">
      <c r="A15" s="8">
        <v>9780702062964</v>
      </c>
      <c r="B15" t="s">
        <v>166</v>
      </c>
      <c r="C15" t="s">
        <v>167</v>
      </c>
      <c r="D15" t="s">
        <v>168</v>
      </c>
      <c r="E15" t="s">
        <v>27</v>
      </c>
      <c r="F15">
        <v>2019</v>
      </c>
      <c r="G15" t="s">
        <v>39</v>
      </c>
      <c r="H15">
        <v>47.99</v>
      </c>
      <c r="I15"/>
      <c r="J15"/>
      <c r="K15"/>
      <c r="L15"/>
      <c r="M15"/>
      <c r="N15"/>
      <c r="O15" t="s">
        <v>207</v>
      </c>
    </row>
    <row r="16" spans="1:15" x14ac:dyDescent="0.25">
      <c r="A16" s="8">
        <v>9780729544436</v>
      </c>
      <c r="B16" t="s">
        <v>169</v>
      </c>
      <c r="C16" t="s">
        <v>170</v>
      </c>
      <c r="D16" t="s">
        <v>171</v>
      </c>
      <c r="E16" t="s">
        <v>27</v>
      </c>
      <c r="F16">
        <v>2023</v>
      </c>
      <c r="G16" t="s">
        <v>32</v>
      </c>
      <c r="H16">
        <v>70.989999999999995</v>
      </c>
      <c r="I16"/>
      <c r="J16"/>
      <c r="K16"/>
      <c r="L16"/>
      <c r="M16"/>
      <c r="N16"/>
      <c r="O16"/>
    </row>
    <row r="17" spans="1:15" x14ac:dyDescent="0.25">
      <c r="A17" s="8">
        <v>9781284296532</v>
      </c>
      <c r="B17" t="s">
        <v>132</v>
      </c>
      <c r="C17" t="s">
        <v>133</v>
      </c>
      <c r="D17" t="s">
        <v>134</v>
      </c>
      <c r="E17" t="s">
        <v>95</v>
      </c>
      <c r="F17">
        <v>2025</v>
      </c>
      <c r="G17" t="s">
        <v>20</v>
      </c>
      <c r="H17">
        <v>109.95</v>
      </c>
      <c r="I17"/>
      <c r="J17">
        <v>2.73</v>
      </c>
      <c r="K17" t="s">
        <v>154</v>
      </c>
      <c r="L17" t="s">
        <v>25</v>
      </c>
      <c r="M17" t="s">
        <v>47</v>
      </c>
      <c r="N17"/>
      <c r="O17"/>
    </row>
    <row r="18" spans="1:15" customFormat="1" x14ac:dyDescent="0.25">
      <c r="A18" s="8">
        <v>9781975185725</v>
      </c>
      <c r="B18" t="s">
        <v>57</v>
      </c>
      <c r="C18" t="s">
        <v>58</v>
      </c>
      <c r="D18" t="s">
        <v>59</v>
      </c>
      <c r="E18" t="s">
        <v>60</v>
      </c>
      <c r="F18">
        <v>2023</v>
      </c>
      <c r="G18" t="s">
        <v>39</v>
      </c>
      <c r="H18">
        <v>124.99</v>
      </c>
      <c r="I18">
        <v>4</v>
      </c>
      <c r="J18">
        <v>2.8</v>
      </c>
      <c r="K18" t="s">
        <v>154</v>
      </c>
      <c r="L18" t="s">
        <v>154</v>
      </c>
      <c r="M18" t="s">
        <v>47</v>
      </c>
    </row>
    <row r="19" spans="1:15" x14ac:dyDescent="0.25">
      <c r="A19" s="4">
        <v>9780309733694</v>
      </c>
      <c r="B19" s="6" t="s">
        <v>192</v>
      </c>
      <c r="C19"/>
      <c r="D19" t="s">
        <v>191</v>
      </c>
      <c r="E19" t="s">
        <v>192</v>
      </c>
      <c r="F19">
        <v>2025</v>
      </c>
      <c r="G19" t="s">
        <v>5</v>
      </c>
      <c r="H19" s="5">
        <v>22</v>
      </c>
      <c r="I19"/>
      <c r="N19" t="s">
        <v>25</v>
      </c>
      <c r="O19"/>
    </row>
    <row r="20" spans="1:15" x14ac:dyDescent="0.25">
      <c r="A20" s="8">
        <v>9780335251148</v>
      </c>
      <c r="B20" t="s">
        <v>101</v>
      </c>
      <c r="C20" t="s">
        <v>102</v>
      </c>
      <c r="D20" t="s">
        <v>103</v>
      </c>
      <c r="E20" t="s">
        <v>84</v>
      </c>
      <c r="F20">
        <v>2025</v>
      </c>
      <c r="G20" t="s">
        <v>34</v>
      </c>
      <c r="H20">
        <v>50.95</v>
      </c>
      <c r="I20"/>
      <c r="J20"/>
      <c r="K20"/>
      <c r="L20"/>
      <c r="M20"/>
      <c r="N20"/>
      <c r="O20"/>
    </row>
    <row r="21" spans="1:15" x14ac:dyDescent="0.25">
      <c r="A21" s="8">
        <v>9783031711589</v>
      </c>
      <c r="B21" t="s">
        <v>44</v>
      </c>
      <c r="C21" t="s">
        <v>45</v>
      </c>
      <c r="D21" t="s">
        <v>46</v>
      </c>
      <c r="E21" t="s">
        <v>6</v>
      </c>
      <c r="F21">
        <v>2024</v>
      </c>
      <c r="G21" t="s">
        <v>7</v>
      </c>
      <c r="H21">
        <v>54.99</v>
      </c>
      <c r="I21">
        <v>3</v>
      </c>
      <c r="J21">
        <v>2.5299999999999998</v>
      </c>
      <c r="K21" t="s">
        <v>154</v>
      </c>
      <c r="L21" t="s">
        <v>25</v>
      </c>
      <c r="M21" t="s">
        <v>47</v>
      </c>
      <c r="N21"/>
      <c r="O21"/>
    </row>
    <row r="22" spans="1:15" x14ac:dyDescent="0.25">
      <c r="A22" s="8">
        <v>9781394206902</v>
      </c>
      <c r="B22" t="s">
        <v>48</v>
      </c>
      <c r="C22" t="s">
        <v>49</v>
      </c>
      <c r="D22" t="s">
        <v>50</v>
      </c>
      <c r="E22" t="s">
        <v>51</v>
      </c>
      <c r="F22">
        <v>2024</v>
      </c>
      <c r="G22" t="s">
        <v>52</v>
      </c>
      <c r="H22">
        <v>45</v>
      </c>
      <c r="I22"/>
      <c r="J22"/>
      <c r="K22"/>
      <c r="L22"/>
      <c r="M22"/>
      <c r="N22"/>
      <c r="O22"/>
    </row>
    <row r="23" spans="1:15" x14ac:dyDescent="0.25">
      <c r="A23" s="8">
        <v>9780309278201</v>
      </c>
      <c r="B23" t="s">
        <v>24</v>
      </c>
      <c r="C23"/>
      <c r="D23" t="s">
        <v>72</v>
      </c>
      <c r="E23" t="s">
        <v>24</v>
      </c>
      <c r="F23">
        <v>2022</v>
      </c>
      <c r="G23" t="s">
        <v>5</v>
      </c>
      <c r="H23">
        <v>35</v>
      </c>
      <c r="I23">
        <v>4</v>
      </c>
      <c r="J23"/>
      <c r="K23"/>
      <c r="L23"/>
      <c r="M23"/>
      <c r="N23" t="s">
        <v>25</v>
      </c>
      <c r="O23"/>
    </row>
    <row r="24" spans="1:15" x14ac:dyDescent="0.25">
      <c r="A24" s="4">
        <v>9781487525644</v>
      </c>
      <c r="B24" t="s">
        <v>173</v>
      </c>
      <c r="C24" t="s">
        <v>174</v>
      </c>
      <c r="D24" t="s">
        <v>175</v>
      </c>
      <c r="E24" t="s">
        <v>176</v>
      </c>
      <c r="F24">
        <v>2021</v>
      </c>
      <c r="G24" t="s">
        <v>7</v>
      </c>
      <c r="H24" s="5">
        <v>42.95</v>
      </c>
      <c r="I24"/>
      <c r="N24"/>
      <c r="O24" t="s">
        <v>177</v>
      </c>
    </row>
    <row r="25" spans="1:15" x14ac:dyDescent="0.25">
      <c r="A25" s="4">
        <v>9781284197143</v>
      </c>
      <c r="B25" s="6" t="s">
        <v>208</v>
      </c>
      <c r="C25" t="s">
        <v>209</v>
      </c>
      <c r="D25" t="s">
        <v>210</v>
      </c>
      <c r="E25" t="s">
        <v>95</v>
      </c>
      <c r="F25">
        <v>2022</v>
      </c>
      <c r="G25" t="s">
        <v>32</v>
      </c>
      <c r="H25" s="5">
        <v>101.95</v>
      </c>
      <c r="I25"/>
      <c r="N25"/>
      <c r="O25"/>
    </row>
    <row r="26" spans="1:15" x14ac:dyDescent="0.25">
      <c r="A26" s="8">
        <v>9783030996796</v>
      </c>
      <c r="B26" t="s">
        <v>73</v>
      </c>
      <c r="C26" t="s">
        <v>74</v>
      </c>
      <c r="D26" t="s">
        <v>75</v>
      </c>
      <c r="E26" t="s">
        <v>6</v>
      </c>
      <c r="F26">
        <v>2022</v>
      </c>
      <c r="G26" t="s">
        <v>5</v>
      </c>
      <c r="H26">
        <v>169.99</v>
      </c>
      <c r="I26"/>
      <c r="J26"/>
      <c r="K26"/>
      <c r="L26"/>
      <c r="M26"/>
      <c r="N26"/>
      <c r="O26" t="s">
        <v>205</v>
      </c>
    </row>
    <row r="27" spans="1:15" x14ac:dyDescent="0.25">
      <c r="A27" s="8">
        <v>9783031541100</v>
      </c>
      <c r="B27" t="s">
        <v>53</v>
      </c>
      <c r="C27" t="s">
        <v>54</v>
      </c>
      <c r="D27" t="s">
        <v>55</v>
      </c>
      <c r="E27" t="s">
        <v>6</v>
      </c>
      <c r="F27">
        <v>2024</v>
      </c>
      <c r="G27" t="s">
        <v>7</v>
      </c>
      <c r="H27">
        <v>64.989999999999995</v>
      </c>
      <c r="I27"/>
      <c r="J27">
        <v>2.5</v>
      </c>
      <c r="K27" t="s">
        <v>154</v>
      </c>
      <c r="L27" t="s">
        <v>25</v>
      </c>
      <c r="M27" t="s">
        <v>56</v>
      </c>
      <c r="N27"/>
      <c r="O27"/>
    </row>
    <row r="28" spans="1:15" x14ac:dyDescent="0.25">
      <c r="A28" s="8">
        <v>9781284153774</v>
      </c>
      <c r="B28" t="s">
        <v>92</v>
      </c>
      <c r="C28" t="s">
        <v>93</v>
      </c>
      <c r="D28" t="s">
        <v>94</v>
      </c>
      <c r="E28" t="s">
        <v>95</v>
      </c>
      <c r="F28">
        <v>2020</v>
      </c>
      <c r="G28" t="s">
        <v>39</v>
      </c>
      <c r="H28">
        <v>103.95</v>
      </c>
      <c r="I28">
        <v>4</v>
      </c>
      <c r="J28"/>
      <c r="K28"/>
      <c r="L28"/>
      <c r="M28"/>
      <c r="N28"/>
      <c r="O28"/>
    </row>
    <row r="29" spans="1:15" x14ac:dyDescent="0.25">
      <c r="A29" s="8">
        <v>9781646481859</v>
      </c>
      <c r="B29" t="s">
        <v>35</v>
      </c>
      <c r="C29" t="s">
        <v>36</v>
      </c>
      <c r="D29" t="s">
        <v>37</v>
      </c>
      <c r="E29" t="s">
        <v>38</v>
      </c>
      <c r="F29">
        <v>2025</v>
      </c>
      <c r="G29" t="s">
        <v>39</v>
      </c>
      <c r="H29">
        <v>69.95</v>
      </c>
      <c r="I29">
        <v>5</v>
      </c>
      <c r="J29">
        <v>2.5299999999999998</v>
      </c>
      <c r="K29" t="s">
        <v>154</v>
      </c>
      <c r="L29" t="s">
        <v>25</v>
      </c>
      <c r="M29" t="s">
        <v>40</v>
      </c>
      <c r="N29"/>
      <c r="O29"/>
    </row>
    <row r="30" spans="1:15" x14ac:dyDescent="0.25">
      <c r="A30" s="4">
        <v>9781032729930</v>
      </c>
      <c r="B30" s="6" t="s">
        <v>193</v>
      </c>
      <c r="C30" t="s">
        <v>194</v>
      </c>
      <c r="D30" t="s">
        <v>195</v>
      </c>
      <c r="E30" t="s">
        <v>22</v>
      </c>
      <c r="F30">
        <v>2025</v>
      </c>
      <c r="G30" t="s">
        <v>5</v>
      </c>
      <c r="H30" s="5">
        <v>97.99</v>
      </c>
      <c r="I30"/>
      <c r="N30"/>
      <c r="O30"/>
    </row>
    <row r="31" spans="1:15" x14ac:dyDescent="0.25">
      <c r="A31" s="8">
        <v>9781585281114</v>
      </c>
      <c r="B31" t="s">
        <v>150</v>
      </c>
      <c r="C31" t="s">
        <v>151</v>
      </c>
      <c r="D31" t="s">
        <v>152</v>
      </c>
      <c r="E31" t="s">
        <v>153</v>
      </c>
      <c r="F31">
        <v>2006</v>
      </c>
      <c r="G31" t="s">
        <v>5</v>
      </c>
      <c r="H31">
        <v>108</v>
      </c>
      <c r="I31">
        <v>3</v>
      </c>
      <c r="J31"/>
      <c r="K31"/>
      <c r="L31"/>
      <c r="M31"/>
      <c r="N31"/>
      <c r="O31" t="s">
        <v>172</v>
      </c>
    </row>
    <row r="32" spans="1:15" x14ac:dyDescent="0.25">
      <c r="A32" s="8">
        <v>9780443246180</v>
      </c>
      <c r="B32" t="s">
        <v>164</v>
      </c>
      <c r="C32" t="s">
        <v>165</v>
      </c>
      <c r="D32" t="s">
        <v>163</v>
      </c>
      <c r="E32" t="s">
        <v>27</v>
      </c>
      <c r="F32">
        <v>2026</v>
      </c>
      <c r="G32" t="s">
        <v>71</v>
      </c>
      <c r="H32">
        <v>105.99</v>
      </c>
      <c r="I32"/>
      <c r="J32"/>
      <c r="K32"/>
      <c r="L32"/>
      <c r="M32"/>
      <c r="N32"/>
      <c r="O32"/>
    </row>
    <row r="33" spans="1:15" x14ac:dyDescent="0.25">
      <c r="A33" s="8">
        <v>9781284296570</v>
      </c>
      <c r="B33" t="s">
        <v>99</v>
      </c>
      <c r="C33" t="s">
        <v>97</v>
      </c>
      <c r="D33" t="s">
        <v>100</v>
      </c>
      <c r="E33" t="s">
        <v>95</v>
      </c>
      <c r="F33">
        <v>2026</v>
      </c>
      <c r="G33" t="s">
        <v>20</v>
      </c>
      <c r="H33">
        <v>135.94999999999999</v>
      </c>
      <c r="I33">
        <v>4</v>
      </c>
      <c r="J33">
        <v>2.73</v>
      </c>
      <c r="K33" t="s">
        <v>154</v>
      </c>
      <c r="L33" t="s">
        <v>25</v>
      </c>
      <c r="M33" t="s">
        <v>47</v>
      </c>
      <c r="N33"/>
      <c r="O33"/>
    </row>
    <row r="34" spans="1:15" x14ac:dyDescent="0.25">
      <c r="A34" s="8">
        <v>9781538150177</v>
      </c>
      <c r="B34" t="s">
        <v>76</v>
      </c>
      <c r="C34" t="s">
        <v>77</v>
      </c>
      <c r="D34" t="s">
        <v>78</v>
      </c>
      <c r="E34" t="s">
        <v>79</v>
      </c>
      <c r="F34">
        <v>2022</v>
      </c>
      <c r="G34" t="s">
        <v>5</v>
      </c>
      <c r="H34">
        <v>90</v>
      </c>
      <c r="I34"/>
      <c r="J34">
        <v>2.5299999999999998</v>
      </c>
      <c r="K34" t="s">
        <v>25</v>
      </c>
      <c r="L34" t="s">
        <v>154</v>
      </c>
      <c r="M34" t="s">
        <v>80</v>
      </c>
      <c r="N34"/>
      <c r="O34"/>
    </row>
    <row r="35" spans="1:15" x14ac:dyDescent="0.25">
      <c r="A35" s="4">
        <v>9780190939120</v>
      </c>
      <c r="B35" t="s">
        <v>211</v>
      </c>
      <c r="C35" t="s">
        <v>212</v>
      </c>
      <c r="D35" t="s">
        <v>213</v>
      </c>
      <c r="E35" t="s">
        <v>64</v>
      </c>
      <c r="F35">
        <v>2020</v>
      </c>
      <c r="G35" t="s">
        <v>5</v>
      </c>
      <c r="H35" s="5">
        <v>54</v>
      </c>
      <c r="I35">
        <v>5</v>
      </c>
      <c r="N35"/>
      <c r="O35"/>
    </row>
    <row r="36" spans="1:15" x14ac:dyDescent="0.25">
      <c r="A36" s="8">
        <v>9781260441789</v>
      </c>
      <c r="B36" t="s">
        <v>144</v>
      </c>
      <c r="C36" t="s">
        <v>145</v>
      </c>
      <c r="D36" t="s">
        <v>146</v>
      </c>
      <c r="E36" t="s">
        <v>84</v>
      </c>
      <c r="F36">
        <v>2020</v>
      </c>
      <c r="G36" t="s">
        <v>7</v>
      </c>
      <c r="H36">
        <v>104</v>
      </c>
      <c r="I36">
        <v>4</v>
      </c>
      <c r="J36"/>
      <c r="K36"/>
      <c r="L36"/>
      <c r="M36"/>
      <c r="N36"/>
      <c r="O36"/>
    </row>
    <row r="37" spans="1:15" x14ac:dyDescent="0.25">
      <c r="A37" s="8">
        <v>9780367538002</v>
      </c>
      <c r="B37" t="s">
        <v>41</v>
      </c>
      <c r="C37" t="s">
        <v>42</v>
      </c>
      <c r="D37" t="s">
        <v>43</v>
      </c>
      <c r="E37" t="s">
        <v>22</v>
      </c>
      <c r="F37">
        <v>2025</v>
      </c>
      <c r="G37" t="s">
        <v>5</v>
      </c>
      <c r="H37">
        <v>265</v>
      </c>
      <c r="I37">
        <v>4</v>
      </c>
      <c r="J37"/>
      <c r="K37"/>
      <c r="L37"/>
      <c r="M37"/>
      <c r="N37"/>
      <c r="O37"/>
    </row>
    <row r="38" spans="1:15" x14ac:dyDescent="0.25">
      <c r="A38" s="4">
        <v>9781529616873</v>
      </c>
      <c r="B38" s="7" t="s">
        <v>48</v>
      </c>
      <c r="C38" t="s">
        <v>189</v>
      </c>
      <c r="D38" t="s">
        <v>188</v>
      </c>
      <c r="E38" t="s">
        <v>120</v>
      </c>
      <c r="F38">
        <v>2025</v>
      </c>
      <c r="G38" t="s">
        <v>39</v>
      </c>
      <c r="H38" s="5">
        <v>151</v>
      </c>
      <c r="I38"/>
      <c r="N38"/>
      <c r="O38" t="s">
        <v>190</v>
      </c>
    </row>
    <row r="39" spans="1:15" x14ac:dyDescent="0.25">
      <c r="A39" s="8">
        <v>9781119410836</v>
      </c>
      <c r="B39" t="s">
        <v>147</v>
      </c>
      <c r="C39" t="s">
        <v>148</v>
      </c>
      <c r="D39" t="s">
        <v>149</v>
      </c>
      <c r="E39" t="s">
        <v>51</v>
      </c>
      <c r="F39">
        <v>2020</v>
      </c>
      <c r="G39" t="s">
        <v>32</v>
      </c>
      <c r="H39">
        <v>40.950000000000003</v>
      </c>
      <c r="I39">
        <v>5</v>
      </c>
      <c r="J39"/>
      <c r="K39"/>
      <c r="L39"/>
      <c r="M39"/>
      <c r="N39"/>
      <c r="O39"/>
    </row>
    <row r="40" spans="1:15" x14ac:dyDescent="0.25">
      <c r="A40" s="8">
        <v>9781462550883</v>
      </c>
      <c r="B40" t="s">
        <v>135</v>
      </c>
      <c r="C40" t="s">
        <v>23</v>
      </c>
      <c r="D40" t="s">
        <v>136</v>
      </c>
      <c r="E40" t="s">
        <v>137</v>
      </c>
      <c r="F40">
        <v>2023</v>
      </c>
      <c r="G40" t="s">
        <v>7</v>
      </c>
      <c r="H40">
        <v>83</v>
      </c>
      <c r="I40"/>
      <c r="J40">
        <v>2.87</v>
      </c>
      <c r="K40" t="s">
        <v>154</v>
      </c>
      <c r="L40" t="s">
        <v>25</v>
      </c>
      <c r="M40" t="s">
        <v>47</v>
      </c>
      <c r="N40"/>
      <c r="O40" t="s">
        <v>200</v>
      </c>
    </row>
    <row r="41" spans="1:15" x14ac:dyDescent="0.25">
      <c r="A41" s="4">
        <v>9780367648305</v>
      </c>
      <c r="B41" s="6" t="s">
        <v>181</v>
      </c>
      <c r="C41" t="s">
        <v>182</v>
      </c>
      <c r="D41" t="s">
        <v>183</v>
      </c>
      <c r="E41" t="s">
        <v>22</v>
      </c>
      <c r="F41">
        <v>2022</v>
      </c>
      <c r="G41" t="s">
        <v>5</v>
      </c>
      <c r="H41" s="5">
        <v>47.99</v>
      </c>
      <c r="I41">
        <v>4</v>
      </c>
      <c r="N41"/>
      <c r="O41" t="s">
        <v>184</v>
      </c>
    </row>
    <row r="42" spans="1:15" x14ac:dyDescent="0.25">
      <c r="A42" s="8">
        <v>9781635507027</v>
      </c>
      <c r="B42" t="s">
        <v>125</v>
      </c>
      <c r="C42" t="s">
        <v>126</v>
      </c>
      <c r="D42" t="s">
        <v>127</v>
      </c>
      <c r="E42" t="s">
        <v>124</v>
      </c>
      <c r="F42">
        <v>2026</v>
      </c>
      <c r="G42" t="s">
        <v>39</v>
      </c>
      <c r="H42">
        <v>109.95</v>
      </c>
      <c r="I42"/>
      <c r="J42">
        <v>2</v>
      </c>
      <c r="K42" t="s">
        <v>154</v>
      </c>
      <c r="L42" t="s">
        <v>25</v>
      </c>
      <c r="M42" t="s">
        <v>128</v>
      </c>
      <c r="N42"/>
      <c r="O42"/>
    </row>
    <row r="43" spans="1:15" x14ac:dyDescent="0.25">
      <c r="A43" s="8">
        <v>9781260463286</v>
      </c>
      <c r="B43" t="s">
        <v>81</v>
      </c>
      <c r="C43" t="s">
        <v>82</v>
      </c>
      <c r="D43" t="s">
        <v>83</v>
      </c>
      <c r="E43" t="s">
        <v>84</v>
      </c>
      <c r="F43">
        <v>2021</v>
      </c>
      <c r="G43" t="s">
        <v>5</v>
      </c>
      <c r="H43">
        <v>80</v>
      </c>
      <c r="I43">
        <v>4</v>
      </c>
      <c r="J43"/>
      <c r="K43"/>
      <c r="L43"/>
      <c r="M43"/>
      <c r="N43"/>
      <c r="O43"/>
    </row>
    <row r="44" spans="1:15" x14ac:dyDescent="0.25">
      <c r="A44" s="8">
        <v>9780192898203</v>
      </c>
      <c r="B44" t="s">
        <v>104</v>
      </c>
      <c r="C44" t="s">
        <v>105</v>
      </c>
      <c r="D44" t="s">
        <v>106</v>
      </c>
      <c r="E44" t="s">
        <v>64</v>
      </c>
      <c r="F44">
        <v>2025</v>
      </c>
      <c r="G44" t="s">
        <v>7</v>
      </c>
      <c r="H44">
        <v>65</v>
      </c>
      <c r="I44"/>
      <c r="J44"/>
      <c r="K44"/>
      <c r="L44"/>
      <c r="M44"/>
      <c r="N44"/>
      <c r="O44"/>
    </row>
    <row r="45" spans="1:15" x14ac:dyDescent="0.25">
      <c r="A45" s="8">
        <v>9780702074264</v>
      </c>
      <c r="B45" t="s">
        <v>161</v>
      </c>
      <c r="C45" t="s">
        <v>162</v>
      </c>
      <c r="D45" t="s">
        <v>160</v>
      </c>
      <c r="E45" t="s">
        <v>27</v>
      </c>
      <c r="F45">
        <v>2019</v>
      </c>
      <c r="G45" s="9" t="s">
        <v>5</v>
      </c>
      <c r="H45">
        <v>43.99</v>
      </c>
      <c r="I45"/>
      <c r="J45"/>
      <c r="K45"/>
      <c r="L45"/>
      <c r="M45"/>
      <c r="N45"/>
      <c r="O45"/>
    </row>
    <row r="46" spans="1:15" x14ac:dyDescent="0.25">
      <c r="A46" s="8">
        <v>9780197547090</v>
      </c>
      <c r="B46" t="s">
        <v>141</v>
      </c>
      <c r="C46" t="s">
        <v>142</v>
      </c>
      <c r="D46" t="s">
        <v>143</v>
      </c>
      <c r="E46" t="s">
        <v>64</v>
      </c>
      <c r="F46">
        <v>2022</v>
      </c>
      <c r="G46" t="s">
        <v>32</v>
      </c>
      <c r="H46">
        <v>57</v>
      </c>
      <c r="I46"/>
      <c r="J46"/>
      <c r="K46"/>
      <c r="L46"/>
      <c r="M46"/>
      <c r="N46"/>
      <c r="O46"/>
    </row>
    <row r="47" spans="1:15" x14ac:dyDescent="0.25">
      <c r="A47" s="8">
        <v>9783031917448</v>
      </c>
      <c r="B47" t="s">
        <v>107</v>
      </c>
      <c r="C47" t="s">
        <v>108</v>
      </c>
      <c r="D47" t="s">
        <v>109</v>
      </c>
      <c r="E47" t="s">
        <v>6</v>
      </c>
      <c r="F47">
        <v>2025</v>
      </c>
      <c r="G47" t="s">
        <v>34</v>
      </c>
      <c r="H47">
        <v>169.99</v>
      </c>
      <c r="I47"/>
      <c r="J47"/>
      <c r="K47"/>
      <c r="L47"/>
      <c r="M47"/>
      <c r="N47"/>
      <c r="O47"/>
    </row>
    <row r="48" spans="1:15" x14ac:dyDescent="0.25">
      <c r="A48" s="8">
        <v>9780192862792</v>
      </c>
      <c r="B48" t="s">
        <v>61</v>
      </c>
      <c r="C48" t="s">
        <v>62</v>
      </c>
      <c r="D48" t="s">
        <v>63</v>
      </c>
      <c r="E48" t="s">
        <v>64</v>
      </c>
      <c r="F48">
        <v>2023</v>
      </c>
      <c r="G48" t="s">
        <v>5</v>
      </c>
      <c r="H48">
        <v>33.99</v>
      </c>
      <c r="I48">
        <v>4</v>
      </c>
      <c r="J48"/>
      <c r="K48"/>
      <c r="L48"/>
      <c r="M48"/>
      <c r="N48"/>
      <c r="O48"/>
    </row>
    <row r="49" spans="1:15" x14ac:dyDescent="0.25">
      <c r="A49" s="8">
        <v>9781975120894</v>
      </c>
      <c r="B49" t="s">
        <v>85</v>
      </c>
      <c r="C49" t="s">
        <v>86</v>
      </c>
      <c r="D49" t="s">
        <v>87</v>
      </c>
      <c r="E49" t="s">
        <v>60</v>
      </c>
      <c r="F49">
        <v>2021</v>
      </c>
      <c r="G49" t="s">
        <v>52</v>
      </c>
      <c r="H49">
        <v>91.99</v>
      </c>
      <c r="I49">
        <v>3</v>
      </c>
      <c r="J49"/>
      <c r="K49"/>
      <c r="L49"/>
      <c r="M49"/>
      <c r="N49"/>
      <c r="O49"/>
    </row>
    <row r="50" spans="1:15" x14ac:dyDescent="0.25">
      <c r="A50" s="8">
        <v>9789819815722</v>
      </c>
      <c r="B50" t="s">
        <v>110</v>
      </c>
      <c r="C50" t="s">
        <v>111</v>
      </c>
      <c r="D50" t="s">
        <v>112</v>
      </c>
      <c r="E50" t="s">
        <v>113</v>
      </c>
      <c r="F50">
        <v>2025</v>
      </c>
      <c r="G50" t="s">
        <v>5</v>
      </c>
      <c r="H50">
        <v>48</v>
      </c>
      <c r="I50"/>
      <c r="J50"/>
      <c r="K50"/>
      <c r="L50"/>
      <c r="M50"/>
      <c r="N50"/>
      <c r="O50"/>
    </row>
    <row r="51" spans="1:15" x14ac:dyDescent="0.25">
      <c r="A51" s="4">
        <v>9781119536628</v>
      </c>
      <c r="B51" t="s">
        <v>178</v>
      </c>
      <c r="C51" t="s">
        <v>179</v>
      </c>
      <c r="D51" t="s">
        <v>180</v>
      </c>
      <c r="E51" t="s">
        <v>51</v>
      </c>
      <c r="F51">
        <v>2019</v>
      </c>
      <c r="G51" t="s">
        <v>7</v>
      </c>
      <c r="H51" s="5">
        <v>77.95</v>
      </c>
      <c r="I51"/>
      <c r="N51" t="s">
        <v>25</v>
      </c>
      <c r="O51"/>
    </row>
    <row r="52" spans="1:15" x14ac:dyDescent="0.25">
      <c r="A52" s="8">
        <v>9789819912834</v>
      </c>
      <c r="B52" t="s">
        <v>65</v>
      </c>
      <c r="C52" t="s">
        <v>66</v>
      </c>
      <c r="D52" t="s">
        <v>67</v>
      </c>
      <c r="E52" t="s">
        <v>6</v>
      </c>
      <c r="F52">
        <v>2023</v>
      </c>
      <c r="G52" t="s">
        <v>5</v>
      </c>
      <c r="H52">
        <v>199.99</v>
      </c>
      <c r="I52">
        <v>5</v>
      </c>
      <c r="J52"/>
      <c r="K52"/>
      <c r="L52"/>
      <c r="M52"/>
      <c r="N52"/>
      <c r="O52" t="s">
        <v>206</v>
      </c>
    </row>
    <row r="53" spans="1:15" x14ac:dyDescent="0.25">
      <c r="A53" s="8">
        <v>9780367551186</v>
      </c>
      <c r="B53" t="s">
        <v>68</v>
      </c>
      <c r="C53" t="s">
        <v>69</v>
      </c>
      <c r="D53" t="s">
        <v>70</v>
      </c>
      <c r="E53" t="s">
        <v>8</v>
      </c>
      <c r="F53">
        <v>2023</v>
      </c>
      <c r="G53" t="s">
        <v>71</v>
      </c>
      <c r="H53">
        <v>120</v>
      </c>
      <c r="I53">
        <v>4</v>
      </c>
      <c r="J53"/>
      <c r="K53"/>
      <c r="L53"/>
      <c r="M53"/>
      <c r="N53"/>
      <c r="O53" t="s">
        <v>201</v>
      </c>
    </row>
  </sheetData>
  <mergeCells count="1">
    <mergeCell ref="A1:O1"/>
  </mergeCells>
  <phoneticPr fontId="2" type="noConversion"/>
  <conditionalFormatting sqref="A3:A53">
    <cfRule type="duplicateValues" dxfId="2" priority="113"/>
  </conditionalFormatting>
  <conditionalFormatting sqref="A21:A1048576 A1:A17">
    <cfRule type="duplicateValues" dxfId="1" priority="8"/>
    <cfRule type="duplicateValues" dxfId="0" priority="9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8AD8-22C8-4765-804F-9F72350D8C1E}">
  <dimension ref="A1:N34"/>
  <sheetViews>
    <sheetView workbookViewId="0">
      <selection activeCell="B11" sqref="B11"/>
    </sheetView>
  </sheetViews>
  <sheetFormatPr defaultRowHeight="15" x14ac:dyDescent="0.25"/>
  <cols>
    <col min="1" max="1" width="58.140625" customWidth="1"/>
    <col min="2" max="2" width="132.140625" bestFit="1" customWidth="1"/>
    <col min="3" max="3" width="42.5703125" bestFit="1" customWidth="1"/>
    <col min="4" max="4" width="11.28515625" bestFit="1" customWidth="1"/>
    <col min="5" max="5" width="40.28515625" bestFit="1" customWidth="1"/>
    <col min="6" max="6" width="15.28515625" bestFit="1" customWidth="1"/>
    <col min="7" max="8" width="14.140625" bestFit="1" customWidth="1"/>
    <col min="9" max="9" width="12.28515625" bestFit="1" customWidth="1"/>
    <col min="10" max="11" width="15.7109375" bestFit="1" customWidth="1"/>
    <col min="12" max="12" width="18.7109375" bestFit="1" customWidth="1"/>
    <col min="13" max="13" width="13.42578125" bestFit="1" customWidth="1"/>
    <col min="14" max="14" width="25.140625" bestFit="1" customWidth="1"/>
  </cols>
  <sheetData>
    <row r="1" spans="1:14" x14ac:dyDescent="0.25">
      <c r="A1" s="11" t="s">
        <v>214</v>
      </c>
      <c r="B1" s="11" t="s">
        <v>1</v>
      </c>
      <c r="C1" s="11" t="s">
        <v>215</v>
      </c>
      <c r="D1" s="11" t="s">
        <v>216</v>
      </c>
      <c r="E1" s="11" t="s">
        <v>2</v>
      </c>
      <c r="F1" s="11" t="s">
        <v>217</v>
      </c>
      <c r="G1" s="11" t="s">
        <v>218</v>
      </c>
      <c r="H1" s="11" t="s">
        <v>219</v>
      </c>
      <c r="I1" s="11" t="s">
        <v>220</v>
      </c>
      <c r="J1" s="11" t="s">
        <v>221</v>
      </c>
      <c r="K1" s="11" t="s">
        <v>222</v>
      </c>
      <c r="L1" s="11" t="s">
        <v>223</v>
      </c>
      <c r="M1" s="11" t="s">
        <v>224</v>
      </c>
      <c r="N1" s="11" t="s">
        <v>225</v>
      </c>
    </row>
    <row r="2" spans="1:14" x14ac:dyDescent="0.25">
      <c r="A2" t="s">
        <v>226</v>
      </c>
      <c r="B2" t="s">
        <v>227</v>
      </c>
      <c r="D2">
        <v>5</v>
      </c>
      <c r="E2" t="s">
        <v>27</v>
      </c>
      <c r="F2" s="12">
        <v>43215</v>
      </c>
      <c r="G2" t="str">
        <f>"9780702062964"</f>
        <v>9780702062964</v>
      </c>
      <c r="H2" t="str">
        <f>"9780702062971"</f>
        <v>9780702062971</v>
      </c>
      <c r="I2">
        <v>5434815</v>
      </c>
      <c r="J2">
        <v>181.95</v>
      </c>
      <c r="K2">
        <v>272.93</v>
      </c>
      <c r="M2" t="s">
        <v>25</v>
      </c>
      <c r="N2" t="s">
        <v>228</v>
      </c>
    </row>
    <row r="3" spans="1:14" x14ac:dyDescent="0.25">
      <c r="A3" t="s">
        <v>229</v>
      </c>
      <c r="B3" t="s">
        <v>230</v>
      </c>
      <c r="D3">
        <v>5</v>
      </c>
      <c r="E3" t="s">
        <v>231</v>
      </c>
      <c r="F3" s="12">
        <v>43549</v>
      </c>
      <c r="G3" t="str">
        <f>"9781284153774"</f>
        <v>9781284153774</v>
      </c>
      <c r="H3" t="str">
        <f>"9781284153798"</f>
        <v>9781284153798</v>
      </c>
      <c r="I3">
        <v>5720823</v>
      </c>
      <c r="J3">
        <v>207.9</v>
      </c>
      <c r="K3">
        <v>311.85000000000002</v>
      </c>
      <c r="M3" t="s">
        <v>228</v>
      </c>
      <c r="N3" t="s">
        <v>228</v>
      </c>
    </row>
    <row r="4" spans="1:14" x14ac:dyDescent="0.25">
      <c r="A4" t="s">
        <v>232</v>
      </c>
      <c r="B4" t="s">
        <v>233</v>
      </c>
      <c r="D4">
        <v>1</v>
      </c>
      <c r="E4" t="s">
        <v>27</v>
      </c>
      <c r="F4" s="12">
        <v>43215</v>
      </c>
      <c r="G4" t="str">
        <f>"9780702074264"</f>
        <v>9780702074264</v>
      </c>
      <c r="H4" t="str">
        <f>"9780702074257"</f>
        <v>9780702074257</v>
      </c>
      <c r="I4">
        <v>5780345</v>
      </c>
      <c r="J4">
        <v>155.94999999999999</v>
      </c>
      <c r="K4">
        <v>233.93</v>
      </c>
      <c r="M4" t="s">
        <v>25</v>
      </c>
      <c r="N4" t="s">
        <v>228</v>
      </c>
    </row>
    <row r="5" spans="1:14" x14ac:dyDescent="0.25">
      <c r="A5" t="s">
        <v>234</v>
      </c>
      <c r="B5" t="s">
        <v>235</v>
      </c>
      <c r="C5" t="s">
        <v>236</v>
      </c>
      <c r="D5">
        <v>2</v>
      </c>
      <c r="E5" t="s">
        <v>237</v>
      </c>
      <c r="F5" s="12">
        <v>43766</v>
      </c>
      <c r="G5" t="str">
        <f>"9781119536628"</f>
        <v>9781119536628</v>
      </c>
      <c r="H5" t="str">
        <f>"9781119536611"</f>
        <v>9781119536611</v>
      </c>
      <c r="I5">
        <v>5906330</v>
      </c>
      <c r="J5">
        <v>77.95</v>
      </c>
      <c r="K5">
        <v>116.93</v>
      </c>
      <c r="L5">
        <v>136.41</v>
      </c>
      <c r="M5" t="s">
        <v>25</v>
      </c>
      <c r="N5" t="s">
        <v>228</v>
      </c>
    </row>
    <row r="6" spans="1:14" x14ac:dyDescent="0.25">
      <c r="A6" t="s">
        <v>238</v>
      </c>
      <c r="B6" t="s">
        <v>239</v>
      </c>
      <c r="D6">
        <v>4</v>
      </c>
      <c r="E6" t="s">
        <v>237</v>
      </c>
      <c r="F6" s="12">
        <v>43864</v>
      </c>
      <c r="G6" t="str">
        <f>"9781119410836"</f>
        <v>9781119410836</v>
      </c>
      <c r="H6" t="str">
        <f>"9781119410881"</f>
        <v>9781119410881</v>
      </c>
      <c r="I6">
        <v>5987277</v>
      </c>
      <c r="J6">
        <v>40.950000000000003</v>
      </c>
      <c r="K6">
        <v>61.43</v>
      </c>
      <c r="L6">
        <v>71.66</v>
      </c>
      <c r="M6" t="s">
        <v>25</v>
      </c>
      <c r="N6" t="s">
        <v>228</v>
      </c>
    </row>
    <row r="7" spans="1:14" x14ac:dyDescent="0.25">
      <c r="A7" t="s">
        <v>240</v>
      </c>
      <c r="B7" t="s">
        <v>213</v>
      </c>
      <c r="D7">
        <v>1</v>
      </c>
      <c r="E7" t="s">
        <v>241</v>
      </c>
      <c r="F7" s="12">
        <v>43860</v>
      </c>
      <c r="G7" t="str">
        <f>"9780190939120"</f>
        <v>9780190939120</v>
      </c>
      <c r="H7" t="str">
        <f>"9780190939144"</f>
        <v>9780190939144</v>
      </c>
      <c r="I7">
        <v>6185110</v>
      </c>
      <c r="J7">
        <v>86.22</v>
      </c>
      <c r="K7">
        <v>116.4</v>
      </c>
      <c r="L7">
        <v>142.26</v>
      </c>
      <c r="M7" t="s">
        <v>25</v>
      </c>
      <c r="N7" t="s">
        <v>228</v>
      </c>
    </row>
    <row r="8" spans="1:14" x14ac:dyDescent="0.25">
      <c r="A8" t="s">
        <v>242</v>
      </c>
      <c r="B8" t="s">
        <v>243</v>
      </c>
      <c r="D8">
        <v>4</v>
      </c>
      <c r="E8" t="s">
        <v>231</v>
      </c>
      <c r="F8" s="12">
        <v>44225</v>
      </c>
      <c r="G8" t="str">
        <f>"9781284197143"</f>
        <v>9781284197143</v>
      </c>
      <c r="H8" t="str">
        <f>"9781284197150"</f>
        <v>9781284197150</v>
      </c>
      <c r="I8">
        <v>6407908</v>
      </c>
      <c r="J8">
        <v>203.9</v>
      </c>
      <c r="K8">
        <v>305.85000000000002</v>
      </c>
      <c r="M8" t="s">
        <v>228</v>
      </c>
      <c r="N8" t="s">
        <v>228</v>
      </c>
    </row>
    <row r="9" spans="1:14" x14ac:dyDescent="0.25">
      <c r="A9" t="s">
        <v>244</v>
      </c>
      <c r="B9" t="s">
        <v>245</v>
      </c>
      <c r="D9">
        <v>4</v>
      </c>
      <c r="E9" t="s">
        <v>241</v>
      </c>
      <c r="F9" s="12">
        <v>44694</v>
      </c>
      <c r="G9" t="str">
        <f>"9780197547090"</f>
        <v>9780197547090</v>
      </c>
      <c r="H9" t="str">
        <f>"9780197547113"</f>
        <v>9780197547113</v>
      </c>
      <c r="I9">
        <v>6916428</v>
      </c>
      <c r="J9">
        <v>74.099999999999994</v>
      </c>
      <c r="K9">
        <v>100.04</v>
      </c>
      <c r="L9">
        <v>122.27</v>
      </c>
      <c r="M9" t="s">
        <v>25</v>
      </c>
      <c r="N9" t="s">
        <v>228</v>
      </c>
    </row>
    <row r="10" spans="1:14" x14ac:dyDescent="0.25">
      <c r="A10" t="s">
        <v>246</v>
      </c>
      <c r="B10" t="s">
        <v>247</v>
      </c>
      <c r="D10">
        <v>1</v>
      </c>
      <c r="E10" t="s">
        <v>248</v>
      </c>
      <c r="F10" s="12">
        <v>44652</v>
      </c>
      <c r="G10" t="str">
        <f>"9780367648336"</f>
        <v>9780367648336</v>
      </c>
      <c r="H10" t="str">
        <f>"9781000570335"</f>
        <v>9781000570335</v>
      </c>
      <c r="I10">
        <v>6955542</v>
      </c>
      <c r="J10">
        <v>215</v>
      </c>
      <c r="K10">
        <v>268.75</v>
      </c>
      <c r="L10">
        <v>322.5</v>
      </c>
      <c r="M10" t="s">
        <v>25</v>
      </c>
      <c r="N10" t="s">
        <v>228</v>
      </c>
    </row>
    <row r="11" spans="1:14" x14ac:dyDescent="0.25">
      <c r="A11" t="s">
        <v>249</v>
      </c>
      <c r="B11" t="s">
        <v>250</v>
      </c>
      <c r="D11">
        <v>1</v>
      </c>
      <c r="E11" t="s">
        <v>24</v>
      </c>
      <c r="F11" s="12">
        <v>44786</v>
      </c>
      <c r="G11" t="str">
        <f>"9780309278201"</f>
        <v>9780309278201</v>
      </c>
      <c r="H11" t="str">
        <f>"9780309278461"</f>
        <v>9780309278461</v>
      </c>
      <c r="I11">
        <v>7048713</v>
      </c>
      <c r="J11">
        <v>28.99</v>
      </c>
      <c r="K11">
        <v>36.24</v>
      </c>
      <c r="L11">
        <v>43.49</v>
      </c>
      <c r="M11" t="s">
        <v>25</v>
      </c>
      <c r="N11" t="s">
        <v>25</v>
      </c>
    </row>
    <row r="12" spans="1:14" x14ac:dyDescent="0.25">
      <c r="A12" t="s">
        <v>251</v>
      </c>
      <c r="B12" t="s">
        <v>252</v>
      </c>
      <c r="D12">
        <v>2</v>
      </c>
      <c r="E12" t="s">
        <v>253</v>
      </c>
      <c r="F12" s="12">
        <v>44860</v>
      </c>
      <c r="G12" t="str">
        <f>"9781462550883"</f>
        <v>9781462550883</v>
      </c>
      <c r="H12" t="str">
        <f>"9781462550913"</f>
        <v>9781462550913</v>
      </c>
      <c r="I12">
        <v>7097739</v>
      </c>
      <c r="J12">
        <v>165</v>
      </c>
      <c r="K12">
        <v>288.75</v>
      </c>
      <c r="M12" t="s">
        <v>25</v>
      </c>
      <c r="N12" t="s">
        <v>228</v>
      </c>
    </row>
    <row r="13" spans="1:14" x14ac:dyDescent="0.25">
      <c r="A13" t="s">
        <v>254</v>
      </c>
      <c r="B13" t="s">
        <v>255</v>
      </c>
      <c r="C13" t="s">
        <v>256</v>
      </c>
      <c r="D13">
        <v>1</v>
      </c>
      <c r="E13" t="s">
        <v>257</v>
      </c>
      <c r="F13" s="12">
        <v>44848</v>
      </c>
      <c r="G13" t="str">
        <f>"9783030996796"</f>
        <v>9783030996796</v>
      </c>
      <c r="H13" t="str">
        <f>"9783030996802"</f>
        <v>9783030996802</v>
      </c>
      <c r="I13">
        <v>7110277</v>
      </c>
      <c r="J13">
        <v>159</v>
      </c>
      <c r="K13">
        <v>238.5</v>
      </c>
      <c r="L13">
        <v>318</v>
      </c>
      <c r="M13" t="s">
        <v>25</v>
      </c>
      <c r="N13" t="s">
        <v>228</v>
      </c>
    </row>
    <row r="14" spans="1:14" x14ac:dyDescent="0.25">
      <c r="A14" t="s">
        <v>258</v>
      </c>
      <c r="B14" t="s">
        <v>78</v>
      </c>
      <c r="C14" t="s">
        <v>259</v>
      </c>
      <c r="D14">
        <v>1</v>
      </c>
      <c r="E14" t="s">
        <v>260</v>
      </c>
      <c r="F14" s="12">
        <v>44867</v>
      </c>
      <c r="G14" t="str">
        <f>"9781538150177"</f>
        <v>9781538150177</v>
      </c>
      <c r="H14" t="str">
        <f>"9781538150184"</f>
        <v>9781538150184</v>
      </c>
      <c r="I14">
        <v>7133037</v>
      </c>
      <c r="J14">
        <v>120</v>
      </c>
      <c r="K14">
        <v>180</v>
      </c>
      <c r="L14">
        <v>240</v>
      </c>
      <c r="M14" t="s">
        <v>25</v>
      </c>
      <c r="N14" t="s">
        <v>228</v>
      </c>
    </row>
    <row r="15" spans="1:14" x14ac:dyDescent="0.25">
      <c r="A15" t="s">
        <v>261</v>
      </c>
      <c r="B15" t="s">
        <v>262</v>
      </c>
      <c r="D15">
        <v>11</v>
      </c>
      <c r="E15" t="s">
        <v>248</v>
      </c>
      <c r="F15" s="12">
        <v>45016</v>
      </c>
      <c r="G15" t="str">
        <f>"9780367551179"</f>
        <v>9780367551179</v>
      </c>
      <c r="H15" t="str">
        <f>"9781000839210"</f>
        <v>9781000839210</v>
      </c>
      <c r="I15">
        <v>7251102</v>
      </c>
      <c r="J15">
        <v>1300</v>
      </c>
      <c r="K15">
        <v>1625</v>
      </c>
      <c r="M15" t="s">
        <v>25</v>
      </c>
      <c r="N15" t="s">
        <v>228</v>
      </c>
    </row>
    <row r="16" spans="1:14" x14ac:dyDescent="0.25">
      <c r="A16" t="s">
        <v>263</v>
      </c>
      <c r="B16" t="s">
        <v>264</v>
      </c>
      <c r="D16">
        <v>5</v>
      </c>
      <c r="E16" t="s">
        <v>265</v>
      </c>
      <c r="F16" s="12">
        <v>44700</v>
      </c>
      <c r="G16" t="str">
        <f>"9781975174408"</f>
        <v>9781975174408</v>
      </c>
      <c r="H16" t="str">
        <f>"9781975174422"</f>
        <v>9781975174422</v>
      </c>
      <c r="I16">
        <v>7268698</v>
      </c>
      <c r="J16">
        <v>1430</v>
      </c>
      <c r="K16">
        <v>1787.5</v>
      </c>
      <c r="L16">
        <v>2860</v>
      </c>
      <c r="M16" t="s">
        <v>25</v>
      </c>
      <c r="N16" t="s">
        <v>228</v>
      </c>
    </row>
    <row r="17" spans="1:14" x14ac:dyDescent="0.25">
      <c r="A17" t="s">
        <v>266</v>
      </c>
      <c r="B17" t="s">
        <v>67</v>
      </c>
      <c r="C17" t="s">
        <v>267</v>
      </c>
      <c r="D17">
        <v>1</v>
      </c>
      <c r="E17" t="s">
        <v>6</v>
      </c>
      <c r="F17" s="12">
        <v>45201</v>
      </c>
      <c r="G17" t="str">
        <f>"9789819912834"</f>
        <v>9789819912834</v>
      </c>
      <c r="H17" t="str">
        <f>"9789819912841"</f>
        <v>9789819912841</v>
      </c>
      <c r="I17">
        <v>30766988</v>
      </c>
      <c r="J17">
        <v>336.75</v>
      </c>
      <c r="K17">
        <v>561.25</v>
      </c>
      <c r="M17" t="s">
        <v>228</v>
      </c>
      <c r="N17" t="s">
        <v>228</v>
      </c>
    </row>
    <row r="18" spans="1:14" x14ac:dyDescent="0.25">
      <c r="A18" t="s">
        <v>268</v>
      </c>
      <c r="B18" t="s">
        <v>269</v>
      </c>
      <c r="D18">
        <v>6</v>
      </c>
      <c r="E18" t="s">
        <v>231</v>
      </c>
      <c r="F18" s="12">
        <v>45342</v>
      </c>
      <c r="G18" t="str">
        <f>"9781284296532"</f>
        <v>9781284296532</v>
      </c>
      <c r="H18" t="str">
        <f>"9781284296549"</f>
        <v>9781284296549</v>
      </c>
      <c r="I18">
        <v>30997864</v>
      </c>
      <c r="J18">
        <v>219.9</v>
      </c>
      <c r="K18">
        <v>329.85</v>
      </c>
      <c r="M18" t="s">
        <v>228</v>
      </c>
      <c r="N18" t="s">
        <v>228</v>
      </c>
    </row>
    <row r="19" spans="1:14" x14ac:dyDescent="0.25">
      <c r="A19" t="s">
        <v>270</v>
      </c>
      <c r="B19" t="s">
        <v>196</v>
      </c>
      <c r="D19">
        <v>1</v>
      </c>
      <c r="E19" t="s">
        <v>237</v>
      </c>
      <c r="F19" s="12">
        <v>45425</v>
      </c>
      <c r="G19" t="str">
        <f>"9781119846536"</f>
        <v>9781119846536</v>
      </c>
      <c r="H19" t="str">
        <f>"9781119846543"</f>
        <v>9781119846543</v>
      </c>
      <c r="I19">
        <v>31357611</v>
      </c>
      <c r="J19">
        <v>200</v>
      </c>
      <c r="K19">
        <v>300</v>
      </c>
      <c r="L19">
        <v>350</v>
      </c>
      <c r="M19" t="s">
        <v>25</v>
      </c>
      <c r="N19" t="s">
        <v>228</v>
      </c>
    </row>
    <row r="20" spans="1:14" x14ac:dyDescent="0.25">
      <c r="A20" t="s">
        <v>271</v>
      </c>
      <c r="B20" t="s">
        <v>272</v>
      </c>
      <c r="D20">
        <v>4</v>
      </c>
      <c r="E20" t="s">
        <v>273</v>
      </c>
      <c r="F20" s="12">
        <v>45597</v>
      </c>
      <c r="G20" t="str">
        <f>"9781635507225"</f>
        <v>9781635507225</v>
      </c>
      <c r="H20" t="str">
        <f>"9781635504712"</f>
        <v>9781635504712</v>
      </c>
      <c r="I20">
        <v>31504997</v>
      </c>
      <c r="J20">
        <v>119.95</v>
      </c>
      <c r="K20">
        <v>149.94</v>
      </c>
      <c r="M20" t="s">
        <v>25</v>
      </c>
      <c r="N20" t="s">
        <v>228</v>
      </c>
    </row>
    <row r="21" spans="1:14" x14ac:dyDescent="0.25">
      <c r="A21" t="s">
        <v>274</v>
      </c>
      <c r="B21" t="s">
        <v>275</v>
      </c>
      <c r="C21" t="s">
        <v>276</v>
      </c>
      <c r="D21">
        <v>1</v>
      </c>
      <c r="E21" t="s">
        <v>248</v>
      </c>
      <c r="F21" s="12">
        <v>45534</v>
      </c>
      <c r="G21" t="str">
        <f>"9780367538002"</f>
        <v>9780367538002</v>
      </c>
      <c r="H21" t="str">
        <f>"9781040101650"</f>
        <v>9781040101650</v>
      </c>
      <c r="I21">
        <v>31526981</v>
      </c>
      <c r="J21">
        <v>315</v>
      </c>
      <c r="K21">
        <v>393.75</v>
      </c>
      <c r="L21">
        <v>472.5</v>
      </c>
      <c r="M21" t="s">
        <v>25</v>
      </c>
      <c r="N21" t="s">
        <v>228</v>
      </c>
    </row>
    <row r="22" spans="1:14" x14ac:dyDescent="0.25">
      <c r="A22" t="s">
        <v>277</v>
      </c>
      <c r="B22" t="s">
        <v>278</v>
      </c>
      <c r="D22">
        <v>2</v>
      </c>
      <c r="E22" t="s">
        <v>257</v>
      </c>
      <c r="F22" s="12">
        <v>45504</v>
      </c>
      <c r="G22" t="str">
        <f>"9783031541100"</f>
        <v>9783031541100</v>
      </c>
      <c r="H22" t="str">
        <f>"9783031541117"</f>
        <v>9783031541117</v>
      </c>
      <c r="I22">
        <v>31574494</v>
      </c>
      <c r="J22">
        <v>336.75</v>
      </c>
      <c r="K22">
        <v>561.25</v>
      </c>
      <c r="M22" t="s">
        <v>228</v>
      </c>
      <c r="N22" t="s">
        <v>228</v>
      </c>
    </row>
    <row r="23" spans="1:14" x14ac:dyDescent="0.25">
      <c r="A23" t="s">
        <v>279</v>
      </c>
      <c r="B23" t="s">
        <v>280</v>
      </c>
      <c r="D23">
        <v>5</v>
      </c>
      <c r="E23" t="s">
        <v>257</v>
      </c>
      <c r="F23" s="12">
        <v>45513</v>
      </c>
      <c r="G23" t="str">
        <f>"9783031530425"</f>
        <v>9783031530425</v>
      </c>
      <c r="H23" t="str">
        <f>"9783031530432"</f>
        <v>9783031530432</v>
      </c>
      <c r="I23">
        <v>31596002</v>
      </c>
      <c r="J23">
        <v>336.75</v>
      </c>
      <c r="K23">
        <v>561.25</v>
      </c>
      <c r="M23" t="s">
        <v>228</v>
      </c>
      <c r="N23" t="s">
        <v>228</v>
      </c>
    </row>
    <row r="24" spans="1:14" x14ac:dyDescent="0.25">
      <c r="A24" t="s">
        <v>281</v>
      </c>
      <c r="B24" t="s">
        <v>282</v>
      </c>
      <c r="D24">
        <v>5</v>
      </c>
      <c r="E24" t="s">
        <v>273</v>
      </c>
      <c r="F24" s="12">
        <v>45566</v>
      </c>
      <c r="G24" t="str">
        <f>"9781635507027"</f>
        <v>9781635507027</v>
      </c>
      <c r="H24" t="str">
        <f>"9781635504644"</f>
        <v>9781635504644</v>
      </c>
      <c r="I24">
        <v>31602894</v>
      </c>
      <c r="J24">
        <v>109.95</v>
      </c>
      <c r="K24">
        <v>137.44</v>
      </c>
      <c r="M24" t="s">
        <v>25</v>
      </c>
      <c r="N24" t="s">
        <v>228</v>
      </c>
    </row>
    <row r="25" spans="1:14" x14ac:dyDescent="0.25">
      <c r="A25" t="s">
        <v>283</v>
      </c>
      <c r="B25" t="s">
        <v>284</v>
      </c>
      <c r="D25">
        <v>3</v>
      </c>
      <c r="E25" t="s">
        <v>285</v>
      </c>
      <c r="F25" s="12">
        <v>45551</v>
      </c>
      <c r="G25" t="str">
        <f>"9780335251148"</f>
        <v>9780335251148</v>
      </c>
      <c r="H25" t="str">
        <f>"9780335251155"</f>
        <v>9780335251155</v>
      </c>
      <c r="I25">
        <v>31642083</v>
      </c>
      <c r="J25">
        <v>425</v>
      </c>
      <c r="K25">
        <v>637.5</v>
      </c>
      <c r="M25" t="s">
        <v>228</v>
      </c>
      <c r="N25" t="s">
        <v>228</v>
      </c>
    </row>
    <row r="26" spans="1:14" x14ac:dyDescent="0.25">
      <c r="A26" t="s">
        <v>286</v>
      </c>
      <c r="B26" t="s">
        <v>287</v>
      </c>
      <c r="D26">
        <v>7</v>
      </c>
      <c r="E26" t="s">
        <v>288</v>
      </c>
      <c r="F26" s="12">
        <v>45579</v>
      </c>
      <c r="G26" t="str">
        <f>"9780826152763"</f>
        <v>9780826152763</v>
      </c>
      <c r="H26" t="str">
        <f>"9780826152770"</f>
        <v>9780826152770</v>
      </c>
      <c r="I26">
        <v>31681639</v>
      </c>
      <c r="J26">
        <v>518</v>
      </c>
      <c r="M26" t="s">
        <v>25</v>
      </c>
      <c r="N26" t="s">
        <v>228</v>
      </c>
    </row>
    <row r="27" spans="1:14" x14ac:dyDescent="0.25">
      <c r="A27" t="s">
        <v>289</v>
      </c>
      <c r="B27" t="s">
        <v>290</v>
      </c>
      <c r="C27" t="s">
        <v>291</v>
      </c>
      <c r="D27">
        <v>7</v>
      </c>
      <c r="E27" t="s">
        <v>237</v>
      </c>
      <c r="F27" s="12">
        <v>45649</v>
      </c>
      <c r="G27" t="str">
        <f>"9781394206902"</f>
        <v>9781394206902</v>
      </c>
      <c r="H27" t="str">
        <f>"9781394206919"</f>
        <v>9781394206919</v>
      </c>
      <c r="I27">
        <v>31783812</v>
      </c>
      <c r="J27">
        <v>45</v>
      </c>
      <c r="K27">
        <v>67.5</v>
      </c>
      <c r="L27">
        <v>78.75</v>
      </c>
      <c r="M27" t="s">
        <v>25</v>
      </c>
      <c r="N27" t="s">
        <v>228</v>
      </c>
    </row>
    <row r="28" spans="1:14" x14ac:dyDescent="0.25">
      <c r="A28" t="s">
        <v>292</v>
      </c>
      <c r="B28" t="s">
        <v>293</v>
      </c>
      <c r="D28">
        <v>2</v>
      </c>
      <c r="E28" t="s">
        <v>6</v>
      </c>
      <c r="F28" s="12">
        <v>45639</v>
      </c>
      <c r="G28" t="str">
        <f>"9783031711589"</f>
        <v>9783031711589</v>
      </c>
      <c r="H28" t="str">
        <f>"9783031711596"</f>
        <v>9783031711596</v>
      </c>
      <c r="I28">
        <v>31827039</v>
      </c>
      <c r="J28">
        <v>336.75</v>
      </c>
      <c r="K28">
        <v>561.25</v>
      </c>
      <c r="M28" t="s">
        <v>228</v>
      </c>
      <c r="N28" t="s">
        <v>228</v>
      </c>
    </row>
    <row r="29" spans="1:14" x14ac:dyDescent="0.25">
      <c r="A29" t="s">
        <v>294</v>
      </c>
      <c r="B29" t="s">
        <v>295</v>
      </c>
      <c r="D29">
        <v>4</v>
      </c>
      <c r="E29" t="s">
        <v>296</v>
      </c>
      <c r="F29" s="12">
        <v>45691</v>
      </c>
      <c r="G29" t="str">
        <f>"9781719648684"</f>
        <v>9781719648684</v>
      </c>
      <c r="H29" t="str">
        <f>"9781719654326"</f>
        <v>9781719654326</v>
      </c>
      <c r="I29">
        <v>31827183</v>
      </c>
      <c r="J29">
        <v>77.95</v>
      </c>
      <c r="K29">
        <v>97.44</v>
      </c>
      <c r="M29" t="s">
        <v>25</v>
      </c>
      <c r="N29" t="s">
        <v>228</v>
      </c>
    </row>
    <row r="30" spans="1:14" x14ac:dyDescent="0.25">
      <c r="A30" t="s">
        <v>297</v>
      </c>
      <c r="B30" t="s">
        <v>298</v>
      </c>
      <c r="D30">
        <v>6</v>
      </c>
      <c r="E30" t="s">
        <v>231</v>
      </c>
      <c r="F30" s="12">
        <v>45688</v>
      </c>
      <c r="G30" t="str">
        <f>"9781284296570"</f>
        <v>9781284296570</v>
      </c>
      <c r="H30" t="str">
        <f>"9781284296624"</f>
        <v>9781284296624</v>
      </c>
      <c r="I30">
        <v>31838627</v>
      </c>
      <c r="J30">
        <v>271.89999999999998</v>
      </c>
      <c r="K30">
        <v>407.85</v>
      </c>
      <c r="M30" t="s">
        <v>228</v>
      </c>
      <c r="N30" t="s">
        <v>228</v>
      </c>
    </row>
    <row r="31" spans="1:14" x14ac:dyDescent="0.25">
      <c r="A31" t="s">
        <v>299</v>
      </c>
      <c r="B31" t="s">
        <v>300</v>
      </c>
      <c r="D31">
        <v>1</v>
      </c>
      <c r="E31" t="s">
        <v>24</v>
      </c>
      <c r="F31" s="12">
        <v>45824</v>
      </c>
      <c r="G31" t="str">
        <f>"9780309733694"</f>
        <v>9780309733694</v>
      </c>
      <c r="H31" t="str">
        <f>"9780309733700"</f>
        <v>9780309733700</v>
      </c>
      <c r="I31">
        <v>32127019</v>
      </c>
      <c r="J31">
        <v>17.989999999999998</v>
      </c>
      <c r="K31">
        <v>22.49</v>
      </c>
      <c r="L31">
        <v>26.99</v>
      </c>
      <c r="M31" t="s">
        <v>25</v>
      </c>
      <c r="N31" t="s">
        <v>25</v>
      </c>
    </row>
    <row r="32" spans="1:14" x14ac:dyDescent="0.25">
      <c r="A32" t="s">
        <v>301</v>
      </c>
      <c r="B32" t="s">
        <v>195</v>
      </c>
      <c r="D32">
        <v>1</v>
      </c>
      <c r="E32" t="s">
        <v>302</v>
      </c>
      <c r="F32" s="12">
        <v>45860</v>
      </c>
      <c r="G32" t="str">
        <f>"9781032729930"</f>
        <v>9781032729930</v>
      </c>
      <c r="H32" t="str">
        <f>"9781040370117"</f>
        <v>9781040370117</v>
      </c>
      <c r="I32">
        <v>32154972</v>
      </c>
      <c r="J32">
        <v>310</v>
      </c>
      <c r="K32">
        <v>387.5</v>
      </c>
      <c r="L32">
        <v>465</v>
      </c>
      <c r="M32" t="s">
        <v>25</v>
      </c>
      <c r="N32" t="s">
        <v>228</v>
      </c>
    </row>
    <row r="33" spans="1:14" x14ac:dyDescent="0.25">
      <c r="A33" t="s">
        <v>303</v>
      </c>
      <c r="B33" t="s">
        <v>304</v>
      </c>
      <c r="D33">
        <v>2</v>
      </c>
      <c r="E33" t="s">
        <v>248</v>
      </c>
      <c r="F33" s="12">
        <v>45888</v>
      </c>
      <c r="G33" t="str">
        <f>"9781032513072"</f>
        <v>9781032513072</v>
      </c>
      <c r="H33" t="str">
        <f>"9781040399699"</f>
        <v>9781040399699</v>
      </c>
      <c r="I33">
        <v>32176294</v>
      </c>
      <c r="J33">
        <v>210</v>
      </c>
      <c r="K33">
        <v>262.5</v>
      </c>
      <c r="L33">
        <v>315</v>
      </c>
      <c r="M33" t="s">
        <v>25</v>
      </c>
      <c r="N33" t="s">
        <v>228</v>
      </c>
    </row>
    <row r="34" spans="1:14" x14ac:dyDescent="0.25">
      <c r="A34" t="s">
        <v>305</v>
      </c>
      <c r="B34" t="s">
        <v>306</v>
      </c>
      <c r="C34" t="s">
        <v>307</v>
      </c>
      <c r="D34">
        <v>3</v>
      </c>
      <c r="E34" t="s">
        <v>6</v>
      </c>
      <c r="F34" s="12">
        <v>45894</v>
      </c>
      <c r="G34" t="str">
        <f>"9783031917448"</f>
        <v>9783031917448</v>
      </c>
      <c r="H34" t="str">
        <f>"9783031917455"</f>
        <v>9783031917455</v>
      </c>
      <c r="I34">
        <v>32270981</v>
      </c>
      <c r="J34">
        <v>159.5</v>
      </c>
      <c r="K34">
        <v>239.24</v>
      </c>
      <c r="L34">
        <v>318.99</v>
      </c>
      <c r="M34" t="s">
        <v>228</v>
      </c>
      <c r="N34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DSTL</vt:lpstr>
      <vt:lpstr>EBC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 Cramton</dc:creator>
  <cp:lastModifiedBy>ashleyw@mattmccoy.com</cp:lastModifiedBy>
  <dcterms:created xsi:type="dcterms:W3CDTF">2015-06-05T18:17:20Z</dcterms:created>
  <dcterms:modified xsi:type="dcterms:W3CDTF">2026-01-14T00:17:37Z</dcterms:modified>
</cp:coreProperties>
</file>