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AshleyW\Documents\Excel Files\"/>
    </mc:Choice>
  </mc:AlternateContent>
  <xr:revisionPtr revIDLastSave="0" documentId="13_ncr:1_{F8CE98BA-304B-409B-8751-395FBDFA51B4}" xr6:coauthVersionLast="47" xr6:coauthVersionMax="47" xr10:uidLastSave="{00000000-0000-0000-0000-000000000000}"/>
  <bookViews>
    <workbookView xWindow="28680" yWindow="-75" windowWidth="29040" windowHeight="15720" xr2:uid="{00000000-000D-0000-FFFF-FFFF00000000}"/>
  </bookViews>
  <sheets>
    <sheet name="DSTL-Print Titles" sheetId="1" r:id="rId1"/>
    <sheet name="DSTL-EBC Title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5" i="2" l="1"/>
  <c r="G45" i="2"/>
  <c r="H44" i="2"/>
  <c r="G44" i="2"/>
  <c r="H43" i="2"/>
  <c r="G43" i="2"/>
  <c r="H42" i="2"/>
  <c r="G42" i="2"/>
  <c r="H41" i="2"/>
  <c r="G41" i="2"/>
  <c r="H40" i="2"/>
  <c r="G40" i="2"/>
  <c r="H39" i="2"/>
  <c r="G39" i="2"/>
  <c r="H38" i="2"/>
  <c r="G38" i="2"/>
  <c r="H37" i="2"/>
  <c r="G37" i="2"/>
  <c r="H36" i="2"/>
  <c r="G36" i="2"/>
  <c r="H35" i="2"/>
  <c r="G35" i="2"/>
  <c r="H34" i="2"/>
  <c r="G34" i="2"/>
  <c r="H33" i="2"/>
  <c r="G33" i="2"/>
  <c r="H32" i="2"/>
  <c r="G32" i="2"/>
  <c r="H31" i="2"/>
  <c r="G31" i="2"/>
  <c r="H30" i="2"/>
  <c r="G30" i="2"/>
  <c r="H29" i="2"/>
  <c r="G29" i="2"/>
  <c r="H28" i="2"/>
  <c r="G28" i="2"/>
  <c r="H27" i="2"/>
  <c r="G27" i="2"/>
  <c r="H26" i="2"/>
  <c r="G26" i="2"/>
  <c r="H25" i="2"/>
  <c r="G25" i="2"/>
  <c r="H24" i="2"/>
  <c r="G24" i="2"/>
  <c r="H23" i="2"/>
  <c r="G23" i="2"/>
  <c r="H22" i="2"/>
  <c r="G22" i="2"/>
  <c r="H21" i="2"/>
  <c r="G21" i="2"/>
  <c r="H20" i="2"/>
  <c r="G20" i="2"/>
  <c r="H19" i="2"/>
  <c r="G19" i="2"/>
  <c r="H18" i="2"/>
  <c r="G18" i="2"/>
  <c r="H17" i="2"/>
  <c r="G17" i="2"/>
  <c r="H16" i="2"/>
  <c r="G16" i="2"/>
  <c r="H15" i="2"/>
  <c r="G15" i="2"/>
  <c r="H14" i="2"/>
  <c r="G14" i="2"/>
  <c r="H13" i="2"/>
  <c r="G13" i="2"/>
  <c r="H12" i="2"/>
  <c r="G12" i="2"/>
  <c r="H11" i="2"/>
  <c r="G11" i="2"/>
  <c r="H10" i="2"/>
  <c r="G10" i="2"/>
  <c r="H9" i="2"/>
  <c r="G9" i="2"/>
  <c r="H8" i="2"/>
  <c r="G8" i="2"/>
  <c r="H7" i="2"/>
  <c r="G7" i="2"/>
  <c r="H6" i="2"/>
  <c r="G6" i="2"/>
  <c r="H5" i="2"/>
  <c r="G5" i="2"/>
  <c r="H4" i="2"/>
  <c r="G4" i="2"/>
  <c r="H3" i="2"/>
  <c r="G3" i="2"/>
  <c r="H2" i="2"/>
  <c r="G2" i="2"/>
</calcChain>
</file>

<file path=xl/sharedStrings.xml><?xml version="1.0" encoding="utf-8"?>
<sst xmlns="http://schemas.openxmlformats.org/spreadsheetml/2006/main" count="542" uniqueCount="311">
  <si>
    <t>ISBN</t>
  </si>
  <si>
    <t>Title</t>
  </si>
  <si>
    <t>Publisher</t>
  </si>
  <si>
    <t>Copyright</t>
  </si>
  <si>
    <t>Edition</t>
  </si>
  <si>
    <t>1st</t>
  </si>
  <si>
    <t>Springer</t>
  </si>
  <si>
    <t>2nd</t>
  </si>
  <si>
    <t>Routledge</t>
  </si>
  <si>
    <t>Open Access</t>
  </si>
  <si>
    <t>Notes</t>
  </si>
  <si>
    <t>Author Last</t>
  </si>
  <si>
    <t>Author First</t>
  </si>
  <si>
    <t>List Price</t>
  </si>
  <si>
    <t>Star Rating</t>
  </si>
  <si>
    <t>Rachel</t>
  </si>
  <si>
    <t>Elsevier</t>
  </si>
  <si>
    <t>Wiley-Blackwell</t>
  </si>
  <si>
    <t>Jonathan</t>
  </si>
  <si>
    <t>Ashworth-Watts</t>
  </si>
  <si>
    <t>Sarah</t>
  </si>
  <si>
    <t>A Clinician’s Guide to Neurodivergence: Supporting a Neuro-Affirmative Form of Practice</t>
  </si>
  <si>
    <t>Moseley</t>
  </si>
  <si>
    <t>Autistic Menopause: A Guide to the Menopausal Transition for Autistic People and those Supporting Them</t>
  </si>
  <si>
    <t>Jessica Kingsley Publishers</t>
  </si>
  <si>
    <t>Dolan</t>
  </si>
  <si>
    <t>Iain</t>
  </si>
  <si>
    <t>Masking in Autistic Adults: A Clinician’s Guide to Neurodiversity-Affirming Care</t>
  </si>
  <si>
    <t>Quigley</t>
  </si>
  <si>
    <t>Etain</t>
  </si>
  <si>
    <t>Neurodiversity and Mental Health</t>
  </si>
  <si>
    <t>Barber</t>
  </si>
  <si>
    <t>Christopher</t>
  </si>
  <si>
    <t>Autism in Nursing and Healthcare</t>
  </si>
  <si>
    <t>Reichow</t>
  </si>
  <si>
    <t>Brian</t>
  </si>
  <si>
    <t>Handbook of Evidence-Based Practices in Autism Spectrum Disorder</t>
  </si>
  <si>
    <t>Drury</t>
  </si>
  <si>
    <t>The Autism Dialogue Approach Handbook: Transforming Communication in Neurodiversity</t>
  </si>
  <si>
    <t>Marschall</t>
  </si>
  <si>
    <t>Amy</t>
  </si>
  <si>
    <t>A Clinician’s Guide to Supporting Autistic Clients: Over 100 Treatment Recommendations and Interventions for Creating a Neurodiversity-Affirming Practice</t>
  </si>
  <si>
    <t>PESI c/o CMI Premier Education Solutions</t>
  </si>
  <si>
    <t>Lawson</t>
  </si>
  <si>
    <t>Wenn</t>
  </si>
  <si>
    <t>Autism and Being Monotropic: What Medical and Other Practitioners Need to Know</t>
  </si>
  <si>
    <t>Morgan</t>
  </si>
  <si>
    <t>Hayley</t>
  </si>
  <si>
    <t>Supporting Autistic People Through Pregnancy and Childbirth</t>
  </si>
  <si>
    <t>Hendrickx</t>
  </si>
  <si>
    <t>Women and Girls on the Autism Spectrum: Understanding Life Experiences from Early Childhood to Old Age, 2nd Edition</t>
  </si>
  <si>
    <t>Kelley</t>
  </si>
  <si>
    <t>Maxine</t>
  </si>
  <si>
    <t>Adult Autism Support Guide: Simple and Effective Strategies to Create a Supportive Environment, Recognize and Understand Symptoms, and Help Autistic Individuals Be Heard</t>
  </si>
  <si>
    <t>Independently Published</t>
  </si>
  <si>
    <t>Clement</t>
  </si>
  <si>
    <t>Charli</t>
  </si>
  <si>
    <t>All Tangled Up in Autism and Chronic Illness: A Guide to Navigating Multiple Conditions</t>
  </si>
  <si>
    <t>Wake</t>
  </si>
  <si>
    <t>Wilma</t>
  </si>
  <si>
    <t>Older Autistic Adults: In Their Own Words: The Lost Generation</t>
  </si>
  <si>
    <t>Future Horizons</t>
  </si>
  <si>
    <t>Higashida</t>
  </si>
  <si>
    <t>Naoki</t>
  </si>
  <si>
    <t>The Reason I Jump: The Inner Voice of a Thirteen-Year-Old Boy with Autism</t>
  </si>
  <si>
    <t>Random House</t>
  </si>
  <si>
    <t>Jones</t>
  </si>
  <si>
    <t>Ruth</t>
  </si>
  <si>
    <t>Neurodiversity-Affirming Practice for Speech and Language Therapists: Supporting Curiosity, Compassion and Conversation</t>
  </si>
  <si>
    <t>Goldstein</t>
  </si>
  <si>
    <t>Sam</t>
  </si>
  <si>
    <t>The Power of Resilience for Autistic Adults: Thriving in a Neurotypical World</t>
  </si>
  <si>
    <t>Pavlopoulou</t>
  </si>
  <si>
    <t>Georgia</t>
  </si>
  <si>
    <t>Improving Mental Health Therapies for Autistic Children and Young People: Promoting Self-agency, Curiosity and Collaboration</t>
  </si>
  <si>
    <t>Hare</t>
  </si>
  <si>
    <t>Jodie</t>
  </si>
  <si>
    <t>Autism Is Not a Disease: The Politics of Neurodiversity</t>
  </si>
  <si>
    <t>Penguin Random House</t>
  </si>
  <si>
    <t>Duffus</t>
  </si>
  <si>
    <t>Rebecca</t>
  </si>
  <si>
    <t>Autism, Identity and Me: A Professional and Parent Guide to Support a Positive Understanding of Autistic Identity</t>
  </si>
  <si>
    <t>Pearson</t>
  </si>
  <si>
    <t>Autistic Masking: Understanding Identity Management and the Role of Stigma</t>
  </si>
  <si>
    <t>Pavilion Publishing and Media Ltd</t>
  </si>
  <si>
    <t>Henderson</t>
  </si>
  <si>
    <t>Donna</t>
  </si>
  <si>
    <t>Is This Autism?: A Guide for Clinicians and Everyone Else</t>
  </si>
  <si>
    <t>Milton</t>
  </si>
  <si>
    <t>Damian</t>
  </si>
  <si>
    <t>The Routledge International Handbook of Critical Autism Studies</t>
  </si>
  <si>
    <t>Sedgewick</t>
  </si>
  <si>
    <t>Felicity</t>
  </si>
  <si>
    <t>Understanding Autistic Relationships Across the Lifespan: Family, Friends, Lovers and Others</t>
  </si>
  <si>
    <t>Elliott</t>
  </si>
  <si>
    <t>Mair</t>
  </si>
  <si>
    <t>From Hurt to Hope: Stories of Mental Health, Mental Illness and Being Autistic</t>
  </si>
  <si>
    <t>Gogne</t>
  </si>
  <si>
    <t>Anupriya</t>
  </si>
  <si>
    <t>Neurodevelopmental Disorders in Adult Women: Special Considerations in the Perinatal Period</t>
  </si>
  <si>
    <t>Price</t>
  </si>
  <si>
    <t>Devon</t>
  </si>
  <si>
    <t>Unmasking for Life: The Autistic Person's Guide to Connecting, Loving, and Living Authentically</t>
  </si>
  <si>
    <t>Wilczynski</t>
  </si>
  <si>
    <t>Susan M.</t>
  </si>
  <si>
    <t>A Practical Guide for Finding Interventions That Work for Autistic People: Diversity-Affirming Evidence-Based Practice, 2nd Edition</t>
  </si>
  <si>
    <t>Reynolds</t>
  </si>
  <si>
    <t>Kate E.</t>
  </si>
  <si>
    <t>What is Menopause?: A Guide for People with Autism, Special Educational Needs and Disabilities</t>
  </si>
  <si>
    <t>Ballou</t>
  </si>
  <si>
    <t>Emily Paige</t>
  </si>
  <si>
    <t>Sincerely, Your Autistic Child: What People on the Autism Spectrum Wish Their Parents Knew About Growing Up, Acceptance, and Identity</t>
  </si>
  <si>
    <t>Garcia</t>
  </si>
  <si>
    <t>Eric</t>
  </si>
  <si>
    <t>We're Not Broken: Changing the Autism Conversation</t>
  </si>
  <si>
    <t>HarperCollins Publishers</t>
  </si>
  <si>
    <t>Kourti</t>
  </si>
  <si>
    <t>Marianthi</t>
  </si>
  <si>
    <t>Working with Autistic Transgender and Non-Binary People: Research, Practice and Experience</t>
  </si>
  <si>
    <t>Silberman</t>
  </si>
  <si>
    <t>Steve</t>
  </si>
  <si>
    <t>NeuroTribes: The Legacy of Autism and the Future of Neurodiversity, 10th Anniversary Edition</t>
  </si>
  <si>
    <t>Grandin</t>
  </si>
  <si>
    <t>Temple</t>
  </si>
  <si>
    <t>Thinking in Pictures: My Life with Autism, Expanded Edition</t>
  </si>
  <si>
    <t>Sadiq</t>
  </si>
  <si>
    <t>Khurram</t>
  </si>
  <si>
    <t>Explaining AuDHD: Recognise It, Embrace It, and Thrive with It</t>
  </si>
  <si>
    <t>August Books</t>
  </si>
  <si>
    <t>Rosqvist</t>
  </si>
  <si>
    <t>Hanna Bertilsdotter</t>
  </si>
  <si>
    <t>Exploring Autistic Sexualities, Relationality, and Genders: Living Under a Double Rainbow</t>
  </si>
  <si>
    <t>Clarke</t>
  </si>
  <si>
    <t>Stop the World I Want to Get Off: A Guide to Understanding and Supporting the Recovery of Autistic Burnout in Children and Young People</t>
  </si>
  <si>
    <t>Grant</t>
  </si>
  <si>
    <t>Aimee</t>
  </si>
  <si>
    <t>The Autism-Friendly Guide to Pregnancy, Birth and the Fourth Trimester</t>
  </si>
  <si>
    <t>Omeiza</t>
  </si>
  <si>
    <t>Kala Allen</t>
  </si>
  <si>
    <t>Autistic and Black: Our Experiences of Growth, Progress and Empowerment</t>
  </si>
  <si>
    <t>Wharmby</t>
  </si>
  <si>
    <t>Pete</t>
  </si>
  <si>
    <t>Untypical: How the World Isn't Built for Autistic People and What We Should All Do About It</t>
  </si>
  <si>
    <t>Dale</t>
  </si>
  <si>
    <t>Laura Kate</t>
  </si>
  <si>
    <t>Stories of Autistic Joy</t>
  </si>
  <si>
    <t>Hartman</t>
  </si>
  <si>
    <t>Davida</t>
  </si>
  <si>
    <t>The Adult Autism Assessment Handbook: A Neurodiversity Affirmative Approach</t>
  </si>
  <si>
    <t>Steph</t>
  </si>
  <si>
    <t>The Autistic Survival Guide to Therapy</t>
  </si>
  <si>
    <t>Magro</t>
  </si>
  <si>
    <t>Kerry</t>
  </si>
  <si>
    <t>Autistics on Autism: Stories You Need to Hear About What Helped Them While Growing Up and Pursuing Their Dreams</t>
  </si>
  <si>
    <t>Ollerton</t>
  </si>
  <si>
    <t>Bex</t>
  </si>
  <si>
    <t>Sensory: Life on the Spectrum: An Autistic Comics Anthology</t>
  </si>
  <si>
    <t>Andrews McMeel Publishing</t>
  </si>
  <si>
    <t>Brunton</t>
  </si>
  <si>
    <t>Jennifer</t>
  </si>
  <si>
    <t>The #ActuallyAutistic Guide to Advocacy: Step-by-Step Advice on How to Ally and Speak Up with Autistic People and the Autism Community</t>
  </si>
  <si>
    <t>Autism and Masking: How and Why People Do It, and the Impact It Can Have</t>
  </si>
  <si>
    <t>Fein</t>
  </si>
  <si>
    <t>Elizabeth</t>
  </si>
  <si>
    <t>Living on the Spectrum: Autism and Youth in Community</t>
  </si>
  <si>
    <t>NYU Press</t>
  </si>
  <si>
    <t>Jurkevythz</t>
  </si>
  <si>
    <t>Renata</t>
  </si>
  <si>
    <t>Spectrum Women: Autism and Parenting</t>
  </si>
  <si>
    <t>Clinician's Guide to Sexuality and Autism: A Guide to Sex Education for Individuals with Autism Spectrum Disorders</t>
  </si>
  <si>
    <t>Cauchi</t>
  </si>
  <si>
    <t>Jessica</t>
  </si>
  <si>
    <t>Is This Autism?: A Companion Guide for Diagnosing</t>
  </si>
  <si>
    <t>Doody's Special Topics List in Understanding Autism
Published April 1, 2026
Selected by: 
Rebecca Drouhard, UMass Chan Medical School
Cat Ellis, San Diego State University
Gr Keer, California State University, East Bay
Gina Oviedo-Martinez, Hillsborough College</t>
  </si>
  <si>
    <t>Hughes</t>
  </si>
  <si>
    <t>Ultimate Guide to Stimming: 120 Stims and Strategies for Stress Reduction, Focus/Attention, and Sensory Regulation</t>
  </si>
  <si>
    <t>Gerald</t>
  </si>
  <si>
    <t>Hartley-McAndrew</t>
  </si>
  <si>
    <t>Michelle</t>
  </si>
  <si>
    <t>Medical and Educational Needs for Autism</t>
  </si>
  <si>
    <t>Froehlke</t>
  </si>
  <si>
    <t>Margaret</t>
  </si>
  <si>
    <t>Passion Flower Press</t>
  </si>
  <si>
    <t>When Down Syndrome and Autism Intersect: A Guide to DS-ASD for Parents and Professionals, 2nd Edition</t>
  </si>
  <si>
    <t>HC ISBN: 9781328587848</t>
  </si>
  <si>
    <t>HC ISBN: 9781479864355</t>
  </si>
  <si>
    <t>PB ISBN: 9780812985153</t>
  </si>
  <si>
    <t>HC ISBN: 9781032839806</t>
  </si>
  <si>
    <t>HC ISBN: 9781032935973</t>
  </si>
  <si>
    <t>HC ISBN: 9781032668086</t>
  </si>
  <si>
    <t>HC ISBN: 9781032517667</t>
  </si>
  <si>
    <t>HC ISBN: 9781032150239</t>
  </si>
  <si>
    <t>HC ISBN: 9781032689401</t>
  </si>
  <si>
    <t>HC ISBN: 9781032402840</t>
  </si>
  <si>
    <t>PB ISBN: 9780367521011</t>
  </si>
  <si>
    <t>HC ISBN: 9781032802015</t>
  </si>
  <si>
    <t>HC ISBN: 9781032576121</t>
  </si>
  <si>
    <t>HC ISBN: 9780367491017</t>
  </si>
  <si>
    <t>PB ISBN: 9783031865909 (forthcoming)</t>
  </si>
  <si>
    <t>PB ISBN: 9783031781452</t>
  </si>
  <si>
    <t>Authors</t>
  </si>
  <si>
    <t>Series Title</t>
  </si>
  <si>
    <t>Title Edition</t>
  </si>
  <si>
    <t>PublicationDate</t>
  </si>
  <si>
    <t>PrintIsbn</t>
  </si>
  <si>
    <t>EIsbn</t>
  </si>
  <si>
    <t>Document ID</t>
  </si>
  <si>
    <t>Price 1-User USD</t>
  </si>
  <si>
    <t>Price 3-User USD</t>
  </si>
  <si>
    <t>Price Unlimited USD</t>
  </si>
  <si>
    <t>DDA Available</t>
  </si>
  <si>
    <t>DRM Free Available for Sale</t>
  </si>
  <si>
    <t>Ashworth-Watts, Sarah;Brotherton, Natalie;Carton, Hannah</t>
  </si>
  <si>
    <t>A Clinician's Guide to Neurodivergence : Supporting a Neuro-Affirmative Form of Practice</t>
  </si>
  <si>
    <t>Taylor &amp; Francis Group</t>
  </si>
  <si>
    <t>Yes</t>
  </si>
  <si>
    <t>No</t>
  </si>
  <si>
    <t>Marschall, Amy</t>
  </si>
  <si>
    <t>A Clinician's Guide to Supporting Autistic Clients : Over 100 Treatment Recommendations and Interventions for Creating a Neurodiversity-Affirming Practice</t>
  </si>
  <si>
    <t>PESI</t>
  </si>
  <si>
    <t>Wilczynski, Susan M.</t>
  </si>
  <si>
    <t>A Practical Guide for Finding Interventions That Work for Autistic People : Diversity-Affirming Evidence-Based Practice</t>
  </si>
  <si>
    <t>Critical Specialties in Treating Autism and Other Behavioral Challenges Series</t>
  </si>
  <si>
    <t>Elsevier Science &amp; Technology</t>
  </si>
  <si>
    <t>Clement, Charli</t>
  </si>
  <si>
    <t>All Tangled up in Autism and Chronic Illness : A Guide to Navigating Multiple Conditions</t>
  </si>
  <si>
    <t>Lawson, Wenn B.</t>
  </si>
  <si>
    <t>Autism and Being Monotropic : What Medical and Other Practitioners Need to Know</t>
  </si>
  <si>
    <t>SpringerBriefs in Modern Perspectives on Disability Research Series</t>
  </si>
  <si>
    <t>Sedgewick, Felicity;Hull, Laura;Ellis, Helen</t>
  </si>
  <si>
    <t>Autism and Masking : How and Why People Do It, and the Impact It Can Have</t>
  </si>
  <si>
    <t>Barber, Christopher</t>
  </si>
  <si>
    <t>John Wiley &amp; Sons, Incorporated</t>
  </si>
  <si>
    <t>Hare, Jodie</t>
  </si>
  <si>
    <t>Autism Is Not a Disease : The Politics of Neurodiversity</t>
  </si>
  <si>
    <t>Verso Books</t>
  </si>
  <si>
    <t>Duffus, Rebecca;Rivera, Lyric</t>
  </si>
  <si>
    <t>Autism, Identity and Me : A Professional and Parent Guide to Support a Positive Understanding of Autistic Identity</t>
  </si>
  <si>
    <t>Omeiza, Kala Allen</t>
  </si>
  <si>
    <t>Autistic and Black : Our Experiences of Growth, Progress and Empowerment</t>
  </si>
  <si>
    <t>Gamble-Turner, Julie;Moseley, Rachel</t>
  </si>
  <si>
    <t>Autistic Menopause : A Guide to the Menopausal Transition for Autistic People and Those Supporting Them</t>
  </si>
  <si>
    <t>Cauchi, BCBA-D;Gerhardt, Peter;B Leaf, Justin;Weiss, Mary Jane</t>
  </si>
  <si>
    <t>Clinician's Guide to Sexuality and Autism : A Guide to Sex Education for Individuals with Autism Spectrum Disorders</t>
  </si>
  <si>
    <t>Bertilsdotter Rosqvist, Hanna;Day, Anna;Krazinski, Meaghan</t>
  </si>
  <si>
    <t>Exploring Autistic Sexualities, Relationality, and Genders : Living under a Double Rainbow</t>
  </si>
  <si>
    <t>Routledge Research in Gender and Society Series</t>
  </si>
  <si>
    <t>Elliott, Mair;Purkis, Yenn;Rowland, Suzy;Cobb, Emma;Wishart, Emma;Statham, Paul;Joyce, Robert;Chonily, Casey;White, Jessica;Onaiwu, Morénike Giwa</t>
  </si>
  <si>
    <t>From Hurt to Hope : Stories of Mental Health, Mental Illness and Being Autistic</t>
  </si>
  <si>
    <t>Reichow, Brian;Doehring, Peter;Volkmar, Fred R.</t>
  </si>
  <si>
    <t>Behavioral Science and Psychology Series</t>
  </si>
  <si>
    <t>Pavlopoulou, Georgia;Crane, Laura;Hurn, Russell;Milton, Damian</t>
  </si>
  <si>
    <t>Improving Mental Health Therapies for Autistic Children and Young People : Promoting Self-Agency, Curiosity and Collaboration</t>
  </si>
  <si>
    <t>Anna Freud Series</t>
  </si>
  <si>
    <t>Henderson, Donna;Wayland, Sarah;White, Jamell</t>
  </si>
  <si>
    <t>Is This Autism? : A Companion Guide for Diagnosing</t>
  </si>
  <si>
    <t>Is This Autism? : A Guide for Clinicians and Everyone Else</t>
  </si>
  <si>
    <t>Fein, Elizabeth</t>
  </si>
  <si>
    <t>Living on the Spectrum : Autism and Youth in Community</t>
  </si>
  <si>
    <t>Anthropologies of American Medicine: Culture, Power, and Practice Series</t>
  </si>
  <si>
    <t>New York University Press</t>
  </si>
  <si>
    <t>Dolan, Iain</t>
  </si>
  <si>
    <t>Masking in Autistic Adults : A Clinician's Guide to Neurodiversity-Affirming Care</t>
  </si>
  <si>
    <t>Hartley-McAndrew, Michelle;Doody, Kathy Ralabate</t>
  </si>
  <si>
    <t>Gogne, Anupriya</t>
  </si>
  <si>
    <t>Neurodevelopmental Disorders in Adult Women : Special Considerations in the Perinatal Period</t>
  </si>
  <si>
    <t>Quigley, Etain;Eddy, Andrew;Frawley, Timothy;Valeur, Charlotte;Gavin, Blánaid</t>
  </si>
  <si>
    <t>Neurodiversity Series</t>
  </si>
  <si>
    <t>Jones, Ruth</t>
  </si>
  <si>
    <t>Neurodiversity-Affirming Practice for Speech and Language Therapists : Supporting Curiosity, Compassion and Conversation</t>
  </si>
  <si>
    <t>Autistic Women and Nonbinary Network, Autistic Women;Paige Ballou, Emily;daVanport, Sharon</t>
  </si>
  <si>
    <t>Sincerely, Your Autistic Child : What People on the Autism Spectrum Wish Their Parents Knew about Growing up, Acceptance, and Identity</t>
  </si>
  <si>
    <t>Beacon Press</t>
  </si>
  <si>
    <t>Jurkevythz, Renata;Campbell, Maura;Morgan, Lisa;Cook, Barb</t>
  </si>
  <si>
    <t>Spectrum Women--Autism and Parenting</t>
  </si>
  <si>
    <t>Clarke, Jodie;Beardon, Luke</t>
  </si>
  <si>
    <t>Stop the World I Want to Get Off : A Guide to Understanding and Supporting the Recovery of Autistic Burnout in Children and Young People</t>
  </si>
  <si>
    <t>Dale, Laura Kate</t>
  </si>
  <si>
    <t>Morgan, Hayley;Durman, Emma;Henry, Karen;Jones, Carly;Byrom, Sheena;Lawson, Wenn B.</t>
  </si>
  <si>
    <t>Gensic, Jenna;Brunton, Jennifer</t>
  </si>
  <si>
    <t>The #ActuallyAutistic Guide to Advocacy : Step-By-Step Advice on How to Ally and Speak up with Autistic People and the Autism Community</t>
  </si>
  <si>
    <t>Hartman, Davida;O'Donnell-Killen, Tara;Doyle, Jessica K.;Kavanagh, Maeve;Day, Anna;Azevedo, Juliana</t>
  </si>
  <si>
    <t>The Adult Autism Assessment Handbook : A Neurodiversity Affirmative Approach</t>
  </si>
  <si>
    <t>Drury, Jonathan</t>
  </si>
  <si>
    <t>The Autism Dialogue Approach Handbook : Transforming Communication in Neurodiversity</t>
  </si>
  <si>
    <t>Grant, Aimee</t>
  </si>
  <si>
    <t>Jones, Steph</t>
  </si>
  <si>
    <t>Goldstein, Sam;Brooks, Robert B.</t>
  </si>
  <si>
    <t>The Power of Resilience for Autistic Adults : Thriving in a Neurotypical World</t>
  </si>
  <si>
    <t>Copernicus Bks.</t>
  </si>
  <si>
    <t>Higashida, Naoki;Yoshida, K. A.;Mitchell, David</t>
  </si>
  <si>
    <t>The Reason I Jump : The Inner Voice of a Thirteen-Year-Old Boy with Autism</t>
  </si>
  <si>
    <t>Random House Publishing Group</t>
  </si>
  <si>
    <t>Milton, Damian;Ryan, Sara</t>
  </si>
  <si>
    <t>Routledge International Handbooks Series</t>
  </si>
  <si>
    <t>Grandin, Temple;Grandin, Temple</t>
  </si>
  <si>
    <t>Thinking in Pictures, Expanded Edition : My Life with Autism</t>
  </si>
  <si>
    <t>Knopf Doubleday Publishing Group</t>
  </si>
  <si>
    <t>Sedgewick, Felicity;Douglas, Sarah</t>
  </si>
  <si>
    <t>Understanding Autistic Relationships Across the Lifespan : Family, Friends, Lovers and Others</t>
  </si>
  <si>
    <t>Price, Devon</t>
  </si>
  <si>
    <t>Unmasking for Life : The Autistic Person's Guide to Connecting, Loving, and Living Authentically</t>
  </si>
  <si>
    <t>Potter/Ten Speed/Harmony/Rodale</t>
  </si>
  <si>
    <t>Garcia, Eric</t>
  </si>
  <si>
    <t>We're Not Broken : Changing the Autism Conversation</t>
  </si>
  <si>
    <t>Reynolds, Kate E.;Powell, Jonathon</t>
  </si>
  <si>
    <t>What Is Menopause? : A Guide for People with Autism, Special Educational Needs and Disabilities</t>
  </si>
  <si>
    <t>Hendrickx, Sarah;Gould, Judith;Hendrickx, Jess</t>
  </si>
  <si>
    <t>Women and Girls on the Autism Spectrum, Second Edition : Understanding Life Experiences from Early Childhood to Old Age</t>
  </si>
  <si>
    <t>Kourti, Marianthi;Milton, Damian;Neumeier, Shain M.;Walshe, Reubs;Jackson-Perry, David;Taylor, Kielsgard;Brown, Lydia;Henault, Isabelle;Lawson, Wenn;Griffin, Ella</t>
  </si>
  <si>
    <t>Working with Autistic Transgender and Non-Binary People : Research, Practice and Experience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</si>
</sst>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wrapText="1"/>
    </xf>
    <xf numFmtId="164" fontId="0" fillId="0" borderId="0" xfId="0" applyNumberFormat="1" applyAlignment="1">
      <alignment horizontal="left" wrapText="1"/>
    </xf>
    <xf numFmtId="164" fontId="0" fillId="0" borderId="0" xfId="0" applyNumberFormat="1" applyAlignment="1">
      <alignment horizontal="right" wrapText="1"/>
    </xf>
    <xf numFmtId="0" fontId="0" fillId="0" borderId="0" xfId="0" quotePrefix="1"/>
    <xf numFmtId="164" fontId="0" fillId="0" borderId="0" xfId="0" applyNumberFormat="1"/>
    <xf numFmtId="164" fontId="0" fillId="0" borderId="0" xfId="0" applyNumberFormat="1" applyAlignment="1">
      <alignment horizontal="right"/>
    </xf>
    <xf numFmtId="2" fontId="0" fillId="0" borderId="0" xfId="0" applyNumberFormat="1" applyAlignment="1">
      <alignment wrapText="1"/>
    </xf>
    <xf numFmtId="2" fontId="0" fillId="0" borderId="0" xfId="0" applyNumberFormat="1"/>
    <xf numFmtId="164" fontId="1" fillId="0" borderId="0" xfId="0" applyNumberFormat="1" applyFont="1" applyAlignment="1">
      <alignment horizontal="center" wrapText="1"/>
    </xf>
    <xf numFmtId="0" fontId="1" fillId="2" borderId="0" xfId="0" applyFont="1" applyFill="1"/>
    <xf numFmtId="14" fontId="0" fillId="0" borderId="0" xfId="0" applyNumberFormat="1"/>
  </cellXfs>
  <cellStyles count="1">
    <cellStyle name="Normal" xfId="0" builtinId="0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fill>
        <patternFill patternType="none">
          <fgColor indexed="64"/>
          <bgColor auto="1"/>
        </patternFill>
      </fill>
      <alignment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fill>
        <patternFill patternType="none">
          <fgColor indexed="64"/>
          <bgColor auto="1"/>
        </patternFill>
      </fill>
      <alignment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fill>
        <patternFill patternType="none">
          <fgColor indexed="64"/>
          <bgColor auto="1"/>
        </patternFill>
      </fill>
      <alignment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numFmt numFmtId="2" formatCode="0.00"/>
      <fill>
        <patternFill patternType="none">
          <fgColor indexed="64"/>
          <bgColor auto="1"/>
        </patternFill>
      </fill>
      <alignment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fill>
        <patternFill patternType="none">
          <fgColor indexed="64"/>
          <bgColor auto="1"/>
        </patternFill>
      </fill>
      <alignment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fill>
        <patternFill patternType="none">
          <fgColor indexed="64"/>
          <bgColor auto="1"/>
        </patternFill>
      </fill>
      <alignment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fill>
        <patternFill patternType="none">
          <fgColor indexed="64"/>
          <bgColor auto="1"/>
        </patternFill>
      </fill>
      <alignment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fill>
        <patternFill patternType="none">
          <fgColor indexed="64"/>
          <bgColor auto="1"/>
        </patternFill>
      </fill>
      <alignment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fill>
        <patternFill patternType="none">
          <fgColor indexed="64"/>
          <bgColor auto="1"/>
        </patternFill>
      </fill>
      <alignment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fill>
        <patternFill patternType="none">
          <fgColor indexed="64"/>
          <bgColor auto="1"/>
        </patternFill>
      </fill>
      <alignment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numFmt numFmtId="164" formatCode="0000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fill>
        <patternFill patternType="none">
          <fgColor indexed="64"/>
          <bgColor auto="1"/>
        </patternFill>
      </fill>
      <alignment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alignment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42D7D9C-BAF5-4C5C-AE81-0553817A93E5}" name="Table1" displayName="Table1" ref="A2:K56" totalsRowShown="0" headerRowDxfId="15" dataDxfId="14">
  <autoFilter ref="A2:K56" xr:uid="{B42D7D9C-BAF5-4C5C-AE81-0553817A93E5}"/>
  <sortState xmlns:xlrd2="http://schemas.microsoft.com/office/spreadsheetml/2017/richdata2" ref="A3:K56">
    <sortCondition ref="B2:B56"/>
  </sortState>
  <tableColumns count="11">
    <tableColumn id="1" xr3:uid="{EA97B937-2318-4A99-94BC-F3FC3C761AA5}" name="ISBN" dataDxfId="13"/>
    <tableColumn id="2" xr3:uid="{639BA0C2-920F-4D49-BC9B-C7C47FCC650D}" name="Author Last" dataDxfId="12"/>
    <tableColumn id="3" xr3:uid="{4022AA74-B8E6-4DDE-B1E3-E7B4EA4216BF}" name="Author First" dataDxfId="11"/>
    <tableColumn id="4" xr3:uid="{1693E037-61B8-4C82-92C7-5ACE9E0A3C40}" name="Title" dataDxfId="10"/>
    <tableColumn id="5" xr3:uid="{97C1AE94-CF86-4523-84FB-34BA1F7980A7}" name="Publisher" dataDxfId="9"/>
    <tableColumn id="6" xr3:uid="{F3785181-8C4A-4D94-890D-2E419EF5F58C}" name="Copyright" dataDxfId="8"/>
    <tableColumn id="7" xr3:uid="{3629C065-38A3-48B2-A1CB-19F13BA01004}" name="Edition" dataDxfId="7"/>
    <tableColumn id="8" xr3:uid="{507E0813-3123-492B-8E39-722C901F2D58}" name="List Price" dataDxfId="6"/>
    <tableColumn id="9" xr3:uid="{332ECA3D-BEAB-47AD-8BFA-3CA24FFFB292}" name="Star Rating" dataDxfId="5"/>
    <tableColumn id="13" xr3:uid="{62C2A6CA-6784-48E9-92E1-FD3621007353}" name="Open Access" dataDxfId="4"/>
    <tableColumn id="15" xr3:uid="{C94AF98E-DF1F-4188-B779-D543A8DD8D37}" name="Notes" dataDxfId="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6"/>
  <sheetViews>
    <sheetView tabSelected="1" zoomScaleNormal="100" workbookViewId="0">
      <selection activeCell="A56" sqref="A56"/>
    </sheetView>
  </sheetViews>
  <sheetFormatPr defaultColWidth="9.140625" defaultRowHeight="15" x14ac:dyDescent="0.25"/>
  <cols>
    <col min="1" max="1" width="14.85546875" style="3" bestFit="1" customWidth="1"/>
    <col min="2" max="2" width="20.140625" style="1" customWidth="1"/>
    <col min="3" max="3" width="17.7109375" style="1" customWidth="1"/>
    <col min="4" max="4" width="87.5703125" style="1" customWidth="1"/>
    <col min="5" max="5" width="40.5703125" style="1" customWidth="1"/>
    <col min="6" max="6" width="10.85546875" style="1" customWidth="1"/>
    <col min="7" max="7" width="9.28515625" style="1" customWidth="1"/>
    <col min="8" max="8" width="9.7109375" style="7" customWidth="1"/>
    <col min="9" max="9" width="11.140625" style="1" customWidth="1"/>
    <col min="10" max="10" width="13.140625" style="1" customWidth="1"/>
    <col min="11" max="11" width="34.42578125" style="1" bestFit="1" customWidth="1"/>
    <col min="12" max="16384" width="9.140625" style="1"/>
  </cols>
  <sheetData>
    <row r="1" spans="1:11" ht="103.5" customHeight="1" x14ac:dyDescent="0.25">
      <c r="A1" s="9" t="s">
        <v>173</v>
      </c>
      <c r="B1" s="9"/>
      <c r="C1" s="9"/>
      <c r="D1" s="9"/>
      <c r="E1" s="9"/>
      <c r="F1" s="9"/>
      <c r="G1" s="9"/>
      <c r="H1" s="9"/>
      <c r="I1" s="9"/>
      <c r="J1" s="9"/>
      <c r="K1" s="9"/>
    </row>
    <row r="2" spans="1:11" x14ac:dyDescent="0.25">
      <c r="A2" s="2" t="s">
        <v>0</v>
      </c>
      <c r="B2" s="1" t="s">
        <v>11</v>
      </c>
      <c r="C2" s="1" t="s">
        <v>12</v>
      </c>
      <c r="D2" s="1" t="s">
        <v>1</v>
      </c>
      <c r="E2" s="1" t="s">
        <v>2</v>
      </c>
      <c r="F2" s="1" t="s">
        <v>3</v>
      </c>
      <c r="G2" s="1" t="s">
        <v>4</v>
      </c>
      <c r="H2" s="7" t="s">
        <v>13</v>
      </c>
      <c r="I2" s="1" t="s">
        <v>14</v>
      </c>
      <c r="J2" s="1" t="s">
        <v>9</v>
      </c>
      <c r="K2" s="1" t="s">
        <v>10</v>
      </c>
    </row>
    <row r="3" spans="1:11" customFormat="1" x14ac:dyDescent="0.25">
      <c r="A3" s="5">
        <v>9781032839783</v>
      </c>
      <c r="B3" t="s">
        <v>19</v>
      </c>
      <c r="C3" t="s">
        <v>20</v>
      </c>
      <c r="D3" t="s">
        <v>21</v>
      </c>
      <c r="E3" t="s">
        <v>8</v>
      </c>
      <c r="F3">
        <v>2026</v>
      </c>
      <c r="G3" t="s">
        <v>5</v>
      </c>
      <c r="H3" s="8">
        <v>42.99</v>
      </c>
      <c r="K3" t="s">
        <v>187</v>
      </c>
    </row>
    <row r="4" spans="1:11" customFormat="1" x14ac:dyDescent="0.25">
      <c r="A4" s="5">
        <v>9780807025680</v>
      </c>
      <c r="B4" t="s">
        <v>109</v>
      </c>
      <c r="C4" t="s">
        <v>110</v>
      </c>
      <c r="D4" t="s">
        <v>111</v>
      </c>
      <c r="E4" t="s">
        <v>78</v>
      </c>
      <c r="F4">
        <v>2021</v>
      </c>
      <c r="G4" t="s">
        <v>5</v>
      </c>
      <c r="H4" s="8">
        <v>17.95</v>
      </c>
    </row>
    <row r="5" spans="1:11" customFormat="1" x14ac:dyDescent="0.25">
      <c r="A5" s="5">
        <v>9781394266104</v>
      </c>
      <c r="B5" t="s">
        <v>31</v>
      </c>
      <c r="C5" t="s">
        <v>32</v>
      </c>
      <c r="D5" t="s">
        <v>33</v>
      </c>
      <c r="E5" t="s">
        <v>17</v>
      </c>
      <c r="F5">
        <v>2025</v>
      </c>
      <c r="G5" t="s">
        <v>5</v>
      </c>
      <c r="H5" s="8">
        <v>34.950000000000003</v>
      </c>
      <c r="I5">
        <v>3</v>
      </c>
    </row>
    <row r="6" spans="1:11" customFormat="1" x14ac:dyDescent="0.25">
      <c r="A6" s="5">
        <v>9781787759732</v>
      </c>
      <c r="B6" t="s">
        <v>158</v>
      </c>
      <c r="C6" t="s">
        <v>159</v>
      </c>
      <c r="D6" t="s">
        <v>160</v>
      </c>
      <c r="E6" t="s">
        <v>24</v>
      </c>
      <c r="F6">
        <v>2022</v>
      </c>
      <c r="G6" t="s">
        <v>5</v>
      </c>
      <c r="H6" s="8">
        <v>23.95</v>
      </c>
    </row>
    <row r="7" spans="1:11" customFormat="1" x14ac:dyDescent="0.25">
      <c r="A7" s="5">
        <v>9780323957434</v>
      </c>
      <c r="B7" t="s">
        <v>170</v>
      </c>
      <c r="C7" t="s">
        <v>171</v>
      </c>
      <c r="D7" t="s">
        <v>169</v>
      </c>
      <c r="E7" t="s">
        <v>16</v>
      </c>
      <c r="F7">
        <v>2024</v>
      </c>
      <c r="G7" s="4" t="s">
        <v>5</v>
      </c>
      <c r="H7" s="8">
        <v>150</v>
      </c>
    </row>
    <row r="8" spans="1:11" customFormat="1" x14ac:dyDescent="0.25">
      <c r="A8" s="5">
        <v>9781805012559</v>
      </c>
      <c r="B8" t="s">
        <v>132</v>
      </c>
      <c r="C8" t="s">
        <v>76</v>
      </c>
      <c r="D8" t="s">
        <v>133</v>
      </c>
      <c r="E8" t="s">
        <v>24</v>
      </c>
      <c r="F8">
        <v>2025</v>
      </c>
      <c r="G8" t="s">
        <v>5</v>
      </c>
      <c r="H8" s="8">
        <v>19.95</v>
      </c>
    </row>
    <row r="9" spans="1:11" customFormat="1" x14ac:dyDescent="0.25">
      <c r="A9" s="5">
        <v>9781839975240</v>
      </c>
      <c r="B9" t="s">
        <v>55</v>
      </c>
      <c r="C9" t="s">
        <v>56</v>
      </c>
      <c r="D9" t="s">
        <v>57</v>
      </c>
      <c r="E9" t="s">
        <v>24</v>
      </c>
      <c r="F9">
        <v>2023</v>
      </c>
      <c r="G9" t="s">
        <v>5</v>
      </c>
      <c r="H9" s="8">
        <v>20.95</v>
      </c>
    </row>
    <row r="10" spans="1:11" customFormat="1" x14ac:dyDescent="0.25">
      <c r="A10" s="5">
        <v>9781839978098</v>
      </c>
      <c r="B10" t="s">
        <v>143</v>
      </c>
      <c r="C10" t="s">
        <v>144</v>
      </c>
      <c r="D10" t="s">
        <v>145</v>
      </c>
      <c r="E10" t="s">
        <v>24</v>
      </c>
      <c r="F10">
        <v>2023</v>
      </c>
      <c r="G10" t="s">
        <v>5</v>
      </c>
      <c r="H10" s="8">
        <v>23.95</v>
      </c>
    </row>
    <row r="11" spans="1:11" customFormat="1" x14ac:dyDescent="0.25">
      <c r="A11" s="5">
        <v>9781032935980</v>
      </c>
      <c r="B11" t="s">
        <v>25</v>
      </c>
      <c r="C11" t="s">
        <v>26</v>
      </c>
      <c r="D11" t="s">
        <v>27</v>
      </c>
      <c r="E11" t="s">
        <v>8</v>
      </c>
      <c r="F11">
        <v>2026</v>
      </c>
      <c r="G11" t="s">
        <v>5</v>
      </c>
      <c r="H11" s="8">
        <v>47.99</v>
      </c>
      <c r="K11" t="s">
        <v>188</v>
      </c>
    </row>
    <row r="12" spans="1:11" customFormat="1" x14ac:dyDescent="0.25">
      <c r="A12" s="5">
        <v>9781032668079</v>
      </c>
      <c r="B12" t="s">
        <v>37</v>
      </c>
      <c r="C12" t="s">
        <v>18</v>
      </c>
      <c r="D12" t="s">
        <v>38</v>
      </c>
      <c r="E12" t="s">
        <v>8</v>
      </c>
      <c r="F12">
        <v>2025</v>
      </c>
      <c r="G12" t="s">
        <v>5</v>
      </c>
      <c r="H12" s="8">
        <v>51.99</v>
      </c>
      <c r="K12" t="s">
        <v>189</v>
      </c>
    </row>
    <row r="13" spans="1:11" customFormat="1" x14ac:dyDescent="0.25">
      <c r="A13" s="5">
        <v>9781032396521</v>
      </c>
      <c r="B13" t="s">
        <v>79</v>
      </c>
      <c r="C13" t="s">
        <v>80</v>
      </c>
      <c r="D13" t="s">
        <v>81</v>
      </c>
      <c r="E13" t="s">
        <v>8</v>
      </c>
      <c r="F13">
        <v>2023</v>
      </c>
      <c r="G13" t="s">
        <v>5</v>
      </c>
      <c r="H13" s="8">
        <v>31.99</v>
      </c>
    </row>
    <row r="14" spans="1:11" customFormat="1" x14ac:dyDescent="0.25">
      <c r="A14" s="5">
        <v>9781787755857</v>
      </c>
      <c r="B14" t="s">
        <v>94</v>
      </c>
      <c r="C14" t="s">
        <v>95</v>
      </c>
      <c r="D14" t="s">
        <v>96</v>
      </c>
      <c r="E14" t="s">
        <v>24</v>
      </c>
      <c r="F14">
        <v>2021</v>
      </c>
      <c r="G14" t="s">
        <v>5</v>
      </c>
      <c r="H14" s="8">
        <v>21.95</v>
      </c>
    </row>
    <row r="15" spans="1:11" customFormat="1" x14ac:dyDescent="0.25">
      <c r="A15" s="5">
        <v>9781479889068</v>
      </c>
      <c r="B15" t="s">
        <v>162</v>
      </c>
      <c r="C15" t="s">
        <v>163</v>
      </c>
      <c r="D15" t="s">
        <v>164</v>
      </c>
      <c r="E15" t="s">
        <v>165</v>
      </c>
      <c r="F15">
        <v>2020</v>
      </c>
      <c r="G15" t="s">
        <v>5</v>
      </c>
      <c r="H15" s="8">
        <v>46.95</v>
      </c>
      <c r="K15" t="s">
        <v>185</v>
      </c>
    </row>
    <row r="16" spans="1:11" customFormat="1" x14ac:dyDescent="0.25">
      <c r="A16" s="6">
        <v>9781962968041</v>
      </c>
      <c r="B16" t="s">
        <v>180</v>
      </c>
      <c r="C16" t="s">
        <v>181</v>
      </c>
      <c r="D16" t="s">
        <v>183</v>
      </c>
      <c r="E16" t="s">
        <v>182</v>
      </c>
      <c r="F16">
        <v>2024</v>
      </c>
      <c r="G16" t="s">
        <v>7</v>
      </c>
      <c r="H16" s="8">
        <v>37.950000000000003</v>
      </c>
    </row>
    <row r="17" spans="1:11" x14ac:dyDescent="0.25">
      <c r="A17" s="5">
        <v>9780358697145</v>
      </c>
      <c r="B17" t="s">
        <v>112</v>
      </c>
      <c r="C17" t="s">
        <v>113</v>
      </c>
      <c r="D17" t="s">
        <v>114</v>
      </c>
      <c r="E17" t="s">
        <v>115</v>
      </c>
      <c r="F17">
        <v>2021</v>
      </c>
      <c r="G17" t="s">
        <v>5</v>
      </c>
      <c r="H17" s="8">
        <v>18.989999999999998</v>
      </c>
      <c r="I17"/>
      <c r="J17"/>
      <c r="K17" t="s">
        <v>184</v>
      </c>
    </row>
    <row r="18" spans="1:11" x14ac:dyDescent="0.25">
      <c r="A18" s="5">
        <v>9783031865879</v>
      </c>
      <c r="B18" t="s">
        <v>97</v>
      </c>
      <c r="C18" t="s">
        <v>98</v>
      </c>
      <c r="D18" t="s">
        <v>99</v>
      </c>
      <c r="E18" t="s">
        <v>6</v>
      </c>
      <c r="F18">
        <v>2025</v>
      </c>
      <c r="G18" t="s">
        <v>5</v>
      </c>
      <c r="H18" s="8">
        <v>169.99</v>
      </c>
      <c r="I18"/>
      <c r="J18"/>
      <c r="K18" t="s">
        <v>198</v>
      </c>
    </row>
    <row r="19" spans="1:11" x14ac:dyDescent="0.25">
      <c r="A19" s="5">
        <v>9783032099594</v>
      </c>
      <c r="B19" t="s">
        <v>69</v>
      </c>
      <c r="C19" t="s">
        <v>70</v>
      </c>
      <c r="D19" t="s">
        <v>71</v>
      </c>
      <c r="E19" t="s">
        <v>6</v>
      </c>
      <c r="F19">
        <v>2026</v>
      </c>
      <c r="G19" t="s">
        <v>5</v>
      </c>
      <c r="H19" s="8">
        <v>29.99</v>
      </c>
      <c r="I19"/>
      <c r="J19"/>
      <c r="K19"/>
    </row>
    <row r="20" spans="1:11" x14ac:dyDescent="0.25">
      <c r="A20" s="5">
        <v>9780307275653</v>
      </c>
      <c r="B20" t="s">
        <v>122</v>
      </c>
      <c r="C20" t="s">
        <v>123</v>
      </c>
      <c r="D20" t="s">
        <v>124</v>
      </c>
      <c r="E20" t="s">
        <v>78</v>
      </c>
      <c r="F20">
        <v>2006</v>
      </c>
      <c r="G20" t="s">
        <v>5</v>
      </c>
      <c r="H20" s="8">
        <v>19</v>
      </c>
      <c r="I20"/>
      <c r="J20"/>
      <c r="K20"/>
    </row>
    <row r="21" spans="1:11" x14ac:dyDescent="0.25">
      <c r="A21" s="5">
        <v>9781839978609</v>
      </c>
      <c r="B21" t="s">
        <v>134</v>
      </c>
      <c r="C21" t="s">
        <v>135</v>
      </c>
      <c r="D21" t="s">
        <v>136</v>
      </c>
      <c r="E21" t="s">
        <v>24</v>
      </c>
      <c r="F21">
        <v>2025</v>
      </c>
      <c r="G21" t="s">
        <v>5</v>
      </c>
      <c r="H21" s="8">
        <v>23.95</v>
      </c>
      <c r="I21"/>
      <c r="J21"/>
      <c r="K21"/>
    </row>
    <row r="22" spans="1:11" x14ac:dyDescent="0.25">
      <c r="A22" s="5">
        <v>9781804291535</v>
      </c>
      <c r="B22" t="s">
        <v>75</v>
      </c>
      <c r="C22" t="s">
        <v>76</v>
      </c>
      <c r="D22" t="s">
        <v>77</v>
      </c>
      <c r="E22" t="s">
        <v>78</v>
      </c>
      <c r="F22">
        <v>2024</v>
      </c>
      <c r="G22" t="s">
        <v>5</v>
      </c>
      <c r="H22" s="8">
        <v>19.95</v>
      </c>
      <c r="I22"/>
      <c r="J22"/>
      <c r="K22"/>
    </row>
    <row r="23" spans="1:11" customFormat="1" x14ac:dyDescent="0.25">
      <c r="A23" s="6">
        <v>9780443156823</v>
      </c>
      <c r="B23" t="s">
        <v>177</v>
      </c>
      <c r="C23" t="s">
        <v>178</v>
      </c>
      <c r="D23" t="s">
        <v>179</v>
      </c>
      <c r="E23" t="s">
        <v>16</v>
      </c>
      <c r="F23">
        <v>2024</v>
      </c>
      <c r="G23" t="s">
        <v>5</v>
      </c>
      <c r="H23" s="8">
        <v>150</v>
      </c>
    </row>
    <row r="24" spans="1:11" x14ac:dyDescent="0.25">
      <c r="A24" s="5">
        <v>9781839971662</v>
      </c>
      <c r="B24" t="s">
        <v>146</v>
      </c>
      <c r="C24" t="s">
        <v>147</v>
      </c>
      <c r="D24" t="s">
        <v>148</v>
      </c>
      <c r="E24" t="s">
        <v>24</v>
      </c>
      <c r="F24">
        <v>2023</v>
      </c>
      <c r="G24" t="s">
        <v>5</v>
      </c>
      <c r="H24" s="8">
        <v>39.950000000000003</v>
      </c>
      <c r="I24"/>
      <c r="J24"/>
      <c r="K24"/>
    </row>
    <row r="25" spans="1:11" x14ac:dyDescent="0.25">
      <c r="A25" s="5">
        <v>9781032517650</v>
      </c>
      <c r="B25" t="s">
        <v>85</v>
      </c>
      <c r="C25" t="s">
        <v>86</v>
      </c>
      <c r="D25" t="s">
        <v>172</v>
      </c>
      <c r="E25" t="s">
        <v>8</v>
      </c>
      <c r="F25">
        <v>2024</v>
      </c>
      <c r="G25" s="4" t="s">
        <v>5</v>
      </c>
      <c r="H25" s="8">
        <v>39.99</v>
      </c>
      <c r="I25"/>
      <c r="J25"/>
      <c r="K25" t="s">
        <v>190</v>
      </c>
    </row>
    <row r="26" spans="1:11" x14ac:dyDescent="0.25">
      <c r="A26" s="5">
        <v>9781032150222</v>
      </c>
      <c r="B26" t="s">
        <v>85</v>
      </c>
      <c r="C26" t="s">
        <v>86</v>
      </c>
      <c r="D26" t="s">
        <v>87</v>
      </c>
      <c r="E26" t="s">
        <v>8</v>
      </c>
      <c r="F26">
        <v>2023</v>
      </c>
      <c r="G26" t="s">
        <v>5</v>
      </c>
      <c r="H26" s="8">
        <v>42.99</v>
      </c>
      <c r="I26"/>
      <c r="J26"/>
      <c r="K26" t="s">
        <v>191</v>
      </c>
    </row>
    <row r="27" spans="1:11" x14ac:dyDescent="0.25">
      <c r="A27" s="5">
        <v>9781805010692</v>
      </c>
      <c r="B27" t="s">
        <v>49</v>
      </c>
      <c r="C27" t="s">
        <v>20</v>
      </c>
      <c r="D27" t="s">
        <v>50</v>
      </c>
      <c r="E27" t="s">
        <v>24</v>
      </c>
      <c r="F27">
        <v>2024</v>
      </c>
      <c r="G27" t="s">
        <v>7</v>
      </c>
      <c r="H27" s="8">
        <v>21.95</v>
      </c>
      <c r="I27"/>
      <c r="J27"/>
      <c r="K27"/>
    </row>
    <row r="28" spans="1:11" x14ac:dyDescent="0.25">
      <c r="A28" s="5">
        <v>9780812994865</v>
      </c>
      <c r="B28" t="s">
        <v>62</v>
      </c>
      <c r="C28" t="s">
        <v>63</v>
      </c>
      <c r="D28" t="s">
        <v>64</v>
      </c>
      <c r="E28" t="s">
        <v>65</v>
      </c>
      <c r="F28">
        <v>2013</v>
      </c>
      <c r="G28" t="s">
        <v>5</v>
      </c>
      <c r="H28" s="8">
        <v>25</v>
      </c>
      <c r="I28"/>
      <c r="J28"/>
      <c r="K28" t="s">
        <v>186</v>
      </c>
    </row>
    <row r="29" spans="1:11" x14ac:dyDescent="0.25">
      <c r="A29" s="6">
        <v>9798715812858</v>
      </c>
      <c r="B29" t="s">
        <v>174</v>
      </c>
      <c r="C29" t="s">
        <v>176</v>
      </c>
      <c r="D29" t="s">
        <v>175</v>
      </c>
      <c r="E29" t="s">
        <v>54</v>
      </c>
      <c r="F29">
        <v>2020</v>
      </c>
      <c r="G29" t="s">
        <v>5</v>
      </c>
      <c r="H29" s="8">
        <v>18.95</v>
      </c>
      <c r="I29"/>
      <c r="J29"/>
      <c r="K29"/>
    </row>
    <row r="30" spans="1:11" x14ac:dyDescent="0.25">
      <c r="A30" s="5">
        <v>9781839977312</v>
      </c>
      <c r="B30" t="s">
        <v>66</v>
      </c>
      <c r="C30" t="s">
        <v>149</v>
      </c>
      <c r="D30" t="s">
        <v>150</v>
      </c>
      <c r="E30" t="s">
        <v>24</v>
      </c>
      <c r="F30">
        <v>2023</v>
      </c>
      <c r="G30" t="s">
        <v>5</v>
      </c>
      <c r="H30" s="8">
        <v>19.95</v>
      </c>
      <c r="I30"/>
      <c r="J30"/>
      <c r="K30"/>
    </row>
    <row r="31" spans="1:11" x14ac:dyDescent="0.25">
      <c r="A31" s="5">
        <v>9781032689326</v>
      </c>
      <c r="B31" t="s">
        <v>66</v>
      </c>
      <c r="C31" t="s">
        <v>67</v>
      </c>
      <c r="D31" t="s">
        <v>68</v>
      </c>
      <c r="E31" t="s">
        <v>8</v>
      </c>
      <c r="F31">
        <v>2026</v>
      </c>
      <c r="G31" t="s">
        <v>5</v>
      </c>
      <c r="H31" s="8">
        <v>31.99</v>
      </c>
      <c r="I31"/>
      <c r="J31"/>
      <c r="K31" t="s">
        <v>192</v>
      </c>
    </row>
    <row r="32" spans="1:11" x14ac:dyDescent="0.25">
      <c r="A32" s="5">
        <v>9781787752948</v>
      </c>
      <c r="B32" t="s">
        <v>166</v>
      </c>
      <c r="C32" t="s">
        <v>167</v>
      </c>
      <c r="D32" t="s">
        <v>168</v>
      </c>
      <c r="E32" t="s">
        <v>24</v>
      </c>
      <c r="F32">
        <v>2020</v>
      </c>
      <c r="G32" t="s">
        <v>5</v>
      </c>
      <c r="H32" s="8">
        <v>22.95</v>
      </c>
      <c r="I32"/>
      <c r="J32"/>
      <c r="K32"/>
    </row>
    <row r="33" spans="1:11" x14ac:dyDescent="0.25">
      <c r="A33" s="5">
        <v>9798393689223</v>
      </c>
      <c r="B33" t="s">
        <v>51</v>
      </c>
      <c r="C33" t="s">
        <v>52</v>
      </c>
      <c r="D33" t="s">
        <v>53</v>
      </c>
      <c r="E33" t="s">
        <v>54</v>
      </c>
      <c r="F33">
        <v>2023</v>
      </c>
      <c r="G33" t="s">
        <v>5</v>
      </c>
      <c r="H33" s="8">
        <v>17.95</v>
      </c>
      <c r="I33"/>
      <c r="J33"/>
      <c r="K33"/>
    </row>
    <row r="34" spans="1:11" x14ac:dyDescent="0.25">
      <c r="A34" s="5">
        <v>9781787750227</v>
      </c>
      <c r="B34" t="s">
        <v>116</v>
      </c>
      <c r="C34" t="s">
        <v>117</v>
      </c>
      <c r="D34" t="s">
        <v>118</v>
      </c>
      <c r="E34" t="s">
        <v>24</v>
      </c>
      <c r="F34">
        <v>2021</v>
      </c>
      <c r="G34" t="s">
        <v>5</v>
      </c>
      <c r="H34" s="8">
        <v>30.95</v>
      </c>
      <c r="I34"/>
      <c r="J34"/>
      <c r="K34"/>
    </row>
    <row r="35" spans="1:11" x14ac:dyDescent="0.25">
      <c r="A35" s="5">
        <v>9789819625635</v>
      </c>
      <c r="B35" t="s">
        <v>43</v>
      </c>
      <c r="C35" t="s">
        <v>44</v>
      </c>
      <c r="D35" t="s">
        <v>45</v>
      </c>
      <c r="E35" t="s">
        <v>6</v>
      </c>
      <c r="F35">
        <v>2024</v>
      </c>
      <c r="G35" t="s">
        <v>5</v>
      </c>
      <c r="H35" s="8">
        <v>54.99</v>
      </c>
      <c r="I35"/>
      <c r="J35"/>
      <c r="K35"/>
    </row>
    <row r="36" spans="1:11" x14ac:dyDescent="0.25">
      <c r="A36" s="5">
        <v>9798780803713</v>
      </c>
      <c r="B36" t="s">
        <v>151</v>
      </c>
      <c r="C36" t="s">
        <v>152</v>
      </c>
      <c r="D36" t="s">
        <v>153</v>
      </c>
      <c r="E36" t="s">
        <v>54</v>
      </c>
      <c r="F36">
        <v>2022</v>
      </c>
      <c r="G36" t="s">
        <v>5</v>
      </c>
      <c r="H36" s="8">
        <v>28.95</v>
      </c>
      <c r="I36"/>
      <c r="J36"/>
      <c r="K36"/>
    </row>
    <row r="37" spans="1:11" x14ac:dyDescent="0.25">
      <c r="A37" s="5">
        <v>9781683737483</v>
      </c>
      <c r="B37" t="s">
        <v>39</v>
      </c>
      <c r="C37" t="s">
        <v>40</v>
      </c>
      <c r="D37" t="s">
        <v>41</v>
      </c>
      <c r="E37" t="s">
        <v>42</v>
      </c>
      <c r="F37">
        <v>2024</v>
      </c>
      <c r="G37" t="s">
        <v>5</v>
      </c>
      <c r="H37" s="8">
        <v>32.99</v>
      </c>
      <c r="I37"/>
      <c r="J37"/>
      <c r="K37"/>
    </row>
    <row r="38" spans="1:11" x14ac:dyDescent="0.25">
      <c r="A38" s="5">
        <v>9780367521073</v>
      </c>
      <c r="B38" t="s">
        <v>88</v>
      </c>
      <c r="C38" t="s">
        <v>89</v>
      </c>
      <c r="D38" t="s">
        <v>90</v>
      </c>
      <c r="E38" t="s">
        <v>8</v>
      </c>
      <c r="F38">
        <v>2023</v>
      </c>
      <c r="G38" t="s">
        <v>5</v>
      </c>
      <c r="H38" s="8">
        <v>295</v>
      </c>
      <c r="I38"/>
      <c r="J38"/>
      <c r="K38" t="s">
        <v>194</v>
      </c>
    </row>
    <row r="39" spans="1:11" x14ac:dyDescent="0.25">
      <c r="A39" s="5">
        <v>9781839971051</v>
      </c>
      <c r="B39" t="s">
        <v>46</v>
      </c>
      <c r="C39" t="s">
        <v>47</v>
      </c>
      <c r="D39" t="s">
        <v>48</v>
      </c>
      <c r="E39" t="s">
        <v>24</v>
      </c>
      <c r="F39">
        <v>2024</v>
      </c>
      <c r="G39" t="s">
        <v>5</v>
      </c>
      <c r="H39" s="8">
        <v>35</v>
      </c>
      <c r="I39"/>
      <c r="J39"/>
      <c r="K39"/>
    </row>
    <row r="40" spans="1:11" x14ac:dyDescent="0.25">
      <c r="A40" s="5">
        <v>9781805010975</v>
      </c>
      <c r="B40" t="s">
        <v>22</v>
      </c>
      <c r="C40" t="s">
        <v>15</v>
      </c>
      <c r="D40" t="s">
        <v>23</v>
      </c>
      <c r="E40" t="s">
        <v>24</v>
      </c>
      <c r="F40">
        <v>2026</v>
      </c>
      <c r="G40" t="s">
        <v>5</v>
      </c>
      <c r="H40" s="8">
        <v>20.95</v>
      </c>
      <c r="I40"/>
      <c r="J40"/>
      <c r="K40"/>
    </row>
    <row r="41" spans="1:11" x14ac:dyDescent="0.25">
      <c r="A41" s="5">
        <v>9781524874766</v>
      </c>
      <c r="B41" t="s">
        <v>154</v>
      </c>
      <c r="C41" t="s">
        <v>155</v>
      </c>
      <c r="D41" t="s">
        <v>156</v>
      </c>
      <c r="E41" t="s">
        <v>157</v>
      </c>
      <c r="F41">
        <v>2022</v>
      </c>
      <c r="G41" t="s">
        <v>5</v>
      </c>
      <c r="H41" s="8">
        <v>19.989999999999998</v>
      </c>
      <c r="I41"/>
      <c r="J41"/>
      <c r="K41"/>
    </row>
    <row r="42" spans="1:11" x14ac:dyDescent="0.25">
      <c r="A42" s="5">
        <v>9781839976209</v>
      </c>
      <c r="B42" t="s">
        <v>137</v>
      </c>
      <c r="C42" t="s">
        <v>138</v>
      </c>
      <c r="D42" t="s">
        <v>139</v>
      </c>
      <c r="E42" t="s">
        <v>24</v>
      </c>
      <c r="F42">
        <v>2024</v>
      </c>
      <c r="G42" t="s">
        <v>5</v>
      </c>
      <c r="H42" s="8">
        <v>19.95</v>
      </c>
      <c r="I42"/>
      <c r="J42"/>
      <c r="K42"/>
    </row>
    <row r="43" spans="1:11" x14ac:dyDescent="0.25">
      <c r="A43" s="5">
        <v>9781032372525</v>
      </c>
      <c r="B43" t="s">
        <v>72</v>
      </c>
      <c r="C43" t="s">
        <v>73</v>
      </c>
      <c r="D43" t="s">
        <v>74</v>
      </c>
      <c r="E43" t="s">
        <v>8</v>
      </c>
      <c r="F43">
        <v>2025</v>
      </c>
      <c r="G43" t="s">
        <v>5</v>
      </c>
      <c r="H43" s="8">
        <v>34.99</v>
      </c>
      <c r="I43"/>
      <c r="J43"/>
      <c r="K43" t="s">
        <v>193</v>
      </c>
    </row>
    <row r="44" spans="1:11" x14ac:dyDescent="0.25">
      <c r="A44" s="5">
        <v>9781803882116</v>
      </c>
      <c r="B44" t="s">
        <v>82</v>
      </c>
      <c r="C44" t="s">
        <v>40</v>
      </c>
      <c r="D44" t="s">
        <v>83</v>
      </c>
      <c r="E44" t="s">
        <v>84</v>
      </c>
      <c r="F44">
        <v>2023</v>
      </c>
      <c r="G44" t="s">
        <v>5</v>
      </c>
      <c r="H44" s="8">
        <v>57.95</v>
      </c>
      <c r="I44"/>
      <c r="J44"/>
      <c r="K44"/>
    </row>
    <row r="45" spans="1:11" x14ac:dyDescent="0.25">
      <c r="A45" s="5">
        <v>9780593735756</v>
      </c>
      <c r="B45" t="s">
        <v>100</v>
      </c>
      <c r="C45" t="s">
        <v>101</v>
      </c>
      <c r="D45" t="s">
        <v>102</v>
      </c>
      <c r="E45" t="s">
        <v>78</v>
      </c>
      <c r="F45">
        <v>2025</v>
      </c>
      <c r="G45" t="s">
        <v>5</v>
      </c>
      <c r="H45" s="8">
        <v>28</v>
      </c>
      <c r="I45"/>
      <c r="J45"/>
      <c r="K45"/>
    </row>
    <row r="46" spans="1:11" x14ac:dyDescent="0.25">
      <c r="A46" s="5">
        <v>9781032801988</v>
      </c>
      <c r="B46" t="s">
        <v>28</v>
      </c>
      <c r="C46" t="s">
        <v>29</v>
      </c>
      <c r="D46" t="s">
        <v>30</v>
      </c>
      <c r="E46" t="s">
        <v>8</v>
      </c>
      <c r="F46">
        <v>2026</v>
      </c>
      <c r="G46" t="s">
        <v>5</v>
      </c>
      <c r="H46" s="8">
        <v>42.99</v>
      </c>
      <c r="I46"/>
      <c r="J46"/>
      <c r="K46" t="s">
        <v>195</v>
      </c>
    </row>
    <row r="47" spans="1:11" x14ac:dyDescent="0.25">
      <c r="A47" s="5">
        <v>9783031781421</v>
      </c>
      <c r="B47" t="s">
        <v>34</v>
      </c>
      <c r="C47" t="s">
        <v>35</v>
      </c>
      <c r="D47" t="s">
        <v>36</v>
      </c>
      <c r="E47" t="s">
        <v>6</v>
      </c>
      <c r="F47">
        <v>2025</v>
      </c>
      <c r="G47" t="s">
        <v>5</v>
      </c>
      <c r="H47" s="8">
        <v>299.99</v>
      </c>
      <c r="I47">
        <v>4</v>
      </c>
      <c r="J47"/>
      <c r="K47" t="s">
        <v>199</v>
      </c>
    </row>
    <row r="48" spans="1:11" x14ac:dyDescent="0.25">
      <c r="A48" s="5">
        <v>9781787759411</v>
      </c>
      <c r="B48" t="s">
        <v>106</v>
      </c>
      <c r="C48" t="s">
        <v>107</v>
      </c>
      <c r="D48" t="s">
        <v>108</v>
      </c>
      <c r="E48" t="s">
        <v>24</v>
      </c>
      <c r="F48">
        <v>2022</v>
      </c>
      <c r="G48" t="s">
        <v>5</v>
      </c>
      <c r="H48" s="8">
        <v>15.95</v>
      </c>
      <c r="I48"/>
      <c r="J48"/>
      <c r="K48"/>
    </row>
    <row r="49" spans="1:11" x14ac:dyDescent="0.25">
      <c r="A49" s="5">
        <v>9781032576114</v>
      </c>
      <c r="B49" t="s">
        <v>129</v>
      </c>
      <c r="C49" t="s">
        <v>130</v>
      </c>
      <c r="D49" t="s">
        <v>131</v>
      </c>
      <c r="E49" t="s">
        <v>8</v>
      </c>
      <c r="F49">
        <v>2025</v>
      </c>
      <c r="G49" t="s">
        <v>5</v>
      </c>
      <c r="H49" s="8">
        <v>57.99</v>
      </c>
      <c r="I49"/>
      <c r="J49"/>
      <c r="K49" t="s">
        <v>196</v>
      </c>
    </row>
    <row r="50" spans="1:11" x14ac:dyDescent="0.25">
      <c r="A50" s="5">
        <v>9798217253180</v>
      </c>
      <c r="B50" t="s">
        <v>125</v>
      </c>
      <c r="C50" t="s">
        <v>126</v>
      </c>
      <c r="D50" t="s">
        <v>127</v>
      </c>
      <c r="E50" t="s">
        <v>128</v>
      </c>
      <c r="F50">
        <v>2025</v>
      </c>
      <c r="G50" t="s">
        <v>5</v>
      </c>
      <c r="H50" s="8">
        <v>21.99</v>
      </c>
      <c r="I50"/>
      <c r="J50"/>
      <c r="K50"/>
    </row>
    <row r="51" spans="1:11" x14ac:dyDescent="0.25">
      <c r="A51" s="5">
        <v>9781787755796</v>
      </c>
      <c r="B51" t="s">
        <v>91</v>
      </c>
      <c r="C51" t="s">
        <v>92</v>
      </c>
      <c r="D51" t="s">
        <v>161</v>
      </c>
      <c r="E51" t="s">
        <v>24</v>
      </c>
      <c r="F51">
        <v>2021</v>
      </c>
      <c r="G51" t="s">
        <v>5</v>
      </c>
      <c r="H51" s="8">
        <v>26.95</v>
      </c>
      <c r="I51"/>
      <c r="J51"/>
      <c r="K51"/>
    </row>
    <row r="52" spans="1:11" x14ac:dyDescent="0.25">
      <c r="A52" s="5">
        <v>9780367491031</v>
      </c>
      <c r="B52" t="s">
        <v>91</v>
      </c>
      <c r="C52" t="s">
        <v>92</v>
      </c>
      <c r="D52" t="s">
        <v>93</v>
      </c>
      <c r="E52" t="s">
        <v>8</v>
      </c>
      <c r="F52">
        <v>2023</v>
      </c>
      <c r="G52" t="s">
        <v>5</v>
      </c>
      <c r="H52" s="8">
        <v>47.99</v>
      </c>
      <c r="I52"/>
      <c r="J52"/>
      <c r="K52" t="s">
        <v>197</v>
      </c>
    </row>
    <row r="53" spans="1:11" x14ac:dyDescent="0.25">
      <c r="A53" s="5">
        <v>9780399185618</v>
      </c>
      <c r="B53" t="s">
        <v>119</v>
      </c>
      <c r="C53" t="s">
        <v>120</v>
      </c>
      <c r="D53" t="s">
        <v>121</v>
      </c>
      <c r="E53" t="s">
        <v>78</v>
      </c>
      <c r="F53">
        <v>2016</v>
      </c>
      <c r="G53" t="s">
        <v>5</v>
      </c>
      <c r="H53" s="8">
        <v>24</v>
      </c>
      <c r="I53"/>
      <c r="J53"/>
      <c r="K53"/>
    </row>
    <row r="54" spans="1:11" x14ac:dyDescent="0.25">
      <c r="A54" s="5">
        <v>9781942197515</v>
      </c>
      <c r="B54" t="s">
        <v>58</v>
      </c>
      <c r="C54" t="s">
        <v>59</v>
      </c>
      <c r="D54" t="s">
        <v>60</v>
      </c>
      <c r="E54" t="s">
        <v>61</v>
      </c>
      <c r="F54">
        <v>2021</v>
      </c>
      <c r="G54" t="s">
        <v>5</v>
      </c>
      <c r="H54" s="8">
        <v>26.95</v>
      </c>
      <c r="I54"/>
      <c r="J54"/>
      <c r="K54"/>
    </row>
    <row r="55" spans="1:11" x14ac:dyDescent="0.25">
      <c r="A55" s="5">
        <v>9780008529307</v>
      </c>
      <c r="B55" t="s">
        <v>140</v>
      </c>
      <c r="C55" t="s">
        <v>141</v>
      </c>
      <c r="D55" t="s">
        <v>142</v>
      </c>
      <c r="E55" t="s">
        <v>115</v>
      </c>
      <c r="F55">
        <v>2024</v>
      </c>
      <c r="G55" t="s">
        <v>5</v>
      </c>
      <c r="H55" s="8">
        <v>25.95</v>
      </c>
      <c r="I55"/>
      <c r="J55"/>
      <c r="K55"/>
    </row>
    <row r="56" spans="1:11" x14ac:dyDescent="0.25">
      <c r="A56" s="5">
        <v>9780443156328</v>
      </c>
      <c r="B56" t="s">
        <v>103</v>
      </c>
      <c r="C56" t="s">
        <v>104</v>
      </c>
      <c r="D56" t="s">
        <v>105</v>
      </c>
      <c r="E56" t="s">
        <v>16</v>
      </c>
      <c r="F56">
        <v>2024</v>
      </c>
      <c r="G56" t="s">
        <v>7</v>
      </c>
      <c r="H56" s="8">
        <v>79.95</v>
      </c>
      <c r="I56"/>
      <c r="J56"/>
      <c r="K56"/>
    </row>
  </sheetData>
  <mergeCells count="1">
    <mergeCell ref="A1:K1"/>
  </mergeCells>
  <phoneticPr fontId="2" type="noConversion"/>
  <conditionalFormatting sqref="A3:A56">
    <cfRule type="duplicateValues" dxfId="2" priority="192"/>
  </conditionalFormatting>
  <conditionalFormatting sqref="A25:A1048576 A1:A22">
    <cfRule type="duplicateValues" dxfId="1" priority="8"/>
    <cfRule type="duplicateValues" dxfId="0" priority="9"/>
  </conditionalFormatting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815CA6-DC90-400F-A34A-2BE52820ADF4}">
  <dimension ref="A1:N45"/>
  <sheetViews>
    <sheetView workbookViewId="0">
      <selection activeCell="A8" sqref="A8"/>
    </sheetView>
  </sheetViews>
  <sheetFormatPr defaultRowHeight="15" x14ac:dyDescent="0.25"/>
  <cols>
    <col min="1" max="1" width="57" customWidth="1"/>
    <col min="2" max="2" width="142.5703125" bestFit="1" customWidth="1"/>
    <col min="3" max="3" width="70.85546875" bestFit="1" customWidth="1"/>
    <col min="4" max="4" width="11.7109375" bestFit="1" customWidth="1"/>
    <col min="5" max="5" width="33.28515625" bestFit="1" customWidth="1"/>
    <col min="6" max="6" width="15.28515625" bestFit="1" customWidth="1"/>
    <col min="7" max="8" width="14.140625" bestFit="1" customWidth="1"/>
    <col min="9" max="9" width="12.42578125" bestFit="1" customWidth="1"/>
    <col min="10" max="11" width="16" bestFit="1" customWidth="1"/>
    <col min="12" max="12" width="19.28515625" bestFit="1" customWidth="1"/>
    <col min="13" max="13" width="13.7109375" bestFit="1" customWidth="1"/>
    <col min="14" max="14" width="26.140625" bestFit="1" customWidth="1"/>
  </cols>
  <sheetData>
    <row r="1" spans="1:14" x14ac:dyDescent="0.25">
      <c r="A1" s="10" t="s">
        <v>200</v>
      </c>
      <c r="B1" s="10" t="s">
        <v>1</v>
      </c>
      <c r="C1" s="10" t="s">
        <v>201</v>
      </c>
      <c r="D1" s="10" t="s">
        <v>202</v>
      </c>
      <c r="E1" s="10" t="s">
        <v>2</v>
      </c>
      <c r="F1" s="10" t="s">
        <v>203</v>
      </c>
      <c r="G1" s="10" t="s">
        <v>204</v>
      </c>
      <c r="H1" s="10" t="s">
        <v>205</v>
      </c>
      <c r="I1" s="10" t="s">
        <v>206</v>
      </c>
      <c r="J1" s="10" t="s">
        <v>207</v>
      </c>
      <c r="K1" s="10" t="s">
        <v>208</v>
      </c>
      <c r="L1" s="10" t="s">
        <v>209</v>
      </c>
      <c r="M1" s="10" t="s">
        <v>210</v>
      </c>
      <c r="N1" s="10" t="s">
        <v>211</v>
      </c>
    </row>
    <row r="2" spans="1:14" x14ac:dyDescent="0.25">
      <c r="A2" t="s">
        <v>212</v>
      </c>
      <c r="B2" t="s">
        <v>213</v>
      </c>
      <c r="D2">
        <v>1</v>
      </c>
      <c r="E2" t="s">
        <v>214</v>
      </c>
      <c r="F2" s="11">
        <v>45873</v>
      </c>
      <c r="G2" t="str">
        <f>"9781032839783"</f>
        <v>9781032839783</v>
      </c>
      <c r="H2" t="str">
        <f>"9781040402825"</f>
        <v>9781040402825</v>
      </c>
      <c r="I2">
        <v>32130392</v>
      </c>
      <c r="J2">
        <v>220</v>
      </c>
      <c r="K2">
        <v>275</v>
      </c>
      <c r="L2">
        <v>330</v>
      </c>
      <c r="M2" t="s">
        <v>215</v>
      </c>
      <c r="N2" t="s">
        <v>216</v>
      </c>
    </row>
    <row r="3" spans="1:14" x14ac:dyDescent="0.25">
      <c r="A3" t="s">
        <v>217</v>
      </c>
      <c r="B3" t="s">
        <v>218</v>
      </c>
      <c r="D3">
        <v>1</v>
      </c>
      <c r="E3" t="s">
        <v>219</v>
      </c>
      <c r="F3" s="11">
        <v>45391</v>
      </c>
      <c r="G3" t="str">
        <f>"9781683737483"</f>
        <v>9781683737483</v>
      </c>
      <c r="H3" t="str">
        <f>"9781683737506"</f>
        <v>9781683737506</v>
      </c>
      <c r="I3">
        <v>31652180</v>
      </c>
      <c r="J3">
        <v>16.989999999999998</v>
      </c>
      <c r="K3">
        <v>21.24</v>
      </c>
      <c r="L3">
        <v>25.49</v>
      </c>
      <c r="M3" t="s">
        <v>215</v>
      </c>
      <c r="N3" t="s">
        <v>216</v>
      </c>
    </row>
    <row r="4" spans="1:14" x14ac:dyDescent="0.25">
      <c r="A4" t="s">
        <v>220</v>
      </c>
      <c r="B4" t="s">
        <v>221</v>
      </c>
      <c r="C4" t="s">
        <v>222</v>
      </c>
      <c r="D4">
        <v>2</v>
      </c>
      <c r="E4" t="s">
        <v>223</v>
      </c>
      <c r="F4" s="11">
        <v>45505</v>
      </c>
      <c r="G4" t="str">
        <f>"9780443156328"</f>
        <v>9780443156328</v>
      </c>
      <c r="H4" t="str">
        <f>"9780443156335"</f>
        <v>9780443156335</v>
      </c>
      <c r="I4">
        <v>31573985</v>
      </c>
      <c r="J4">
        <v>95.94</v>
      </c>
      <c r="K4">
        <v>119.93</v>
      </c>
      <c r="L4">
        <v>143.91</v>
      </c>
      <c r="M4" t="s">
        <v>215</v>
      </c>
      <c r="N4" t="s">
        <v>216</v>
      </c>
    </row>
    <row r="5" spans="1:14" x14ac:dyDescent="0.25">
      <c r="A5" t="s">
        <v>224</v>
      </c>
      <c r="B5" t="s">
        <v>225</v>
      </c>
      <c r="D5">
        <v>1</v>
      </c>
      <c r="E5" t="s">
        <v>24</v>
      </c>
      <c r="F5" s="11">
        <v>45281</v>
      </c>
      <c r="G5" t="str">
        <f>"9781839975240"</f>
        <v>9781839975240</v>
      </c>
      <c r="H5" t="str">
        <f>"9781839975257"</f>
        <v>9781839975257</v>
      </c>
      <c r="I5">
        <v>30752672</v>
      </c>
      <c r="J5">
        <v>20.95</v>
      </c>
      <c r="K5">
        <v>31.43</v>
      </c>
      <c r="L5">
        <v>41.9</v>
      </c>
      <c r="M5" t="s">
        <v>215</v>
      </c>
      <c r="N5" t="s">
        <v>216</v>
      </c>
    </row>
    <row r="6" spans="1:14" x14ac:dyDescent="0.25">
      <c r="A6" t="s">
        <v>226</v>
      </c>
      <c r="B6" t="s">
        <v>227</v>
      </c>
      <c r="C6" t="s">
        <v>228</v>
      </c>
      <c r="D6">
        <v>1</v>
      </c>
      <c r="E6" t="s">
        <v>6</v>
      </c>
      <c r="F6" s="11">
        <v>45688</v>
      </c>
      <c r="G6" t="str">
        <f>"9789819625635"</f>
        <v>9789819625635</v>
      </c>
      <c r="H6" t="str">
        <f>"9789819625642"</f>
        <v>9789819625642</v>
      </c>
      <c r="I6">
        <v>31897106</v>
      </c>
      <c r="J6">
        <v>60</v>
      </c>
      <c r="K6">
        <v>89.99</v>
      </c>
      <c r="L6">
        <v>119.99</v>
      </c>
      <c r="M6" t="s">
        <v>215</v>
      </c>
      <c r="N6" t="s">
        <v>216</v>
      </c>
    </row>
    <row r="7" spans="1:14" x14ac:dyDescent="0.25">
      <c r="A7" t="s">
        <v>229</v>
      </c>
      <c r="B7" t="s">
        <v>230</v>
      </c>
      <c r="D7">
        <v>1</v>
      </c>
      <c r="E7" t="s">
        <v>24</v>
      </c>
      <c r="F7" s="11">
        <v>44551</v>
      </c>
      <c r="G7" t="str">
        <f>"9781787755796"</f>
        <v>9781787755796</v>
      </c>
      <c r="H7" t="str">
        <f>"9781787755802"</f>
        <v>9781787755802</v>
      </c>
      <c r="I7">
        <v>6818261</v>
      </c>
      <c r="J7">
        <v>24.95</v>
      </c>
      <c r="K7">
        <v>37.43</v>
      </c>
      <c r="L7">
        <v>49.9</v>
      </c>
      <c r="M7" t="s">
        <v>215</v>
      </c>
      <c r="N7" t="s">
        <v>216</v>
      </c>
    </row>
    <row r="8" spans="1:14" x14ac:dyDescent="0.25">
      <c r="A8" t="s">
        <v>231</v>
      </c>
      <c r="B8" t="s">
        <v>33</v>
      </c>
      <c r="D8">
        <v>1</v>
      </c>
      <c r="E8" t="s">
        <v>232</v>
      </c>
      <c r="F8" s="11">
        <v>45838</v>
      </c>
      <c r="G8" t="str">
        <f>"9781394266104"</f>
        <v>9781394266104</v>
      </c>
      <c r="H8" t="str">
        <f>"9781394266128"</f>
        <v>9781394266128</v>
      </c>
      <c r="I8">
        <v>32140635</v>
      </c>
      <c r="J8">
        <v>34.950000000000003</v>
      </c>
      <c r="K8">
        <v>52.43</v>
      </c>
      <c r="L8">
        <v>61.16</v>
      </c>
      <c r="M8" t="s">
        <v>215</v>
      </c>
      <c r="N8" t="s">
        <v>216</v>
      </c>
    </row>
    <row r="9" spans="1:14" x14ac:dyDescent="0.25">
      <c r="A9" t="s">
        <v>233</v>
      </c>
      <c r="B9" t="s">
        <v>234</v>
      </c>
      <c r="D9">
        <v>1</v>
      </c>
      <c r="E9" t="s">
        <v>235</v>
      </c>
      <c r="F9" s="11">
        <v>45545</v>
      </c>
      <c r="G9" t="str">
        <f>"9781804291535"</f>
        <v>9781804291535</v>
      </c>
      <c r="H9" t="str">
        <f>"9781804291559"</f>
        <v>9781804291559</v>
      </c>
      <c r="I9">
        <v>31060910</v>
      </c>
      <c r="J9">
        <v>74.95</v>
      </c>
      <c r="M9" t="s">
        <v>215</v>
      </c>
      <c r="N9" t="s">
        <v>216</v>
      </c>
    </row>
    <row r="10" spans="1:14" x14ac:dyDescent="0.25">
      <c r="A10" t="s">
        <v>236</v>
      </c>
      <c r="B10" t="s">
        <v>237</v>
      </c>
      <c r="D10">
        <v>1</v>
      </c>
      <c r="E10" t="s">
        <v>214</v>
      </c>
      <c r="F10" s="11">
        <v>45646</v>
      </c>
      <c r="G10" t="str">
        <f>"9781032396521"</f>
        <v>9781032396521</v>
      </c>
      <c r="H10" t="str">
        <f>"9781000817027"</f>
        <v>9781000817027</v>
      </c>
      <c r="I10">
        <v>7157384</v>
      </c>
      <c r="J10">
        <v>210</v>
      </c>
      <c r="K10">
        <v>262.5</v>
      </c>
      <c r="L10">
        <v>315</v>
      </c>
      <c r="M10" t="s">
        <v>215</v>
      </c>
      <c r="N10" t="s">
        <v>216</v>
      </c>
    </row>
    <row r="11" spans="1:14" x14ac:dyDescent="0.25">
      <c r="A11" t="s">
        <v>238</v>
      </c>
      <c r="B11" t="s">
        <v>239</v>
      </c>
      <c r="D11">
        <v>1</v>
      </c>
      <c r="E11" t="s">
        <v>24</v>
      </c>
      <c r="F11" s="11">
        <v>45343</v>
      </c>
      <c r="G11" t="str">
        <f>"9781839976209"</f>
        <v>9781839976209</v>
      </c>
      <c r="H11" t="str">
        <f>"9781839976216"</f>
        <v>9781839976216</v>
      </c>
      <c r="I11">
        <v>30615942</v>
      </c>
      <c r="J11">
        <v>19.95</v>
      </c>
      <c r="K11">
        <v>29.93</v>
      </c>
      <c r="L11">
        <v>39.9</v>
      </c>
      <c r="M11" t="s">
        <v>215</v>
      </c>
      <c r="N11" t="s">
        <v>216</v>
      </c>
    </row>
    <row r="12" spans="1:14" x14ac:dyDescent="0.25">
      <c r="A12" t="s">
        <v>240</v>
      </c>
      <c r="B12" t="s">
        <v>241</v>
      </c>
      <c r="D12">
        <v>1</v>
      </c>
      <c r="E12" t="s">
        <v>24</v>
      </c>
      <c r="F12" s="11">
        <v>46043</v>
      </c>
      <c r="G12" t="str">
        <f>"9781805010975"</f>
        <v>9781805010975</v>
      </c>
      <c r="H12" t="str">
        <f>"9781805010982"</f>
        <v>9781805010982</v>
      </c>
      <c r="I12">
        <v>32322436</v>
      </c>
      <c r="J12">
        <v>20.95</v>
      </c>
      <c r="K12">
        <v>31.43</v>
      </c>
      <c r="L12">
        <v>41.9</v>
      </c>
      <c r="M12" t="s">
        <v>215</v>
      </c>
      <c r="N12" t="s">
        <v>216</v>
      </c>
    </row>
    <row r="13" spans="1:14" x14ac:dyDescent="0.25">
      <c r="A13" t="s">
        <v>242</v>
      </c>
      <c r="B13" t="s">
        <v>243</v>
      </c>
      <c r="D13">
        <v>1</v>
      </c>
      <c r="E13" t="s">
        <v>223</v>
      </c>
      <c r="F13" s="11">
        <v>45222</v>
      </c>
      <c r="G13" t="str">
        <f>"9780323957434"</f>
        <v>9780323957434</v>
      </c>
      <c r="H13" t="str">
        <f>"9780323957441"</f>
        <v>9780323957441</v>
      </c>
      <c r="I13">
        <v>30793003</v>
      </c>
      <c r="J13">
        <v>180</v>
      </c>
      <c r="K13">
        <v>225</v>
      </c>
      <c r="L13">
        <v>270</v>
      </c>
      <c r="M13" t="s">
        <v>215</v>
      </c>
      <c r="N13" t="s">
        <v>216</v>
      </c>
    </row>
    <row r="14" spans="1:14" x14ac:dyDescent="0.25">
      <c r="A14" t="s">
        <v>244</v>
      </c>
      <c r="B14" t="s">
        <v>245</v>
      </c>
      <c r="C14" t="s">
        <v>246</v>
      </c>
      <c r="D14">
        <v>1</v>
      </c>
      <c r="E14" t="s">
        <v>214</v>
      </c>
      <c r="F14" s="11">
        <v>45561</v>
      </c>
      <c r="G14" t="str">
        <f>"9781032576114"</f>
        <v>9781032576114</v>
      </c>
      <c r="H14" t="str">
        <f>"9781040131664"</f>
        <v>9781040131664</v>
      </c>
      <c r="I14">
        <v>31606796</v>
      </c>
      <c r="J14">
        <v>250</v>
      </c>
      <c r="K14">
        <v>312.5</v>
      </c>
      <c r="L14">
        <v>375</v>
      </c>
      <c r="M14" t="s">
        <v>215</v>
      </c>
      <c r="N14" t="s">
        <v>216</v>
      </c>
    </row>
    <row r="15" spans="1:14" x14ac:dyDescent="0.25">
      <c r="A15" t="s">
        <v>247</v>
      </c>
      <c r="B15" t="s">
        <v>248</v>
      </c>
      <c r="D15">
        <v>1</v>
      </c>
      <c r="E15" t="s">
        <v>24</v>
      </c>
      <c r="F15" s="11">
        <v>44551</v>
      </c>
      <c r="G15" t="str">
        <f>"9781787755857"</f>
        <v>9781787755857</v>
      </c>
      <c r="H15" t="str">
        <f>"9781787755864"</f>
        <v>9781787755864</v>
      </c>
      <c r="I15">
        <v>6818262</v>
      </c>
      <c r="J15">
        <v>19.95</v>
      </c>
      <c r="K15">
        <v>29.93</v>
      </c>
      <c r="L15">
        <v>39.9</v>
      </c>
      <c r="M15" t="s">
        <v>215</v>
      </c>
      <c r="N15" t="s">
        <v>216</v>
      </c>
    </row>
    <row r="16" spans="1:14" x14ac:dyDescent="0.25">
      <c r="A16" t="s">
        <v>249</v>
      </c>
      <c r="B16" t="s">
        <v>36</v>
      </c>
      <c r="C16" t="s">
        <v>250</v>
      </c>
      <c r="D16">
        <v>1</v>
      </c>
      <c r="E16" t="s">
        <v>6</v>
      </c>
      <c r="F16" s="11">
        <v>45706</v>
      </c>
      <c r="G16" t="str">
        <f>"9783031781421"</f>
        <v>9783031781421</v>
      </c>
      <c r="H16" t="str">
        <f>"9783031781438"</f>
        <v>9783031781438</v>
      </c>
      <c r="I16">
        <v>31910919</v>
      </c>
      <c r="J16">
        <v>289.5</v>
      </c>
      <c r="K16">
        <v>434.24</v>
      </c>
      <c r="L16">
        <v>578.99</v>
      </c>
      <c r="M16" t="s">
        <v>215</v>
      </c>
      <c r="N16" t="s">
        <v>216</v>
      </c>
    </row>
    <row r="17" spans="1:14" x14ac:dyDescent="0.25">
      <c r="A17" t="s">
        <v>251</v>
      </c>
      <c r="B17" t="s">
        <v>252</v>
      </c>
      <c r="C17" t="s">
        <v>253</v>
      </c>
      <c r="D17">
        <v>1</v>
      </c>
      <c r="E17" t="s">
        <v>214</v>
      </c>
      <c r="F17" s="11">
        <v>45622</v>
      </c>
      <c r="G17" t="str">
        <f>"9781032372525"</f>
        <v>9781032372525</v>
      </c>
      <c r="H17" t="str">
        <f>"9781040184288"</f>
        <v>9781040184288</v>
      </c>
      <c r="I17">
        <v>31466892</v>
      </c>
      <c r="J17">
        <v>190</v>
      </c>
      <c r="K17">
        <v>237.5</v>
      </c>
      <c r="L17">
        <v>285</v>
      </c>
      <c r="M17" t="s">
        <v>215</v>
      </c>
      <c r="N17" t="s">
        <v>216</v>
      </c>
    </row>
    <row r="18" spans="1:14" x14ac:dyDescent="0.25">
      <c r="A18" t="s">
        <v>254</v>
      </c>
      <c r="B18" t="s">
        <v>255</v>
      </c>
      <c r="D18">
        <v>1</v>
      </c>
      <c r="E18" t="s">
        <v>214</v>
      </c>
      <c r="F18" s="11">
        <v>45132</v>
      </c>
      <c r="G18" t="str">
        <f>"9781032517667"</f>
        <v>9781032517667</v>
      </c>
      <c r="H18" t="str">
        <f>"9781000911565"</f>
        <v>9781000911565</v>
      </c>
      <c r="I18">
        <v>7256692</v>
      </c>
      <c r="J18">
        <v>200</v>
      </c>
      <c r="K18">
        <v>250</v>
      </c>
      <c r="L18">
        <v>300</v>
      </c>
      <c r="M18" t="s">
        <v>215</v>
      </c>
      <c r="N18" t="s">
        <v>216</v>
      </c>
    </row>
    <row r="19" spans="1:14" x14ac:dyDescent="0.25">
      <c r="A19" t="s">
        <v>254</v>
      </c>
      <c r="B19" t="s">
        <v>256</v>
      </c>
      <c r="D19">
        <v>1</v>
      </c>
      <c r="E19" t="s">
        <v>214</v>
      </c>
      <c r="F19" s="11">
        <v>45047</v>
      </c>
      <c r="G19" t="str">
        <f>"9781032150222"</f>
        <v>9781032150222</v>
      </c>
      <c r="H19" t="str">
        <f>"9781000887440"</f>
        <v>9781000887440</v>
      </c>
      <c r="I19">
        <v>31201159</v>
      </c>
      <c r="J19">
        <v>200</v>
      </c>
      <c r="K19">
        <v>250</v>
      </c>
      <c r="L19">
        <v>300</v>
      </c>
      <c r="M19" t="s">
        <v>215</v>
      </c>
      <c r="N19" t="s">
        <v>216</v>
      </c>
    </row>
    <row r="20" spans="1:14" x14ac:dyDescent="0.25">
      <c r="A20" t="s">
        <v>257</v>
      </c>
      <c r="B20" t="s">
        <v>258</v>
      </c>
      <c r="C20" t="s">
        <v>259</v>
      </c>
      <c r="D20">
        <v>1</v>
      </c>
      <c r="E20" t="s">
        <v>260</v>
      </c>
      <c r="F20" s="11">
        <v>44019</v>
      </c>
      <c r="G20" t="str">
        <f>"9781479864355"</f>
        <v>9781479864355</v>
      </c>
      <c r="H20" t="str">
        <f>"9781479873005"</f>
        <v>9781479873005</v>
      </c>
      <c r="I20">
        <v>6190074</v>
      </c>
      <c r="J20">
        <v>161</v>
      </c>
      <c r="K20">
        <v>201.25</v>
      </c>
      <c r="L20">
        <v>241.5</v>
      </c>
      <c r="M20" t="s">
        <v>215</v>
      </c>
      <c r="N20" t="s">
        <v>215</v>
      </c>
    </row>
    <row r="21" spans="1:14" x14ac:dyDescent="0.25">
      <c r="A21" t="s">
        <v>261</v>
      </c>
      <c r="B21" t="s">
        <v>262</v>
      </c>
      <c r="D21">
        <v>1</v>
      </c>
      <c r="E21" t="s">
        <v>214</v>
      </c>
      <c r="F21" s="11">
        <v>46080</v>
      </c>
      <c r="G21" t="str">
        <f>"9781032935980"</f>
        <v>9781032935980</v>
      </c>
      <c r="H21" t="str">
        <f>"9781040688533"</f>
        <v>9781040688533</v>
      </c>
      <c r="I21">
        <v>32375387</v>
      </c>
      <c r="J21">
        <v>220</v>
      </c>
      <c r="K21">
        <v>275</v>
      </c>
      <c r="L21">
        <v>330</v>
      </c>
      <c r="M21" t="s">
        <v>215</v>
      </c>
      <c r="N21" t="s">
        <v>216</v>
      </c>
    </row>
    <row r="22" spans="1:14" x14ac:dyDescent="0.25">
      <c r="A22" t="s">
        <v>263</v>
      </c>
      <c r="B22" t="s">
        <v>179</v>
      </c>
      <c r="D22">
        <v>1</v>
      </c>
      <c r="E22" t="s">
        <v>223</v>
      </c>
      <c r="F22" s="11">
        <v>45548</v>
      </c>
      <c r="G22" t="str">
        <f>"9780443156823"</f>
        <v>9780443156823</v>
      </c>
      <c r="H22" t="str">
        <f>"9780443156830"</f>
        <v>9780443156830</v>
      </c>
      <c r="I22">
        <v>31658040</v>
      </c>
      <c r="J22">
        <v>180</v>
      </c>
      <c r="K22">
        <v>225</v>
      </c>
      <c r="L22">
        <v>270</v>
      </c>
      <c r="M22" t="s">
        <v>215</v>
      </c>
      <c r="N22" t="s">
        <v>216</v>
      </c>
    </row>
    <row r="23" spans="1:14" x14ac:dyDescent="0.25">
      <c r="A23" t="s">
        <v>264</v>
      </c>
      <c r="B23" t="s">
        <v>265</v>
      </c>
      <c r="C23" t="s">
        <v>250</v>
      </c>
      <c r="D23">
        <v>1</v>
      </c>
      <c r="E23" t="s">
        <v>6</v>
      </c>
      <c r="F23" s="11">
        <v>45749</v>
      </c>
      <c r="G23" t="str">
        <f>"9783031865879"</f>
        <v>9783031865879</v>
      </c>
      <c r="H23" t="str">
        <f>"9783031865886"</f>
        <v>9783031865886</v>
      </c>
      <c r="I23">
        <v>31982389</v>
      </c>
      <c r="J23">
        <v>159.5</v>
      </c>
      <c r="K23">
        <v>239.24</v>
      </c>
      <c r="L23">
        <v>318.99</v>
      </c>
      <c r="M23" t="s">
        <v>216</v>
      </c>
      <c r="N23" t="s">
        <v>216</v>
      </c>
    </row>
    <row r="24" spans="1:14" x14ac:dyDescent="0.25">
      <c r="A24" t="s">
        <v>266</v>
      </c>
      <c r="B24" t="s">
        <v>30</v>
      </c>
      <c r="C24" t="s">
        <v>267</v>
      </c>
      <c r="D24">
        <v>1</v>
      </c>
      <c r="E24" t="s">
        <v>214</v>
      </c>
      <c r="F24" s="11">
        <v>45965</v>
      </c>
      <c r="G24" t="str">
        <f>"9781032801988"</f>
        <v>9781032801988</v>
      </c>
      <c r="H24" t="str">
        <f>"9781040438718"</f>
        <v>9781040438718</v>
      </c>
      <c r="I24">
        <v>32306129</v>
      </c>
      <c r="J24">
        <v>220</v>
      </c>
      <c r="K24">
        <v>275</v>
      </c>
      <c r="L24">
        <v>330</v>
      </c>
      <c r="M24" t="s">
        <v>215</v>
      </c>
      <c r="N24" t="s">
        <v>216</v>
      </c>
    </row>
    <row r="25" spans="1:14" x14ac:dyDescent="0.25">
      <c r="A25" t="s">
        <v>268</v>
      </c>
      <c r="B25" t="s">
        <v>269</v>
      </c>
      <c r="D25">
        <v>1</v>
      </c>
      <c r="E25" t="s">
        <v>214</v>
      </c>
      <c r="F25" s="11">
        <v>45896</v>
      </c>
      <c r="G25" t="str">
        <f>"9781032689326"</f>
        <v>9781032689326</v>
      </c>
      <c r="H25" t="str">
        <f>"9781040401385"</f>
        <v>9781040401385</v>
      </c>
      <c r="I25">
        <v>32013631</v>
      </c>
      <c r="J25">
        <v>220</v>
      </c>
      <c r="K25">
        <v>275</v>
      </c>
      <c r="L25">
        <v>330</v>
      </c>
      <c r="M25" t="s">
        <v>215</v>
      </c>
      <c r="N25" t="s">
        <v>216</v>
      </c>
    </row>
    <row r="26" spans="1:14" x14ac:dyDescent="0.25">
      <c r="A26" t="s">
        <v>270</v>
      </c>
      <c r="B26" t="s">
        <v>271</v>
      </c>
      <c r="D26">
        <v>1</v>
      </c>
      <c r="E26" t="s">
        <v>272</v>
      </c>
      <c r="F26" s="11">
        <v>44285</v>
      </c>
      <c r="G26" t="str">
        <f>"9780807025680"</f>
        <v>9780807025680</v>
      </c>
      <c r="H26" t="str">
        <f>"9780807025697"</f>
        <v>9780807025697</v>
      </c>
      <c r="I26">
        <v>6511884</v>
      </c>
      <c r="J26">
        <v>18</v>
      </c>
      <c r="M26" t="s">
        <v>215</v>
      </c>
      <c r="N26" t="s">
        <v>216</v>
      </c>
    </row>
    <row r="27" spans="1:14" x14ac:dyDescent="0.25">
      <c r="A27" t="s">
        <v>273</v>
      </c>
      <c r="B27" t="s">
        <v>274</v>
      </c>
      <c r="D27">
        <v>1</v>
      </c>
      <c r="E27" t="s">
        <v>24</v>
      </c>
      <c r="F27" s="11">
        <v>44064</v>
      </c>
      <c r="G27" t="str">
        <f>"9781787752948"</f>
        <v>9781787752948</v>
      </c>
      <c r="H27" t="str">
        <f>"9781787752955"</f>
        <v>9781787752955</v>
      </c>
      <c r="I27">
        <v>6262167</v>
      </c>
      <c r="J27">
        <v>20.95</v>
      </c>
      <c r="K27">
        <v>31.43</v>
      </c>
      <c r="L27">
        <v>41.9</v>
      </c>
      <c r="M27" t="s">
        <v>215</v>
      </c>
      <c r="N27" t="s">
        <v>216</v>
      </c>
    </row>
    <row r="28" spans="1:14" x14ac:dyDescent="0.25">
      <c r="A28" t="s">
        <v>275</v>
      </c>
      <c r="B28" t="s">
        <v>276</v>
      </c>
      <c r="D28">
        <v>1</v>
      </c>
      <c r="E28" t="s">
        <v>24</v>
      </c>
      <c r="F28" s="11">
        <v>45678</v>
      </c>
      <c r="G28" t="str">
        <f>"9781805012559"</f>
        <v>9781805012559</v>
      </c>
      <c r="H28" t="str">
        <f>"9781805012566"</f>
        <v>9781805012566</v>
      </c>
      <c r="I28">
        <v>31347197</v>
      </c>
      <c r="J28">
        <v>17.95</v>
      </c>
      <c r="K28">
        <v>26.93</v>
      </c>
      <c r="L28">
        <v>35.9</v>
      </c>
      <c r="M28" t="s">
        <v>215</v>
      </c>
      <c r="N28" t="s">
        <v>216</v>
      </c>
    </row>
    <row r="29" spans="1:14" x14ac:dyDescent="0.25">
      <c r="A29" t="s">
        <v>277</v>
      </c>
      <c r="B29" t="s">
        <v>145</v>
      </c>
      <c r="D29">
        <v>1</v>
      </c>
      <c r="E29" t="s">
        <v>24</v>
      </c>
      <c r="F29" s="11">
        <v>45218</v>
      </c>
      <c r="G29" t="str">
        <f>"9781839978098"</f>
        <v>9781839978098</v>
      </c>
      <c r="H29" t="str">
        <f>"9781839978104"</f>
        <v>9781839978104</v>
      </c>
      <c r="I29">
        <v>30513121</v>
      </c>
      <c r="J29">
        <v>21.95</v>
      </c>
      <c r="K29">
        <v>32.93</v>
      </c>
      <c r="L29">
        <v>43.9</v>
      </c>
      <c r="M29" t="s">
        <v>215</v>
      </c>
      <c r="N29" t="s">
        <v>216</v>
      </c>
    </row>
    <row r="30" spans="1:14" x14ac:dyDescent="0.25">
      <c r="A30" t="s">
        <v>278</v>
      </c>
      <c r="B30" t="s">
        <v>48</v>
      </c>
      <c r="D30">
        <v>1</v>
      </c>
      <c r="E30" t="s">
        <v>24</v>
      </c>
      <c r="F30" s="11">
        <v>45309</v>
      </c>
      <c r="G30" t="str">
        <f>"9781839971051"</f>
        <v>9781839971051</v>
      </c>
      <c r="H30" t="str">
        <f>"9781839971068"</f>
        <v>9781839971068</v>
      </c>
      <c r="I30">
        <v>30456393</v>
      </c>
      <c r="J30">
        <v>35</v>
      </c>
      <c r="K30">
        <v>52.5</v>
      </c>
      <c r="L30">
        <v>70</v>
      </c>
      <c r="M30" t="s">
        <v>215</v>
      </c>
      <c r="N30" t="s">
        <v>216</v>
      </c>
    </row>
    <row r="31" spans="1:14" x14ac:dyDescent="0.25">
      <c r="A31" t="s">
        <v>279</v>
      </c>
      <c r="B31" t="s">
        <v>280</v>
      </c>
      <c r="D31">
        <v>1</v>
      </c>
      <c r="E31" t="s">
        <v>24</v>
      </c>
      <c r="F31" s="11">
        <v>44613</v>
      </c>
      <c r="G31" t="str">
        <f>"9781787759732"</f>
        <v>9781787759732</v>
      </c>
      <c r="H31" t="str">
        <f>"9781787759749"</f>
        <v>9781787759749</v>
      </c>
      <c r="I31">
        <v>6897811</v>
      </c>
      <c r="J31">
        <v>21.95</v>
      </c>
      <c r="K31">
        <v>32.93</v>
      </c>
      <c r="L31">
        <v>43.9</v>
      </c>
      <c r="M31" t="s">
        <v>215</v>
      </c>
      <c r="N31" t="s">
        <v>216</v>
      </c>
    </row>
    <row r="32" spans="1:14" x14ac:dyDescent="0.25">
      <c r="A32" t="s">
        <v>281</v>
      </c>
      <c r="B32" t="s">
        <v>282</v>
      </c>
      <c r="D32">
        <v>1</v>
      </c>
      <c r="E32" t="s">
        <v>24</v>
      </c>
      <c r="F32" s="11">
        <v>44978</v>
      </c>
      <c r="G32" t="str">
        <f>"9781839971662"</f>
        <v>9781839971662</v>
      </c>
      <c r="H32" t="str">
        <f>"9781839971679"</f>
        <v>9781839971679</v>
      </c>
      <c r="I32">
        <v>30203693</v>
      </c>
      <c r="J32">
        <v>32.950000000000003</v>
      </c>
      <c r="K32">
        <v>49.43</v>
      </c>
      <c r="L32">
        <v>65.900000000000006</v>
      </c>
      <c r="M32" t="s">
        <v>215</v>
      </c>
      <c r="N32" t="s">
        <v>216</v>
      </c>
    </row>
    <row r="33" spans="1:14" x14ac:dyDescent="0.25">
      <c r="A33" t="s">
        <v>283</v>
      </c>
      <c r="B33" t="s">
        <v>284</v>
      </c>
      <c r="D33">
        <v>1</v>
      </c>
      <c r="E33" t="s">
        <v>214</v>
      </c>
      <c r="F33" s="11">
        <v>45775</v>
      </c>
      <c r="G33" t="str">
        <f>"9781032668079"</f>
        <v>9781032668079</v>
      </c>
      <c r="H33" t="str">
        <f>"9781040327821"</f>
        <v>9781040327821</v>
      </c>
      <c r="I33">
        <v>31752440</v>
      </c>
      <c r="J33">
        <v>220</v>
      </c>
      <c r="K33">
        <v>275</v>
      </c>
      <c r="L33">
        <v>330</v>
      </c>
      <c r="M33" t="s">
        <v>215</v>
      </c>
      <c r="N33" t="s">
        <v>216</v>
      </c>
    </row>
    <row r="34" spans="1:14" x14ac:dyDescent="0.25">
      <c r="A34" t="s">
        <v>285</v>
      </c>
      <c r="B34" t="s">
        <v>136</v>
      </c>
      <c r="D34">
        <v>1</v>
      </c>
      <c r="E34" t="s">
        <v>24</v>
      </c>
      <c r="F34" s="11">
        <v>45951</v>
      </c>
      <c r="G34" t="str">
        <f>"9781839978609"</f>
        <v>9781839978609</v>
      </c>
      <c r="H34" t="str">
        <f>"9781839978616"</f>
        <v>9781839978616</v>
      </c>
      <c r="I34">
        <v>32024238</v>
      </c>
      <c r="J34">
        <v>22.95</v>
      </c>
      <c r="K34">
        <v>34.43</v>
      </c>
      <c r="L34">
        <v>45.9</v>
      </c>
      <c r="M34" t="s">
        <v>215</v>
      </c>
      <c r="N34" t="s">
        <v>216</v>
      </c>
    </row>
    <row r="35" spans="1:14" x14ac:dyDescent="0.25">
      <c r="A35" t="s">
        <v>286</v>
      </c>
      <c r="B35" t="s">
        <v>150</v>
      </c>
      <c r="D35">
        <v>1</v>
      </c>
      <c r="E35" t="s">
        <v>24</v>
      </c>
      <c r="F35" s="11">
        <v>45343</v>
      </c>
      <c r="G35" t="str">
        <f>"9781839977312"</f>
        <v>9781839977312</v>
      </c>
      <c r="H35" t="str">
        <f>"9781839977305"</f>
        <v>9781839977305</v>
      </c>
      <c r="I35">
        <v>30607142</v>
      </c>
      <c r="J35">
        <v>19.95</v>
      </c>
      <c r="K35">
        <v>29.93</v>
      </c>
      <c r="L35">
        <v>39.9</v>
      </c>
      <c r="M35" t="s">
        <v>215</v>
      </c>
      <c r="N35" t="s">
        <v>216</v>
      </c>
    </row>
    <row r="36" spans="1:14" x14ac:dyDescent="0.25">
      <c r="A36" t="s">
        <v>287</v>
      </c>
      <c r="B36" t="s">
        <v>288</v>
      </c>
      <c r="C36" t="s">
        <v>289</v>
      </c>
      <c r="D36">
        <v>1</v>
      </c>
      <c r="E36" t="s">
        <v>6</v>
      </c>
      <c r="F36" s="11">
        <v>46081</v>
      </c>
      <c r="G36" t="str">
        <f>"9783032099594"</f>
        <v>9783032099594</v>
      </c>
      <c r="H36" t="str">
        <f>"9783032099600"</f>
        <v>9783032099600</v>
      </c>
      <c r="I36">
        <v>32534192</v>
      </c>
      <c r="J36">
        <v>30</v>
      </c>
      <c r="K36">
        <v>44.99</v>
      </c>
      <c r="L36">
        <v>59.99</v>
      </c>
      <c r="M36" t="s">
        <v>216</v>
      </c>
      <c r="N36" t="s">
        <v>216</v>
      </c>
    </row>
    <row r="37" spans="1:14" x14ac:dyDescent="0.25">
      <c r="A37" t="s">
        <v>290</v>
      </c>
      <c r="B37" t="s">
        <v>291</v>
      </c>
      <c r="D37">
        <v>1</v>
      </c>
      <c r="E37" t="s">
        <v>292</v>
      </c>
      <c r="F37" s="11">
        <v>41513</v>
      </c>
      <c r="G37" t="str">
        <f>"9780812994865"</f>
        <v>9780812994865</v>
      </c>
      <c r="H37" t="str">
        <f>"9780812994872"</f>
        <v>9780812994872</v>
      </c>
      <c r="I37">
        <v>6088078</v>
      </c>
      <c r="J37">
        <v>85</v>
      </c>
      <c r="M37" t="s">
        <v>215</v>
      </c>
      <c r="N37" t="s">
        <v>216</v>
      </c>
    </row>
    <row r="38" spans="1:14" x14ac:dyDescent="0.25">
      <c r="A38" t="s">
        <v>293</v>
      </c>
      <c r="B38" t="s">
        <v>90</v>
      </c>
      <c r="C38" t="s">
        <v>294</v>
      </c>
      <c r="D38">
        <v>1</v>
      </c>
      <c r="E38" t="s">
        <v>214</v>
      </c>
      <c r="F38" s="11">
        <v>44896</v>
      </c>
      <c r="G38" t="str">
        <f>"9780367521073"</f>
        <v>9780367521073</v>
      </c>
      <c r="H38" t="str">
        <f>"9781000800159"</f>
        <v>9781000800159</v>
      </c>
      <c r="I38">
        <v>7121439</v>
      </c>
      <c r="J38">
        <v>325</v>
      </c>
      <c r="K38">
        <v>406.25</v>
      </c>
      <c r="L38">
        <v>487.5</v>
      </c>
      <c r="M38" t="s">
        <v>215</v>
      </c>
      <c r="N38" t="s">
        <v>216</v>
      </c>
    </row>
    <row r="39" spans="1:14" x14ac:dyDescent="0.25">
      <c r="A39" t="s">
        <v>295</v>
      </c>
      <c r="B39" t="s">
        <v>296</v>
      </c>
      <c r="D39">
        <v>1</v>
      </c>
      <c r="E39" t="s">
        <v>297</v>
      </c>
      <c r="F39" s="11">
        <v>39806</v>
      </c>
      <c r="G39" t="str">
        <f>"9780307275653"</f>
        <v>9780307275653</v>
      </c>
      <c r="H39" t="str">
        <f>"9780307548030"</f>
        <v>9780307548030</v>
      </c>
      <c r="I39">
        <v>6070253</v>
      </c>
      <c r="J39">
        <v>85</v>
      </c>
      <c r="M39" t="s">
        <v>215</v>
      </c>
      <c r="N39" t="s">
        <v>216</v>
      </c>
    </row>
    <row r="40" spans="1:14" x14ac:dyDescent="0.25">
      <c r="A40" t="s">
        <v>298</v>
      </c>
      <c r="B40" t="s">
        <v>299</v>
      </c>
      <c r="D40">
        <v>1</v>
      </c>
      <c r="E40" t="s">
        <v>214</v>
      </c>
      <c r="F40" s="11">
        <v>45021</v>
      </c>
      <c r="G40" t="str">
        <f>"9780367491017"</f>
        <v>9780367491017</v>
      </c>
      <c r="H40" t="str">
        <f>"9781000858471"</f>
        <v>9781000858471</v>
      </c>
      <c r="I40">
        <v>7188141</v>
      </c>
      <c r="J40">
        <v>200</v>
      </c>
      <c r="K40">
        <v>250</v>
      </c>
      <c r="L40">
        <v>300</v>
      </c>
      <c r="M40" t="s">
        <v>215</v>
      </c>
      <c r="N40" t="s">
        <v>216</v>
      </c>
    </row>
    <row r="41" spans="1:14" x14ac:dyDescent="0.25">
      <c r="A41" t="s">
        <v>300</v>
      </c>
      <c r="B41" t="s">
        <v>301</v>
      </c>
      <c r="D41">
        <v>1</v>
      </c>
      <c r="E41" t="s">
        <v>302</v>
      </c>
      <c r="F41" s="11">
        <v>45741</v>
      </c>
      <c r="G41" t="str">
        <f>"9780593735756"</f>
        <v>9780593735756</v>
      </c>
      <c r="H41" t="str">
        <f>"9780593735763"</f>
        <v>9780593735763</v>
      </c>
      <c r="I41">
        <v>31503888</v>
      </c>
      <c r="J41">
        <v>95</v>
      </c>
      <c r="M41" t="s">
        <v>215</v>
      </c>
      <c r="N41" t="s">
        <v>216</v>
      </c>
    </row>
    <row r="42" spans="1:14" x14ac:dyDescent="0.25">
      <c r="A42" t="s">
        <v>303</v>
      </c>
      <c r="B42" t="s">
        <v>304</v>
      </c>
      <c r="D42">
        <v>1</v>
      </c>
      <c r="E42" t="s">
        <v>115</v>
      </c>
      <c r="F42" s="11">
        <v>44411</v>
      </c>
      <c r="G42" t="str">
        <f>"9780358697145"</f>
        <v>9780358697145</v>
      </c>
      <c r="H42" t="str">
        <f>"9781328587879"</f>
        <v>9781328587879</v>
      </c>
      <c r="I42">
        <v>30784568</v>
      </c>
      <c r="J42">
        <v>86.43</v>
      </c>
      <c r="M42" t="s">
        <v>215</v>
      </c>
      <c r="N42" t="s">
        <v>216</v>
      </c>
    </row>
    <row r="43" spans="1:14" x14ac:dyDescent="0.25">
      <c r="A43" t="s">
        <v>305</v>
      </c>
      <c r="B43" t="s">
        <v>306</v>
      </c>
      <c r="D43">
        <v>1</v>
      </c>
      <c r="E43" t="s">
        <v>24</v>
      </c>
      <c r="F43" s="11">
        <v>44700</v>
      </c>
      <c r="G43" t="str">
        <f>"9781787759411"</f>
        <v>9781787759411</v>
      </c>
      <c r="H43" t="str">
        <f>"9781787759428"</f>
        <v>9781787759428</v>
      </c>
      <c r="I43">
        <v>7001661</v>
      </c>
      <c r="J43">
        <v>14.95</v>
      </c>
      <c r="K43">
        <v>22.43</v>
      </c>
      <c r="L43">
        <v>29.9</v>
      </c>
      <c r="M43" t="s">
        <v>215</v>
      </c>
      <c r="N43" t="s">
        <v>216</v>
      </c>
    </row>
    <row r="44" spans="1:14" x14ac:dyDescent="0.25">
      <c r="A44" t="s">
        <v>307</v>
      </c>
      <c r="B44" t="s">
        <v>308</v>
      </c>
      <c r="D44">
        <v>1</v>
      </c>
      <c r="E44" t="s">
        <v>24</v>
      </c>
      <c r="F44" s="11">
        <v>45309</v>
      </c>
      <c r="G44" t="str">
        <f>"9781805010692"</f>
        <v>9781805010692</v>
      </c>
      <c r="H44" t="str">
        <f>"9781805010708"</f>
        <v>9781805010708</v>
      </c>
      <c r="I44">
        <v>30513118</v>
      </c>
      <c r="J44">
        <v>20.95</v>
      </c>
      <c r="K44">
        <v>31.43</v>
      </c>
      <c r="L44">
        <v>41.9</v>
      </c>
      <c r="M44" t="s">
        <v>215</v>
      </c>
      <c r="N44" t="s">
        <v>216</v>
      </c>
    </row>
    <row r="45" spans="1:14" x14ac:dyDescent="0.25">
      <c r="A45" t="s">
        <v>309</v>
      </c>
      <c r="B45" t="s">
        <v>310</v>
      </c>
      <c r="D45">
        <v>1</v>
      </c>
      <c r="E45" t="s">
        <v>24</v>
      </c>
      <c r="F45" s="11">
        <v>44490</v>
      </c>
      <c r="G45" t="str">
        <f>"9781787750227"</f>
        <v>9781787750227</v>
      </c>
      <c r="H45" t="str">
        <f>"9781787750234"</f>
        <v>9781787750234</v>
      </c>
      <c r="I45">
        <v>6785039</v>
      </c>
      <c r="J45">
        <v>27.95</v>
      </c>
      <c r="K45">
        <v>41.93</v>
      </c>
      <c r="L45">
        <v>55.9</v>
      </c>
      <c r="M45" t="s">
        <v>215</v>
      </c>
      <c r="N45" t="s">
        <v>216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DSTL-Print Titles</vt:lpstr>
      <vt:lpstr>DSTL-EBC 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Marilyn Cramton</dc:creator>
  <cp:lastModifiedBy>Ashley Parker</cp:lastModifiedBy>
  <dcterms:created xsi:type="dcterms:W3CDTF">2015-06-05T18:17:20Z</dcterms:created>
  <dcterms:modified xsi:type="dcterms:W3CDTF">2026-04-07T22:03:54Z</dcterms:modified>
</cp:coreProperties>
</file>