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shleyw\Documents\Excel Files\"/>
    </mc:Choice>
  </mc:AlternateContent>
  <xr:revisionPtr revIDLastSave="0" documentId="13_ncr:1_{A8806BEE-2261-4BC7-878E-BAE98BE6D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oks" sheetId="1" r:id="rId1"/>
    <sheet name="EBC Tit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  <c r="H2" i="2"/>
  <c r="G2" i="2"/>
</calcChain>
</file>

<file path=xl/sharedStrings.xml><?xml version="1.0" encoding="utf-8"?>
<sst xmlns="http://schemas.openxmlformats.org/spreadsheetml/2006/main" count="439" uniqueCount="291">
  <si>
    <t>ISBN</t>
  </si>
  <si>
    <t>Title</t>
  </si>
  <si>
    <t>Publisher</t>
  </si>
  <si>
    <t>Copyright</t>
  </si>
  <si>
    <t>Edition</t>
  </si>
  <si>
    <t>1st</t>
  </si>
  <si>
    <t>Springer</t>
  </si>
  <si>
    <t>2nd</t>
  </si>
  <si>
    <t>Routledge</t>
  </si>
  <si>
    <t>Open Access</t>
  </si>
  <si>
    <t>Notes</t>
  </si>
  <si>
    <t>Author Last</t>
  </si>
  <si>
    <t>Author First</t>
  </si>
  <si>
    <t>List Price</t>
  </si>
  <si>
    <t>Star Rating</t>
  </si>
  <si>
    <t>Jessica Kingsley Publishers</t>
  </si>
  <si>
    <t>Marie</t>
  </si>
  <si>
    <t>Cambridge University Press</t>
  </si>
  <si>
    <t>DCT Score</t>
  </si>
  <si>
    <t>Essential Purchase</t>
  </si>
  <si>
    <t>New to DCT 2025</t>
  </si>
  <si>
    <t>DCT Specialty</t>
  </si>
  <si>
    <t>6th</t>
  </si>
  <si>
    <t>Paula</t>
  </si>
  <si>
    <t>10th</t>
  </si>
  <si>
    <t>Doody's Special Topics List in Menopause &amp; Perimenopausal Care
Published October 1, 2025
Selected by: 
Leslie Christensen, University of Wisconsin - Madison
Jamie Conklin, University of North Carolina – Chapel Hill
Billie Anne Gebb, Frontier Nursing University
Sarah Hutton, UMass Chan Medical School
Board Liaison: Xan Goodman, University of Nevada – Las Vegas</t>
  </si>
  <si>
    <t>Jha</t>
  </si>
  <si>
    <t>Swati</t>
  </si>
  <si>
    <t>Management of Menopause in Cancer Survivors</t>
  </si>
  <si>
    <t>CRC Press/Taylor &amp; Francis Group</t>
  </si>
  <si>
    <t>Garg</t>
  </si>
  <si>
    <t>Ruchika</t>
  </si>
  <si>
    <t>Management of Menopause: A Guide for Practitioners</t>
  </si>
  <si>
    <t>Cano</t>
  </si>
  <si>
    <t>Antonio</t>
  </si>
  <si>
    <t>Menopause: A Comprehensive Approach, 2nd Edition</t>
  </si>
  <si>
    <t>Percival</t>
  </si>
  <si>
    <t>The Psychology of Menopause</t>
  </si>
  <si>
    <t>Waldman</t>
  </si>
  <si>
    <t>Emily Gold</t>
  </si>
  <si>
    <t>Hot Flash: How the Law Ignores Menopause and What We Can Do About It</t>
  </si>
  <si>
    <t>Stanford University Press</t>
  </si>
  <si>
    <t>Mosconi</t>
  </si>
  <si>
    <t>Lisa</t>
  </si>
  <si>
    <t>The Menopause Brain: New Science Empowers Women to Navigate the Pivotal Transition with Knowledge and Confidence</t>
  </si>
  <si>
    <t>Penguin Random House</t>
  </si>
  <si>
    <t>The Menopause Society</t>
  </si>
  <si>
    <t>The Menopause Guidebook, 10th Edition</t>
  </si>
  <si>
    <t>The Menopause Society, formerly North American Menopause Society</t>
  </si>
  <si>
    <t>Rolston</t>
  </si>
  <si>
    <t>Yansie</t>
  </si>
  <si>
    <t>Black and Menopausal: Intimate Stories of Navigating the Change</t>
  </si>
  <si>
    <t>Neves</t>
  </si>
  <si>
    <t>Silva</t>
  </si>
  <si>
    <t>Erotically Queer: A Pink Therapy Guide for Practitioners</t>
  </si>
  <si>
    <t>Geraghty</t>
  </si>
  <si>
    <t>Patricia</t>
  </si>
  <si>
    <t>Each Woman's Menopause: An Evidence Based Resource: For Nurse Practitioners, Advanced Practice Nurses and Allied Health Professionals</t>
  </si>
  <si>
    <t>Advanced Practice</t>
  </si>
  <si>
    <t>Lofqvist</t>
  </si>
  <si>
    <t>Hilde</t>
  </si>
  <si>
    <t>Modern Menopausal Hormone Treatment: Facts and Myths About Sex Hormones</t>
  </si>
  <si>
    <t>Reynolds</t>
  </si>
  <si>
    <t>Kate E.</t>
  </si>
  <si>
    <t>What is Menopause?: A Guide for People with Autism, Special Educational Needs and Disabilities</t>
  </si>
  <si>
    <t>Briggs</t>
  </si>
  <si>
    <t>Fast Facts for Patients: Menopause, 2nd Edition</t>
  </si>
  <si>
    <t>Karger Publishers</t>
  </si>
  <si>
    <t>Hunter</t>
  </si>
  <si>
    <t>Myra</t>
  </si>
  <si>
    <t>Managing Hot Flushes and Night Sweats: A Cognitive Behavioural Self-Help Guide to the Menopause, 2nd Edition</t>
  </si>
  <si>
    <t>ACOG</t>
  </si>
  <si>
    <t>Midlife Transitions: Perimenopause to Menopause</t>
  </si>
  <si>
    <t>American College of Obstetricians and Gynecologists</t>
  </si>
  <si>
    <t>Gunter</t>
  </si>
  <si>
    <t>Jen</t>
  </si>
  <si>
    <t>The Menopause Manifesto: Own Your Health with Facts and Feminism</t>
  </si>
  <si>
    <t>Kensington Publishing Company</t>
  </si>
  <si>
    <t>Panay</t>
  </si>
  <si>
    <t>Nick</t>
  </si>
  <si>
    <t>Managing the Menopause, 2nd Edition</t>
  </si>
  <si>
    <t>Czerwiec</t>
  </si>
  <si>
    <t>MK</t>
  </si>
  <si>
    <t>Menopause: A Comic Treatment</t>
  </si>
  <si>
    <t>Penn State University Press</t>
  </si>
  <si>
    <t>NAMS</t>
  </si>
  <si>
    <t>Menopause Practice: A Clinician's Guide, 6th Edition</t>
  </si>
  <si>
    <t>Hillard</t>
  </si>
  <si>
    <t>Timothy</t>
  </si>
  <si>
    <t>Management of the Menopause, 6th Edition</t>
  </si>
  <si>
    <t>British Menopause Society</t>
  </si>
  <si>
    <t>National Academies Press</t>
  </si>
  <si>
    <t>Berry</t>
  </si>
  <si>
    <t>Katherine</t>
  </si>
  <si>
    <t>Menopause: A Comprehensive Guide for Practitioners</t>
  </si>
  <si>
    <t>The Journal of Chinese Medicine</t>
  </si>
  <si>
    <t>The New Menopause: Navigating Your Path Through Hormonal Change with Purpose, Power, and Facts</t>
  </si>
  <si>
    <t>Haver</t>
  </si>
  <si>
    <t>Mary Claire</t>
  </si>
  <si>
    <t>Making Sense of Menopause: Harnessing the Power and Potency of Your Wisdom Years</t>
  </si>
  <si>
    <t>Willson</t>
  </si>
  <si>
    <t>Sounds True, Inc.</t>
  </si>
  <si>
    <t>Susan</t>
  </si>
  <si>
    <t>Genazzani</t>
  </si>
  <si>
    <t>Andrea R.</t>
  </si>
  <si>
    <t>Menstrual Bleeding and Pain Disorders from Adolescence to Menopause: Volume 11: Frontiers in Gynecological Endocrinology</t>
  </si>
  <si>
    <t>Dunn</t>
  </si>
  <si>
    <t>Jancee</t>
  </si>
  <si>
    <t>Hot and Bothered: What No One Tells You About Menopause and How to Feel Like Yourself Again</t>
  </si>
  <si>
    <t>Dennison</t>
  </si>
  <si>
    <t>Elaine</t>
  </si>
  <si>
    <t>Fast Facts: Postmenopausal Osteoporosis</t>
  </si>
  <si>
    <t>Corinna</t>
  </si>
  <si>
    <t>Heather</t>
  </si>
  <si>
    <t>What Fresh Hell Is This?: Perimenopause, Menopause, Other Indignities, and You</t>
  </si>
  <si>
    <t>Hachette Book Group</t>
  </si>
  <si>
    <t>Torkelson</t>
  </si>
  <si>
    <t>Carolyn</t>
  </si>
  <si>
    <t>Beyond Menopause: New Pathways to Holistic Health</t>
  </si>
  <si>
    <t>9780600639749</t>
  </si>
  <si>
    <t>Arif</t>
  </si>
  <si>
    <t>Nighat</t>
  </si>
  <si>
    <t>The Power of Menopause and Midlife: The Pocket Guide to Female Health from One of TV's Best Loved Doctors</t>
  </si>
  <si>
    <t>9781472978868</t>
  </si>
  <si>
    <t>Hill</t>
  </si>
  <si>
    <t>Maisie</t>
  </si>
  <si>
    <t>Perimenopause Power: Navigating Your Hormones on the Journey to Menopause</t>
  </si>
  <si>
    <t>Bloomsbury Publishing Inc</t>
  </si>
  <si>
    <t>9781779952578</t>
  </si>
  <si>
    <t>Mulaudzi</t>
  </si>
  <si>
    <t>Fhumulani Mavis</t>
  </si>
  <si>
    <t>Working with Indigenous Knowledge: Strategies for Health Professionals</t>
  </si>
  <si>
    <t>AOSIS Publishing</t>
  </si>
  <si>
    <t>9783031447129</t>
  </si>
  <si>
    <t>Amini</t>
  </si>
  <si>
    <t>Elham</t>
  </si>
  <si>
    <t>Menopause in Iranian Muslim Women: Gendered and Sexual Experiences of Menopausal Women</t>
  </si>
  <si>
    <t>9781399810227</t>
  </si>
  <si>
    <t>Bajekal</t>
  </si>
  <si>
    <t>Nitu</t>
  </si>
  <si>
    <t>Finding Me in Menopause: Flourishing in Perimenopause and Menopause Using Nutrition and Lifestyle</t>
  </si>
  <si>
    <t>9781945564116</t>
  </si>
  <si>
    <t>Faubion</t>
  </si>
  <si>
    <t>Stephanie S.</t>
  </si>
  <si>
    <t>The New Rules of Menopause: A Mayo Clinic Guide to Perimenopause and Beyond</t>
  </si>
  <si>
    <t>Mayo Clinic Scientific Press</t>
  </si>
  <si>
    <t>9798895300015</t>
  </si>
  <si>
    <t>Yurtcu</t>
  </si>
  <si>
    <t>Nazan</t>
  </si>
  <si>
    <t>Exploring Menopause from a Multidisciplinary Perspective: Biology, Psychosocial Factors, and Clinical Insights</t>
  </si>
  <si>
    <t>Nova Science Publishers, Inc</t>
  </si>
  <si>
    <t>9781032890180</t>
  </si>
  <si>
    <t>Redding</t>
  </si>
  <si>
    <t>Nomi</t>
  </si>
  <si>
    <t>The Menopause Transition in a Relationship Context: Voices and Choices at Midlife, 1991-2012</t>
  </si>
  <si>
    <t>9781738979608</t>
  </si>
  <si>
    <t>Fuller</t>
  </si>
  <si>
    <t>Gillianne H.</t>
  </si>
  <si>
    <t>Menopause and Diversity: Exploring the Impact of Race and Ethnicity on Women's Health</t>
  </si>
  <si>
    <t>Independently Published</t>
  </si>
  <si>
    <t>9781785043291</t>
  </si>
  <si>
    <t>Mukherjee</t>
  </si>
  <si>
    <t>Annice</t>
  </si>
  <si>
    <t>The Complete Guide to Menopause: Your Toolkit to Take Control and Achieve Life-Long Health</t>
  </si>
  <si>
    <t>9781399704984</t>
  </si>
  <si>
    <t>Newson</t>
  </si>
  <si>
    <t>Louise</t>
  </si>
  <si>
    <t>The Definitive Guide to the Perimenopause and Menopause</t>
  </si>
  <si>
    <t>9781667807645</t>
  </si>
  <si>
    <t>Seibel</t>
  </si>
  <si>
    <t>Mache</t>
  </si>
  <si>
    <t>Working Through Menopause: The Impact on Women, Businesses, and the Bottom Line</t>
  </si>
  <si>
    <t>Bookbaby</t>
  </si>
  <si>
    <t>9798838657930</t>
  </si>
  <si>
    <t>Lily</t>
  </si>
  <si>
    <t>April S.</t>
  </si>
  <si>
    <t>Menopause and the Black Woman: A Guide to Wellness for African Americans</t>
  </si>
  <si>
    <t>Sherier</t>
  </si>
  <si>
    <t>Nozer</t>
  </si>
  <si>
    <t>Finding Your Balance: Your 360 Degree Guide to Perimenopause and Beyond</t>
  </si>
  <si>
    <t>Mattern</t>
  </si>
  <si>
    <t>The Slow Moon Climbs: The Science, History, and Meaning of Menopause</t>
  </si>
  <si>
    <t>Princeton University Press</t>
  </si>
  <si>
    <t>Robinson</t>
  </si>
  <si>
    <t>Julie</t>
  </si>
  <si>
    <t>FAQs on Menopause: Your Questions, Answered</t>
  </si>
  <si>
    <t>Karinch</t>
  </si>
  <si>
    <t>Maryann</t>
  </si>
  <si>
    <t>Mature Sexual Intimacy: Making Menopause and Turning Point, Not an Ending</t>
  </si>
  <si>
    <t>Coveney</t>
  </si>
  <si>
    <t>Petra</t>
  </si>
  <si>
    <t>Menopause Yoga: A Holistic Guide to Supporting Women on their Menopause Journey</t>
  </si>
  <si>
    <t>Nasreen</t>
  </si>
  <si>
    <t>Shaikh Zinnat Ara</t>
  </si>
  <si>
    <t>Management of Menopause</t>
  </si>
  <si>
    <t>Jaypee Brothers</t>
  </si>
  <si>
    <t>National Academies of Sciences, Engineering, and Medicine</t>
  </si>
  <si>
    <t>The Clinical Utility of Compounded Bioidentical Hormone Therapy: A Review of Safety, Effectiveness, and Use</t>
  </si>
  <si>
    <t>Yes</t>
  </si>
  <si>
    <t>A 7th Edition is forthcoming soon. Orders for the 6th edition must be phoned in with the publisher. Shipping rates apply.</t>
  </si>
  <si>
    <t>HC ISBN 9781032169163</t>
  </si>
  <si>
    <t>PB ISBN 9781032626208</t>
  </si>
  <si>
    <t>HC ISBN 9780367430252</t>
  </si>
  <si>
    <t>HC ISBN 9781032197326</t>
  </si>
  <si>
    <t>Partial</t>
  </si>
  <si>
    <t>HC ISBN 9781032572130</t>
  </si>
  <si>
    <t>PB ISBN 9780691216720</t>
  </si>
  <si>
    <t>PB ISBN 9798836594497</t>
  </si>
  <si>
    <t>PB ISBN 9781399705172</t>
  </si>
  <si>
    <t>No</t>
  </si>
  <si>
    <t>PB ISBN 9783031447150</t>
  </si>
  <si>
    <t>PB ISBN 9783031553028</t>
  </si>
  <si>
    <t>New 3rd ed put 09/25, 9783318074093</t>
  </si>
  <si>
    <t>Authors</t>
  </si>
  <si>
    <t>Series Title</t>
  </si>
  <si>
    <t>Title Edition</t>
  </si>
  <si>
    <t>PublicationDate</t>
  </si>
  <si>
    <t>PrintIsbn</t>
  </si>
  <si>
    <t>EIsbn</t>
  </si>
  <si>
    <t>Document ID</t>
  </si>
  <si>
    <t>Price 1-User USD</t>
  </si>
  <si>
    <t>Price 3-User USD</t>
  </si>
  <si>
    <t>Price Unlimited USD</t>
  </si>
  <si>
    <t>DDA Available</t>
  </si>
  <si>
    <t>DRM Free Available for Sale</t>
  </si>
  <si>
    <t>Torkelson, Carolyn;Marienau, Catherine</t>
  </si>
  <si>
    <t>Beyond Menopause : New Pathways to Holistic Health</t>
  </si>
  <si>
    <t>Taylor &amp; Francis Group</t>
  </si>
  <si>
    <t>Rolston, Yansie;Christie, Yvonne;M.S., Iya Rev. DeShannon Barnes-Bowens</t>
  </si>
  <si>
    <t>Black and Menopausal : Intimate Stories of Navigating the Change</t>
  </si>
  <si>
    <t>Geraghty, Patricia</t>
  </si>
  <si>
    <t>Each Woman's Menopause: an Evidence Based Resource : For Nurse Practitioners, Advanced Practice Nurses and Allied Health Professionals</t>
  </si>
  <si>
    <t>Springer International Publishing AG</t>
  </si>
  <si>
    <t>Yurtcu, Nazan</t>
  </si>
  <si>
    <t>Obstetrics and Gynecology Advances Series</t>
  </si>
  <si>
    <t>Nova Science Publishers, Incorporated</t>
  </si>
  <si>
    <t>Dunn, Jancee</t>
  </si>
  <si>
    <t>Hot and Bothered : What No One Tells You about Menopause and How to Feel Like Yourself Again</t>
  </si>
  <si>
    <t>Penguin Publishing Group</t>
  </si>
  <si>
    <t>Crawford, Bridget J.;Cahn, Naomi;Waldman, Emily Gold</t>
  </si>
  <si>
    <t>Hot Flash : How the Law Ignores Menopause and What We Can Do about It</t>
  </si>
  <si>
    <t>Nasreen, Shaikh Zinnat Ara</t>
  </si>
  <si>
    <t>Jaypee Brothers Medical Publishers</t>
  </si>
  <si>
    <t>Garg, Ruchika</t>
  </si>
  <si>
    <t>Management of Menopause : A Guide for Practitioners</t>
  </si>
  <si>
    <t>Jha, Swati;Schapira, Lidia</t>
  </si>
  <si>
    <t>Hunter, Myra;Smith, Melanie</t>
  </si>
  <si>
    <t>Managing Hot Flushes and Night Sweats : A Cognitive Behavioural Self-Help Guide to the Menopause</t>
  </si>
  <si>
    <t>Karinch, Maryann</t>
  </si>
  <si>
    <t>Mature Sexual Intimacy : Making Menopause a Turning Point Not an Ending</t>
  </si>
  <si>
    <t>Bloomsbury Publishing USA</t>
  </si>
  <si>
    <t>Czerwiec, M. K.</t>
  </si>
  <si>
    <t>Menopause : A Comic Treatment</t>
  </si>
  <si>
    <t>Graphic Medicine Series</t>
  </si>
  <si>
    <t>Pennsylvania State University Press</t>
  </si>
  <si>
    <t>Cano, Antonio</t>
  </si>
  <si>
    <t>Menopause : A Comprehensive Approach</t>
  </si>
  <si>
    <t>Amini, Elham</t>
  </si>
  <si>
    <t>Menopause in Iranian Muslim Women : Gendered and Sexual Experiences of Menopausal Women</t>
  </si>
  <si>
    <t>Social Sciences Series</t>
  </si>
  <si>
    <t>Coveney, Petra;Newson, Louise</t>
  </si>
  <si>
    <t>Menopause Yoga : A Holistic Guide to Supporting Women on Their Menopause Journey</t>
  </si>
  <si>
    <t>Genazzani, Andrea R.;Goldstein, Steven R.;Simoncini, Tommaso</t>
  </si>
  <si>
    <t>Menstrual Bleeding and Pain Disorders from Adolescence to Menopause : Volume 11: Frontiers in Gynecological Endocrinology</t>
  </si>
  <si>
    <t>ISGE Series</t>
  </si>
  <si>
    <t>Löfqvist, Hilde</t>
  </si>
  <si>
    <t>Modern Menopausal Hormone Treatment : Facts and Myths about Sex Hormones</t>
  </si>
  <si>
    <t>Hill, Maisie</t>
  </si>
  <si>
    <t>Perimenopause Power : Navigating Your Hormones on the Journey to Menopause</t>
  </si>
  <si>
    <t>Bloomsbury Publishing Plc</t>
  </si>
  <si>
    <t>Jackson, Leigh Miles;Parker, Ruth M.;Mattison, Donald R.</t>
  </si>
  <si>
    <t>The Clinical Utility of Compounded Bioidentical Hormone Therapy : A Review of Safety, Effectiveness, and Use</t>
  </si>
  <si>
    <t>Mosconi, Lisa;Shriver, Maria</t>
  </si>
  <si>
    <t>The Menopause Brain : New Science Empowers Women to Navigate the Pivotal Transition with Knowledge and Confidence</t>
  </si>
  <si>
    <t>Gunter, Jen</t>
  </si>
  <si>
    <t>The Menopause Manifesto : Own Your Health with Facts and Feminism</t>
  </si>
  <si>
    <t>Kensington Publishing Corporation</t>
  </si>
  <si>
    <t>Redding, Nomi</t>
  </si>
  <si>
    <t>The Menopause Transition in a Relationship Context : Voices and Choices at Midlife, 1991-2012</t>
  </si>
  <si>
    <t>Haver, Mary Claire</t>
  </si>
  <si>
    <t>The New Menopause : Navigating Your Path Through Hormonal Change with Purpose, Power, and Facts</t>
  </si>
  <si>
    <t>Potter/Ten Speed/Harmony/Rodale</t>
  </si>
  <si>
    <t>Percival, Marie</t>
  </si>
  <si>
    <t>The Psychology of Everything Series</t>
  </si>
  <si>
    <t>Mattern, Susan</t>
  </si>
  <si>
    <t>The Slow Moon Climbs : The Science, History, and Meaning of Menopause</t>
  </si>
  <si>
    <t>Corinna, Heather</t>
  </si>
  <si>
    <t>What Fresh Hell Is This? : Perimenopause, Menopause, Other Indignities, and You</t>
  </si>
  <si>
    <t>Hachette Books</t>
  </si>
  <si>
    <t>Reynolds, Kate E.;Powell, Jonathon</t>
  </si>
  <si>
    <t>What Is Menopause? : A Guide for People with Autism, Special Educational Needs and Disabilities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</si>
</sst>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right" wrapText="1"/>
    </xf>
    <xf numFmtId="165" fontId="0" fillId="0" borderId="0" xfId="0" applyNumberFormat="1"/>
    <xf numFmtId="0" fontId="3" fillId="0" borderId="0" xfId="1" applyFont="1"/>
    <xf numFmtId="0" fontId="3" fillId="0" borderId="0" xfId="1" applyFont="1" applyAlignment="1">
      <alignment horizontal="right"/>
    </xf>
    <xf numFmtId="165" fontId="3" fillId="0" borderId="0" xfId="1" applyNumberFormat="1" applyFont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right"/>
    </xf>
    <xf numFmtId="165" fontId="5" fillId="0" borderId="0" xfId="1" applyNumberFormat="1" applyFont="1" applyAlignment="1">
      <alignment horizontal="right"/>
    </xf>
    <xf numFmtId="0" fontId="0" fillId="0" borderId="0" xfId="0" quotePrefix="1"/>
    <xf numFmtId="164" fontId="0" fillId="0" borderId="0" xfId="0" applyNumberFormat="1" applyAlignment="1">
      <alignment horizontal="right"/>
    </xf>
    <xf numFmtId="164" fontId="3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1" fillId="0" borderId="0" xfId="0" applyNumberFormat="1" applyFont="1" applyAlignment="1">
      <alignment horizontal="center" wrapText="1"/>
    </xf>
    <xf numFmtId="0" fontId="1" fillId="2" borderId="0" xfId="0" applyFont="1" applyFill="1"/>
    <xf numFmtId="14" fontId="0" fillId="0" borderId="0" xfId="0" applyNumberFormat="1"/>
  </cellXfs>
  <cellStyles count="2">
    <cellStyle name="Normal" xfId="0" builtinId="0"/>
    <cellStyle name="Normal_DSTL" xfId="1" xr:uid="{5F773EEC-64E7-42D2-B64C-EBC7E705241A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00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2D7D9C-BAF5-4C5C-AE81-0553817A93E5}" name="Table1" displayName="Table1" ref="A2:O50" totalsRowShown="0" headerRowDxfId="19" dataDxfId="18">
  <autoFilter ref="A2:O50" xr:uid="{B42D7D9C-BAF5-4C5C-AE81-0553817A93E5}"/>
  <sortState xmlns:xlrd2="http://schemas.microsoft.com/office/spreadsheetml/2017/richdata2" ref="A3:O50">
    <sortCondition ref="D2:D50"/>
  </sortState>
  <tableColumns count="15">
    <tableColumn id="1" xr3:uid="{EA97B937-2318-4A99-94BC-F3FC3C761AA5}" name="ISBN" dataDxfId="17"/>
    <tableColumn id="2" xr3:uid="{639BA0C2-920F-4D49-BC9B-C7C47FCC650D}" name="Author Last" dataDxfId="16"/>
    <tableColumn id="3" xr3:uid="{4022AA74-B8E6-4DDE-B1E3-E7B4EA4216BF}" name="Author First" dataDxfId="15"/>
    <tableColumn id="4" xr3:uid="{1693E037-61B8-4C82-92C7-5ACE9E0A3C40}" name="Title" dataDxfId="14"/>
    <tableColumn id="5" xr3:uid="{97C1AE94-CF86-4523-84FB-34BA1F7980A7}" name="Publisher" dataDxfId="13"/>
    <tableColumn id="6" xr3:uid="{F3785181-8C4A-4D94-890D-2E419EF5F58C}" name="Copyright" dataDxfId="12"/>
    <tableColumn id="7" xr3:uid="{3629C065-38A3-48B2-A1CB-19F13BA01004}" name="Edition" dataDxfId="11"/>
    <tableColumn id="8" xr3:uid="{507E0813-3123-492B-8E39-722C901F2D58}" name="List Price" dataDxfId="10"/>
    <tableColumn id="9" xr3:uid="{332ECA3D-BEAB-47AD-8BFA-3CA24FFFB292}" name="Star Rating" dataDxfId="9"/>
    <tableColumn id="18" xr3:uid="{4249F73E-E64B-4C54-81B6-0D1C5ABA792E}" name="DCT Score" dataDxfId="8"/>
    <tableColumn id="17" xr3:uid="{4967FD48-3F49-43C9-9FBE-F58251DB3D8C}" name="Essential Purchase" dataDxfId="7"/>
    <tableColumn id="16" xr3:uid="{6B3D7D6A-4570-4333-AF76-44441760C277}" name="New to DCT 2025" dataDxfId="6"/>
    <tableColumn id="14" xr3:uid="{D5110A95-1C21-459B-AA43-A881504C5F80}" name="DCT Specialty" dataDxfId="5"/>
    <tableColumn id="13" xr3:uid="{62C2A6CA-6784-48E9-92E1-FD3621007353}" name="Open Access" dataDxfId="4"/>
    <tableColumn id="15" xr3:uid="{C94AF98E-DF1F-4188-B779-D543A8DD8D37}" name="Note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workbookViewId="0">
      <selection sqref="A1:O1"/>
    </sheetView>
  </sheetViews>
  <sheetFormatPr defaultColWidth="9.140625" defaultRowHeight="15" x14ac:dyDescent="0.25"/>
  <cols>
    <col min="1" max="1" width="14.85546875" style="3" bestFit="1" customWidth="1"/>
    <col min="2" max="2" width="20.140625" style="1" customWidth="1"/>
    <col min="3" max="3" width="17.7109375" style="1" customWidth="1"/>
    <col min="4" max="4" width="54.28515625" style="1" customWidth="1"/>
    <col min="5" max="5" width="40.5703125" style="1" customWidth="1"/>
    <col min="6" max="6" width="10.85546875" style="1" customWidth="1"/>
    <col min="7" max="7" width="9.28515625" style="1" customWidth="1"/>
    <col min="8" max="8" width="9.7109375" style="1" customWidth="1"/>
    <col min="9" max="13" width="11.140625" style="1" customWidth="1"/>
    <col min="14" max="14" width="13.140625" style="1" customWidth="1"/>
    <col min="15" max="15" width="34.42578125" style="1" bestFit="1" customWidth="1"/>
    <col min="16" max="16384" width="9.140625" style="1"/>
  </cols>
  <sheetData>
    <row r="1" spans="1:15" ht="117" customHeight="1" x14ac:dyDescent="0.25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30" x14ac:dyDescent="0.25">
      <c r="A2" s="2" t="s">
        <v>0</v>
      </c>
      <c r="B2" s="1" t="s">
        <v>11</v>
      </c>
      <c r="C2" s="1" t="s">
        <v>12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13</v>
      </c>
      <c r="I2" s="1" t="s">
        <v>14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9</v>
      </c>
      <c r="O2" s="1" t="s">
        <v>10</v>
      </c>
    </row>
    <row r="3" spans="1:15" customFormat="1" x14ac:dyDescent="0.25">
      <c r="A3" s="12">
        <v>9781032164960</v>
      </c>
      <c r="B3" t="s">
        <v>116</v>
      </c>
      <c r="C3" t="s">
        <v>117</v>
      </c>
      <c r="D3" t="s">
        <v>118</v>
      </c>
      <c r="E3" t="s">
        <v>29</v>
      </c>
      <c r="F3">
        <v>2023</v>
      </c>
      <c r="G3" t="s">
        <v>5</v>
      </c>
      <c r="H3" s="4">
        <v>29.99</v>
      </c>
      <c r="O3" t="s">
        <v>200</v>
      </c>
    </row>
    <row r="4" spans="1:15" customFormat="1" x14ac:dyDescent="0.25">
      <c r="A4" s="12">
        <v>9781839973796</v>
      </c>
      <c r="B4" t="s">
        <v>49</v>
      </c>
      <c r="C4" t="s">
        <v>50</v>
      </c>
      <c r="D4" t="s">
        <v>51</v>
      </c>
      <c r="E4" t="s">
        <v>15</v>
      </c>
      <c r="F4">
        <v>2023</v>
      </c>
      <c r="G4" t="s">
        <v>5</v>
      </c>
      <c r="H4" s="4">
        <v>24.95</v>
      </c>
    </row>
    <row r="5" spans="1:15" customFormat="1" x14ac:dyDescent="0.25">
      <c r="A5" s="12">
        <v>9783030854836</v>
      </c>
      <c r="B5" t="s">
        <v>55</v>
      </c>
      <c r="C5" t="s">
        <v>56</v>
      </c>
      <c r="D5" t="s">
        <v>57</v>
      </c>
      <c r="E5" t="s">
        <v>6</v>
      </c>
      <c r="F5">
        <v>2022</v>
      </c>
      <c r="G5" t="s">
        <v>5</v>
      </c>
      <c r="H5" s="4">
        <v>99.99</v>
      </c>
      <c r="I5">
        <v>4</v>
      </c>
      <c r="J5">
        <v>1.87</v>
      </c>
      <c r="K5" t="s">
        <v>209</v>
      </c>
      <c r="L5" t="s">
        <v>198</v>
      </c>
      <c r="M5" t="s">
        <v>58</v>
      </c>
    </row>
    <row r="6" spans="1:15" customFormat="1" x14ac:dyDescent="0.25">
      <c r="A6" s="12">
        <v>9781032197319</v>
      </c>
      <c r="B6" t="s">
        <v>52</v>
      </c>
      <c r="C6" t="s">
        <v>53</v>
      </c>
      <c r="D6" t="s">
        <v>54</v>
      </c>
      <c r="E6" t="s">
        <v>8</v>
      </c>
      <c r="F6">
        <v>2023</v>
      </c>
      <c r="G6" t="s">
        <v>5</v>
      </c>
      <c r="H6" s="4">
        <v>34.99</v>
      </c>
      <c r="N6" t="s">
        <v>204</v>
      </c>
      <c r="O6" t="s">
        <v>203</v>
      </c>
    </row>
    <row r="7" spans="1:15" customFormat="1" x14ac:dyDescent="0.25">
      <c r="A7" s="14" t="s">
        <v>146</v>
      </c>
      <c r="B7" s="8" t="s">
        <v>147</v>
      </c>
      <c r="C7" s="8" t="s">
        <v>148</v>
      </c>
      <c r="D7" s="8" t="s">
        <v>149</v>
      </c>
      <c r="E7" s="8" t="s">
        <v>150</v>
      </c>
      <c r="F7" s="9">
        <v>2024</v>
      </c>
      <c r="G7" s="8" t="s">
        <v>5</v>
      </c>
      <c r="H7" s="10">
        <v>328.95</v>
      </c>
      <c r="J7" s="1"/>
      <c r="K7" s="1"/>
      <c r="L7" s="1"/>
      <c r="M7" s="1"/>
    </row>
    <row r="8" spans="1:15" customFormat="1" x14ac:dyDescent="0.25">
      <c r="A8" s="12">
        <v>9781399805674</v>
      </c>
      <c r="B8" t="s">
        <v>183</v>
      </c>
      <c r="C8" t="s">
        <v>184</v>
      </c>
      <c r="D8" t="s">
        <v>185</v>
      </c>
      <c r="E8" t="s">
        <v>115</v>
      </c>
      <c r="F8">
        <v>2023</v>
      </c>
      <c r="G8" t="s">
        <v>5</v>
      </c>
      <c r="H8" s="4">
        <v>14.99</v>
      </c>
    </row>
    <row r="9" spans="1:15" customFormat="1" x14ac:dyDescent="0.25">
      <c r="A9" s="12">
        <v>9783318070019</v>
      </c>
      <c r="B9" t="s">
        <v>65</v>
      </c>
      <c r="C9" t="s">
        <v>23</v>
      </c>
      <c r="D9" t="s">
        <v>66</v>
      </c>
      <c r="E9" t="s">
        <v>67</v>
      </c>
      <c r="F9">
        <v>2021</v>
      </c>
      <c r="G9" t="s">
        <v>7</v>
      </c>
      <c r="H9" s="4">
        <v>9</v>
      </c>
      <c r="I9">
        <v>2</v>
      </c>
      <c r="N9" t="s">
        <v>198</v>
      </c>
      <c r="O9" t="s">
        <v>212</v>
      </c>
    </row>
    <row r="10" spans="1:15" customFormat="1" x14ac:dyDescent="0.25">
      <c r="A10" s="12">
        <v>9783318070231</v>
      </c>
      <c r="B10" t="s">
        <v>109</v>
      </c>
      <c r="C10" t="s">
        <v>110</v>
      </c>
      <c r="D10" t="s">
        <v>111</v>
      </c>
      <c r="E10" t="s">
        <v>67</v>
      </c>
      <c r="F10">
        <v>2022</v>
      </c>
      <c r="G10" t="s">
        <v>5</v>
      </c>
      <c r="H10" s="4">
        <v>25</v>
      </c>
      <c r="I10">
        <v>4</v>
      </c>
      <c r="N10" t="s">
        <v>198</v>
      </c>
    </row>
    <row r="11" spans="1:15" customFormat="1" x14ac:dyDescent="0.25">
      <c r="A11" s="13" t="s">
        <v>137</v>
      </c>
      <c r="B11" s="5" t="s">
        <v>138</v>
      </c>
      <c r="C11" s="5" t="s">
        <v>139</v>
      </c>
      <c r="D11" s="5" t="s">
        <v>140</v>
      </c>
      <c r="E11" s="5" t="s">
        <v>115</v>
      </c>
      <c r="F11" s="6">
        <v>2024</v>
      </c>
      <c r="G11" s="5" t="s">
        <v>5</v>
      </c>
      <c r="H11" s="7">
        <v>19.989999999999998</v>
      </c>
    </row>
    <row r="12" spans="1:15" customFormat="1" x14ac:dyDescent="0.25">
      <c r="A12" s="12">
        <v>9780143441786</v>
      </c>
      <c r="B12" t="s">
        <v>177</v>
      </c>
      <c r="C12" t="s">
        <v>178</v>
      </c>
      <c r="D12" t="s">
        <v>179</v>
      </c>
      <c r="E12" t="s">
        <v>45</v>
      </c>
      <c r="F12">
        <v>2022</v>
      </c>
      <c r="G12" t="s">
        <v>5</v>
      </c>
      <c r="H12" s="4">
        <v>26.99</v>
      </c>
    </row>
    <row r="13" spans="1:15" customFormat="1" x14ac:dyDescent="0.25">
      <c r="A13" s="12">
        <v>9780593542569</v>
      </c>
      <c r="B13" t="s">
        <v>106</v>
      </c>
      <c r="C13" t="s">
        <v>107</v>
      </c>
      <c r="D13" t="s">
        <v>108</v>
      </c>
      <c r="E13" t="s">
        <v>45</v>
      </c>
      <c r="F13">
        <v>2023</v>
      </c>
      <c r="G13" t="s">
        <v>5</v>
      </c>
      <c r="H13" s="4">
        <v>29</v>
      </c>
    </row>
    <row r="14" spans="1:15" customFormat="1" x14ac:dyDescent="0.25">
      <c r="A14" s="12">
        <v>9781503636606</v>
      </c>
      <c r="B14" t="s">
        <v>38</v>
      </c>
      <c r="C14" t="s">
        <v>39</v>
      </c>
      <c r="D14" t="s">
        <v>40</v>
      </c>
      <c r="E14" t="s">
        <v>41</v>
      </c>
      <c r="F14">
        <v>2024</v>
      </c>
      <c r="G14" t="s">
        <v>5</v>
      </c>
      <c r="H14" s="4">
        <v>25</v>
      </c>
    </row>
    <row r="15" spans="1:15" customFormat="1" x14ac:dyDescent="0.25">
      <c r="A15" s="12">
        <v>9781683647447</v>
      </c>
      <c r="B15" t="s">
        <v>100</v>
      </c>
      <c r="C15" t="s">
        <v>102</v>
      </c>
      <c r="D15" t="s">
        <v>99</v>
      </c>
      <c r="E15" t="s">
        <v>101</v>
      </c>
      <c r="F15">
        <v>2022</v>
      </c>
      <c r="G15" t="s">
        <v>5</v>
      </c>
      <c r="H15" s="4">
        <v>18.989999999999998</v>
      </c>
    </row>
    <row r="16" spans="1:15" customFormat="1" x14ac:dyDescent="0.25">
      <c r="A16" s="12">
        <v>9789390595884</v>
      </c>
      <c r="B16" t="s">
        <v>192</v>
      </c>
      <c r="C16" t="s">
        <v>193</v>
      </c>
      <c r="D16" t="s">
        <v>194</v>
      </c>
      <c r="E16" t="s">
        <v>195</v>
      </c>
      <c r="F16">
        <v>2022</v>
      </c>
      <c r="G16" t="s">
        <v>5</v>
      </c>
      <c r="H16" s="4">
        <v>50</v>
      </c>
    </row>
    <row r="17" spans="1:15" customFormat="1" x14ac:dyDescent="0.25">
      <c r="A17" s="12">
        <v>9781032631004</v>
      </c>
      <c r="B17" t="s">
        <v>26</v>
      </c>
      <c r="C17" t="s">
        <v>27</v>
      </c>
      <c r="D17" t="s">
        <v>28</v>
      </c>
      <c r="E17" t="s">
        <v>29</v>
      </c>
      <c r="F17">
        <v>2026</v>
      </c>
      <c r="G17" t="s">
        <v>5</v>
      </c>
      <c r="H17" s="4">
        <v>250</v>
      </c>
      <c r="O17" t="s">
        <v>201</v>
      </c>
    </row>
    <row r="18" spans="1:15" customFormat="1" x14ac:dyDescent="0.25">
      <c r="A18" s="12">
        <v>9789819602384</v>
      </c>
      <c r="B18" t="s">
        <v>30</v>
      </c>
      <c r="C18" t="s">
        <v>31</v>
      </c>
      <c r="D18" t="s">
        <v>32</v>
      </c>
      <c r="E18" t="s">
        <v>6</v>
      </c>
      <c r="F18">
        <v>2025</v>
      </c>
      <c r="G18" t="s">
        <v>5</v>
      </c>
      <c r="H18" s="4">
        <v>159.99</v>
      </c>
    </row>
    <row r="19" spans="1:15" customFormat="1" x14ac:dyDescent="0.25">
      <c r="A19" s="12">
        <v>9780995739802</v>
      </c>
      <c r="B19" t="s">
        <v>87</v>
      </c>
      <c r="C19" t="s">
        <v>88</v>
      </c>
      <c r="D19" t="s">
        <v>89</v>
      </c>
      <c r="E19" t="s">
        <v>90</v>
      </c>
      <c r="F19">
        <v>2017</v>
      </c>
      <c r="G19" t="s">
        <v>22</v>
      </c>
      <c r="H19" s="4">
        <v>20</v>
      </c>
      <c r="O19" t="s">
        <v>199</v>
      </c>
    </row>
    <row r="20" spans="1:15" customFormat="1" x14ac:dyDescent="0.25">
      <c r="A20" s="12">
        <v>9780367853037</v>
      </c>
      <c r="B20" t="s">
        <v>68</v>
      </c>
      <c r="C20" t="s">
        <v>69</v>
      </c>
      <c r="D20" t="s">
        <v>70</v>
      </c>
      <c r="E20" t="s">
        <v>8</v>
      </c>
      <c r="F20">
        <v>2021</v>
      </c>
      <c r="G20" t="s">
        <v>7</v>
      </c>
      <c r="H20" s="4">
        <v>28.99</v>
      </c>
      <c r="O20" t="s">
        <v>202</v>
      </c>
    </row>
    <row r="21" spans="1:15" customFormat="1" x14ac:dyDescent="0.25">
      <c r="A21" s="12">
        <v>9781108798754</v>
      </c>
      <c r="B21" t="s">
        <v>78</v>
      </c>
      <c r="C21" t="s">
        <v>79</v>
      </c>
      <c r="D21" t="s">
        <v>80</v>
      </c>
      <c r="E21" t="s">
        <v>17</v>
      </c>
      <c r="F21">
        <v>2020</v>
      </c>
      <c r="G21" t="s">
        <v>5</v>
      </c>
      <c r="H21" s="4">
        <v>59</v>
      </c>
    </row>
    <row r="22" spans="1:15" customFormat="1" x14ac:dyDescent="0.25">
      <c r="A22" s="12">
        <v>9781538113950</v>
      </c>
      <c r="B22" t="s">
        <v>186</v>
      </c>
      <c r="C22" t="s">
        <v>187</v>
      </c>
      <c r="D22" t="s">
        <v>188</v>
      </c>
      <c r="E22" t="s">
        <v>127</v>
      </c>
      <c r="F22">
        <v>2019</v>
      </c>
      <c r="G22" t="s">
        <v>5</v>
      </c>
      <c r="H22" s="4">
        <v>38</v>
      </c>
    </row>
    <row r="23" spans="1:15" x14ac:dyDescent="0.25">
      <c r="A23" s="14" t="s">
        <v>155</v>
      </c>
      <c r="B23" s="8" t="s">
        <v>156</v>
      </c>
      <c r="C23" s="8" t="s">
        <v>157</v>
      </c>
      <c r="D23" s="8" t="s">
        <v>158</v>
      </c>
      <c r="E23" s="8" t="s">
        <v>159</v>
      </c>
      <c r="F23" s="9">
        <v>2023</v>
      </c>
      <c r="G23" s="8" t="s">
        <v>5</v>
      </c>
      <c r="H23" s="10">
        <v>24.99</v>
      </c>
      <c r="I23"/>
      <c r="N23"/>
      <c r="O23"/>
    </row>
    <row r="24" spans="1:15" x14ac:dyDescent="0.25">
      <c r="A24" s="14" t="s">
        <v>173</v>
      </c>
      <c r="B24" s="8" t="s">
        <v>174</v>
      </c>
      <c r="C24" s="8" t="s">
        <v>175</v>
      </c>
      <c r="D24" s="8" t="s">
        <v>176</v>
      </c>
      <c r="E24" s="8" t="s">
        <v>159</v>
      </c>
      <c r="F24" s="9">
        <v>2022</v>
      </c>
      <c r="G24" s="8" t="s">
        <v>5</v>
      </c>
      <c r="H24" s="10">
        <v>15.99</v>
      </c>
      <c r="I24"/>
      <c r="N24"/>
      <c r="O24" t="s">
        <v>207</v>
      </c>
    </row>
    <row r="25" spans="1:15" x14ac:dyDescent="0.25">
      <c r="A25" s="13" t="s">
        <v>133</v>
      </c>
      <c r="B25" s="5" t="s">
        <v>134</v>
      </c>
      <c r="C25" s="5" t="s">
        <v>135</v>
      </c>
      <c r="D25" s="5" t="s">
        <v>136</v>
      </c>
      <c r="E25" s="5" t="s">
        <v>6</v>
      </c>
      <c r="F25" s="6">
        <v>2023</v>
      </c>
      <c r="G25" s="5" t="s">
        <v>5</v>
      </c>
      <c r="H25" s="7">
        <v>129.99</v>
      </c>
      <c r="I25"/>
      <c r="J25"/>
      <c r="K25"/>
      <c r="L25"/>
      <c r="M25"/>
      <c r="N25"/>
      <c r="O25" t="s">
        <v>210</v>
      </c>
    </row>
    <row r="26" spans="1:15" x14ac:dyDescent="0.25">
      <c r="A26" s="12">
        <v>9780578532288</v>
      </c>
      <c r="B26" t="s">
        <v>85</v>
      </c>
      <c r="C26"/>
      <c r="D26" t="s">
        <v>86</v>
      </c>
      <c r="E26" t="s">
        <v>48</v>
      </c>
      <c r="F26">
        <v>2019</v>
      </c>
      <c r="G26" t="s">
        <v>22</v>
      </c>
      <c r="H26" s="4">
        <v>170</v>
      </c>
      <c r="I26"/>
      <c r="J26"/>
      <c r="K26"/>
      <c r="L26"/>
      <c r="M26"/>
      <c r="N26"/>
      <c r="O26"/>
    </row>
    <row r="27" spans="1:15" x14ac:dyDescent="0.25">
      <c r="A27" s="12">
        <v>9781787758896</v>
      </c>
      <c r="B27" t="s">
        <v>189</v>
      </c>
      <c r="C27" t="s">
        <v>190</v>
      </c>
      <c r="D27" t="s">
        <v>191</v>
      </c>
      <c r="E27" t="s">
        <v>15</v>
      </c>
      <c r="F27">
        <v>2021</v>
      </c>
      <c r="G27" t="s">
        <v>5</v>
      </c>
      <c r="H27" s="4">
        <v>50</v>
      </c>
      <c r="I27"/>
      <c r="J27"/>
      <c r="K27"/>
      <c r="L27"/>
      <c r="M27"/>
      <c r="N27"/>
      <c r="O27"/>
    </row>
    <row r="28" spans="1:15" x14ac:dyDescent="0.25">
      <c r="A28" s="12">
        <v>9781637790106</v>
      </c>
      <c r="B28" t="s">
        <v>81</v>
      </c>
      <c r="C28" t="s">
        <v>82</v>
      </c>
      <c r="D28" t="s">
        <v>83</v>
      </c>
      <c r="E28" t="s">
        <v>84</v>
      </c>
      <c r="F28">
        <v>2020</v>
      </c>
      <c r="G28" t="s">
        <v>5</v>
      </c>
      <c r="H28" s="4">
        <v>29.95</v>
      </c>
      <c r="I28">
        <v>3</v>
      </c>
      <c r="J28"/>
      <c r="K28"/>
      <c r="L28"/>
      <c r="M28"/>
      <c r="N28"/>
      <c r="O28"/>
    </row>
    <row r="29" spans="1:15" x14ac:dyDescent="0.25">
      <c r="A29" s="12">
        <v>9783031839788</v>
      </c>
      <c r="B29" t="s">
        <v>33</v>
      </c>
      <c r="C29" t="s">
        <v>34</v>
      </c>
      <c r="D29" t="s">
        <v>35</v>
      </c>
      <c r="E29" t="s">
        <v>6</v>
      </c>
      <c r="F29">
        <v>2025</v>
      </c>
      <c r="G29" t="s">
        <v>7</v>
      </c>
      <c r="H29" s="4">
        <v>159.99</v>
      </c>
      <c r="I29"/>
      <c r="J29"/>
      <c r="K29"/>
      <c r="L29"/>
      <c r="M29"/>
      <c r="N29"/>
      <c r="O29"/>
    </row>
    <row r="30" spans="1:15" x14ac:dyDescent="0.25">
      <c r="A30" s="12">
        <v>9781739130800</v>
      </c>
      <c r="B30" t="s">
        <v>92</v>
      </c>
      <c r="C30" t="s">
        <v>93</v>
      </c>
      <c r="D30" t="s">
        <v>94</v>
      </c>
      <c r="E30" t="s">
        <v>95</v>
      </c>
      <c r="F30">
        <v>2022</v>
      </c>
      <c r="G30" t="s">
        <v>5</v>
      </c>
      <c r="H30" s="4">
        <v>90</v>
      </c>
      <c r="I30"/>
      <c r="J30"/>
      <c r="K30"/>
      <c r="L30"/>
      <c r="M30"/>
      <c r="N30"/>
      <c r="O30"/>
    </row>
    <row r="31" spans="1:15" customFormat="1" x14ac:dyDescent="0.25">
      <c r="A31" s="12">
        <v>9783031552991</v>
      </c>
      <c r="B31" t="s">
        <v>103</v>
      </c>
      <c r="C31" t="s">
        <v>104</v>
      </c>
      <c r="D31" t="s">
        <v>105</v>
      </c>
      <c r="E31" t="s">
        <v>6</v>
      </c>
      <c r="F31">
        <v>2024</v>
      </c>
      <c r="G31" t="s">
        <v>5</v>
      </c>
      <c r="H31" s="4">
        <v>159.99</v>
      </c>
      <c r="O31" t="s">
        <v>211</v>
      </c>
    </row>
    <row r="32" spans="1:15" x14ac:dyDescent="0.25">
      <c r="A32" s="12">
        <v>9781948258548</v>
      </c>
      <c r="B32" t="s">
        <v>71</v>
      </c>
      <c r="C32"/>
      <c r="D32" t="s">
        <v>72</v>
      </c>
      <c r="E32" t="s">
        <v>73</v>
      </c>
      <c r="F32">
        <v>2021</v>
      </c>
      <c r="G32" t="s">
        <v>5</v>
      </c>
      <c r="H32" s="4">
        <v>25.95</v>
      </c>
      <c r="I32"/>
      <c r="J32"/>
      <c r="K32"/>
      <c r="L32"/>
      <c r="M32"/>
      <c r="N32"/>
      <c r="O32"/>
    </row>
    <row r="33" spans="1:15" x14ac:dyDescent="0.25">
      <c r="A33" s="12">
        <v>9783030927349</v>
      </c>
      <c r="B33" t="s">
        <v>59</v>
      </c>
      <c r="C33" t="s">
        <v>60</v>
      </c>
      <c r="D33" t="s">
        <v>61</v>
      </c>
      <c r="E33" t="s">
        <v>6</v>
      </c>
      <c r="F33">
        <v>2022</v>
      </c>
      <c r="G33" t="s">
        <v>5</v>
      </c>
      <c r="H33" s="4">
        <v>89.99</v>
      </c>
      <c r="I33"/>
      <c r="J33"/>
      <c r="K33"/>
      <c r="L33"/>
      <c r="M33"/>
      <c r="N33"/>
      <c r="O33"/>
    </row>
    <row r="34" spans="1:15" x14ac:dyDescent="0.25">
      <c r="A34" s="13" t="s">
        <v>123</v>
      </c>
      <c r="B34" s="5" t="s">
        <v>124</v>
      </c>
      <c r="C34" s="5" t="s">
        <v>125</v>
      </c>
      <c r="D34" s="5" t="s">
        <v>126</v>
      </c>
      <c r="E34" s="5" t="s">
        <v>127</v>
      </c>
      <c r="F34" s="6">
        <v>2021</v>
      </c>
      <c r="G34" s="5" t="s">
        <v>5</v>
      </c>
      <c r="H34" s="7">
        <v>20</v>
      </c>
      <c r="I34"/>
      <c r="J34"/>
      <c r="K34"/>
      <c r="L34"/>
      <c r="M34"/>
      <c r="N34"/>
      <c r="O34"/>
    </row>
    <row r="35" spans="1:15" x14ac:dyDescent="0.25">
      <c r="A35" s="12">
        <v>9780309677127</v>
      </c>
      <c r="B35" t="s">
        <v>196</v>
      </c>
      <c r="C35"/>
      <c r="D35" t="s">
        <v>197</v>
      </c>
      <c r="E35" t="s">
        <v>91</v>
      </c>
      <c r="F35">
        <v>2020</v>
      </c>
      <c r="G35" s="11" t="s">
        <v>5</v>
      </c>
      <c r="H35" s="4">
        <v>80</v>
      </c>
      <c r="I35"/>
      <c r="J35"/>
      <c r="K35"/>
      <c r="L35"/>
      <c r="M35"/>
      <c r="N35" t="s">
        <v>198</v>
      </c>
      <c r="O35"/>
    </row>
    <row r="36" spans="1:15" x14ac:dyDescent="0.25">
      <c r="A36" s="14" t="s">
        <v>160</v>
      </c>
      <c r="B36" s="8" t="s">
        <v>161</v>
      </c>
      <c r="C36" s="8" t="s">
        <v>162</v>
      </c>
      <c r="D36" s="8" t="s">
        <v>163</v>
      </c>
      <c r="E36" s="8" t="s">
        <v>45</v>
      </c>
      <c r="F36" s="9">
        <v>2021</v>
      </c>
      <c r="G36" s="8" t="s">
        <v>5</v>
      </c>
      <c r="H36" s="10">
        <v>31.95</v>
      </c>
      <c r="I36"/>
      <c r="N36"/>
      <c r="O36"/>
    </row>
    <row r="37" spans="1:15" x14ac:dyDescent="0.25">
      <c r="A37" s="14" t="s">
        <v>164</v>
      </c>
      <c r="B37" s="8" t="s">
        <v>165</v>
      </c>
      <c r="C37" s="8" t="s">
        <v>166</v>
      </c>
      <c r="D37" s="8" t="s">
        <v>167</v>
      </c>
      <c r="E37" s="8" t="s">
        <v>115</v>
      </c>
      <c r="F37" s="9">
        <v>2023</v>
      </c>
      <c r="G37" s="8" t="s">
        <v>5</v>
      </c>
      <c r="H37" s="10">
        <v>28.99</v>
      </c>
      <c r="I37"/>
      <c r="N37"/>
      <c r="O37" t="s">
        <v>208</v>
      </c>
    </row>
    <row r="38" spans="1:15" x14ac:dyDescent="0.25">
      <c r="A38" s="12">
        <v>9780593541241</v>
      </c>
      <c r="B38" t="s">
        <v>42</v>
      </c>
      <c r="C38" t="s">
        <v>43</v>
      </c>
      <c r="D38" t="s">
        <v>44</v>
      </c>
      <c r="E38" t="s">
        <v>45</v>
      </c>
      <c r="F38">
        <v>2024</v>
      </c>
      <c r="G38" t="s">
        <v>5</v>
      </c>
      <c r="H38" s="4">
        <v>30</v>
      </c>
      <c r="I38"/>
      <c r="J38"/>
      <c r="K38"/>
      <c r="L38"/>
      <c r="M38"/>
      <c r="N38"/>
      <c r="O38"/>
    </row>
    <row r="39" spans="1:15" x14ac:dyDescent="0.25">
      <c r="A39" s="12">
        <v>9780578704944</v>
      </c>
      <c r="B39" t="s">
        <v>46</v>
      </c>
      <c r="C39"/>
      <c r="D39" t="s">
        <v>47</v>
      </c>
      <c r="E39" t="s">
        <v>48</v>
      </c>
      <c r="F39">
        <v>2024</v>
      </c>
      <c r="G39" t="s">
        <v>24</v>
      </c>
      <c r="H39" s="4">
        <v>21.95</v>
      </c>
      <c r="I39"/>
      <c r="J39"/>
      <c r="K39"/>
      <c r="L39"/>
      <c r="M39"/>
      <c r="N39"/>
      <c r="O39"/>
    </row>
    <row r="40" spans="1:15" x14ac:dyDescent="0.25">
      <c r="A40" s="12">
        <v>9780806540665</v>
      </c>
      <c r="B40" t="s">
        <v>74</v>
      </c>
      <c r="C40" t="s">
        <v>75</v>
      </c>
      <c r="D40" t="s">
        <v>76</v>
      </c>
      <c r="E40" t="s">
        <v>77</v>
      </c>
      <c r="F40">
        <v>2021</v>
      </c>
      <c r="G40" t="s">
        <v>5</v>
      </c>
      <c r="H40" s="4">
        <v>19.95</v>
      </c>
      <c r="I40"/>
      <c r="J40"/>
      <c r="K40"/>
      <c r="L40"/>
      <c r="M40"/>
      <c r="N40"/>
      <c r="O40"/>
    </row>
    <row r="41" spans="1:15" x14ac:dyDescent="0.25">
      <c r="A41" s="14" t="s">
        <v>151</v>
      </c>
      <c r="B41" s="8" t="s">
        <v>152</v>
      </c>
      <c r="C41" s="8" t="s">
        <v>153</v>
      </c>
      <c r="D41" s="8" t="s">
        <v>154</v>
      </c>
      <c r="E41" s="8" t="s">
        <v>8</v>
      </c>
      <c r="F41" s="9">
        <v>2025</v>
      </c>
      <c r="G41" s="8" t="s">
        <v>5</v>
      </c>
      <c r="H41" s="10">
        <v>190</v>
      </c>
      <c r="I41"/>
      <c r="N41"/>
      <c r="O41"/>
    </row>
    <row r="42" spans="1:15" x14ac:dyDescent="0.25">
      <c r="A42" s="12">
        <v>9780593796252</v>
      </c>
      <c r="B42" t="s">
        <v>97</v>
      </c>
      <c r="C42" t="s">
        <v>98</v>
      </c>
      <c r="D42" t="s">
        <v>96</v>
      </c>
      <c r="E42" t="s">
        <v>45</v>
      </c>
      <c r="F42">
        <v>2024</v>
      </c>
      <c r="G42" t="s">
        <v>5</v>
      </c>
      <c r="H42" s="4">
        <v>28</v>
      </c>
      <c r="I42"/>
      <c r="J42"/>
      <c r="K42"/>
      <c r="L42"/>
      <c r="M42"/>
      <c r="N42"/>
      <c r="O42"/>
    </row>
    <row r="43" spans="1:15" x14ac:dyDescent="0.25">
      <c r="A43" s="14" t="s">
        <v>141</v>
      </c>
      <c r="B43" s="8" t="s">
        <v>142</v>
      </c>
      <c r="C43" s="8" t="s">
        <v>143</v>
      </c>
      <c r="D43" s="8" t="s">
        <v>144</v>
      </c>
      <c r="E43" s="8" t="s">
        <v>145</v>
      </c>
      <c r="F43" s="9">
        <v>2023</v>
      </c>
      <c r="G43" s="8" t="s">
        <v>5</v>
      </c>
      <c r="H43" s="10">
        <v>21.99</v>
      </c>
      <c r="I43"/>
      <c r="N43"/>
      <c r="O43"/>
    </row>
    <row r="44" spans="1:15" x14ac:dyDescent="0.25">
      <c r="A44" s="13" t="s">
        <v>119</v>
      </c>
      <c r="B44" s="5" t="s">
        <v>120</v>
      </c>
      <c r="C44" s="5" t="s">
        <v>121</v>
      </c>
      <c r="D44" s="5" t="s">
        <v>122</v>
      </c>
      <c r="E44" s="5" t="s">
        <v>115</v>
      </c>
      <c r="F44" s="6">
        <v>2025</v>
      </c>
      <c r="G44" s="5" t="s">
        <v>5</v>
      </c>
      <c r="H44" s="7">
        <v>14.99</v>
      </c>
      <c r="I44"/>
      <c r="J44"/>
      <c r="K44"/>
      <c r="L44"/>
      <c r="M44"/>
      <c r="N44"/>
      <c r="O44"/>
    </row>
    <row r="45" spans="1:15" x14ac:dyDescent="0.25">
      <c r="A45" s="12">
        <v>9781032572123</v>
      </c>
      <c r="B45" t="s">
        <v>36</v>
      </c>
      <c r="C45" t="s">
        <v>16</v>
      </c>
      <c r="D45" t="s">
        <v>37</v>
      </c>
      <c r="E45" t="s">
        <v>8</v>
      </c>
      <c r="F45">
        <v>2025</v>
      </c>
      <c r="G45" t="s">
        <v>5</v>
      </c>
      <c r="H45" s="4">
        <v>16.989999999999998</v>
      </c>
      <c r="I45"/>
      <c r="J45"/>
      <c r="K45"/>
      <c r="L45"/>
      <c r="M45"/>
      <c r="N45"/>
      <c r="O45" t="s">
        <v>205</v>
      </c>
    </row>
    <row r="46" spans="1:15" x14ac:dyDescent="0.25">
      <c r="A46" s="12">
        <v>9780691171630</v>
      </c>
      <c r="B46" t="s">
        <v>180</v>
      </c>
      <c r="C46" t="s">
        <v>102</v>
      </c>
      <c r="D46" t="s">
        <v>181</v>
      </c>
      <c r="E46" t="s">
        <v>182</v>
      </c>
      <c r="F46">
        <v>2019</v>
      </c>
      <c r="G46" t="s">
        <v>5</v>
      </c>
      <c r="H46" s="4">
        <v>29.95</v>
      </c>
      <c r="I46"/>
      <c r="J46"/>
      <c r="K46"/>
      <c r="L46"/>
      <c r="M46"/>
      <c r="N46"/>
      <c r="O46" s="1" t="s">
        <v>206</v>
      </c>
    </row>
    <row r="47" spans="1:15" x14ac:dyDescent="0.25">
      <c r="A47" s="12">
        <v>9780306874765</v>
      </c>
      <c r="B47" t="s">
        <v>112</v>
      </c>
      <c r="C47" t="s">
        <v>113</v>
      </c>
      <c r="D47" t="s">
        <v>114</v>
      </c>
      <c r="E47" t="s">
        <v>115</v>
      </c>
      <c r="F47">
        <v>2021</v>
      </c>
      <c r="G47" t="s">
        <v>5</v>
      </c>
      <c r="H47" s="4">
        <v>21</v>
      </c>
      <c r="I47"/>
      <c r="J47"/>
      <c r="K47"/>
      <c r="L47"/>
      <c r="M47"/>
      <c r="N47"/>
      <c r="O47"/>
    </row>
    <row r="48" spans="1:15" x14ac:dyDescent="0.25">
      <c r="A48" s="12">
        <v>9781787759411</v>
      </c>
      <c r="B48" t="s">
        <v>62</v>
      </c>
      <c r="C48" t="s">
        <v>63</v>
      </c>
      <c r="D48" t="s">
        <v>64</v>
      </c>
      <c r="E48" t="s">
        <v>15</v>
      </c>
      <c r="F48">
        <v>2022</v>
      </c>
      <c r="G48" t="s">
        <v>5</v>
      </c>
      <c r="H48" s="4">
        <v>15.95</v>
      </c>
      <c r="I48"/>
      <c r="J48"/>
      <c r="K48"/>
      <c r="L48"/>
      <c r="M48"/>
      <c r="N48"/>
      <c r="O48"/>
    </row>
    <row r="49" spans="1:15" x14ac:dyDescent="0.25">
      <c r="A49" s="14" t="s">
        <v>168</v>
      </c>
      <c r="B49" s="8" t="s">
        <v>169</v>
      </c>
      <c r="C49" s="8" t="s">
        <v>170</v>
      </c>
      <c r="D49" s="8" t="s">
        <v>171</v>
      </c>
      <c r="E49" s="8" t="s">
        <v>172</v>
      </c>
      <c r="F49" s="9">
        <v>2022</v>
      </c>
      <c r="G49" s="8" t="s">
        <v>5</v>
      </c>
      <c r="H49" s="10">
        <v>17.989999999999998</v>
      </c>
      <c r="I49"/>
      <c r="N49"/>
      <c r="O49"/>
    </row>
    <row r="50" spans="1:15" x14ac:dyDescent="0.25">
      <c r="A50" s="13" t="s">
        <v>128</v>
      </c>
      <c r="B50" s="5" t="s">
        <v>129</v>
      </c>
      <c r="C50" s="5" t="s">
        <v>130</v>
      </c>
      <c r="D50" s="5" t="s">
        <v>131</v>
      </c>
      <c r="E50" s="5" t="s">
        <v>132</v>
      </c>
      <c r="F50" s="6">
        <v>2023</v>
      </c>
      <c r="G50" s="5" t="s">
        <v>5</v>
      </c>
      <c r="H50" s="7">
        <v>17.95</v>
      </c>
      <c r="I50"/>
      <c r="J50"/>
      <c r="K50"/>
      <c r="L50"/>
      <c r="M50"/>
      <c r="N50" t="s">
        <v>198</v>
      </c>
      <c r="O50"/>
    </row>
  </sheetData>
  <mergeCells count="1">
    <mergeCell ref="A1:O1"/>
  </mergeCells>
  <phoneticPr fontId="2" type="noConversion"/>
  <conditionalFormatting sqref="A3:A50">
    <cfRule type="duplicateValues" dxfId="2" priority="31"/>
  </conditionalFormatting>
  <conditionalFormatting sqref="A35:A1048576 A1:A30">
    <cfRule type="duplicateValues" dxfId="1" priority="8"/>
    <cfRule type="duplicateValues" dxfId="0" priority="9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DDFA-6A44-4BCF-B620-B6DB5A829EBF}">
  <dimension ref="A1:N28"/>
  <sheetViews>
    <sheetView workbookViewId="0">
      <selection activeCell="A2" sqref="A2"/>
    </sheetView>
  </sheetViews>
  <sheetFormatPr defaultRowHeight="15" x14ac:dyDescent="0.25"/>
  <cols>
    <col min="1" max="1" width="39.42578125" customWidth="1"/>
    <col min="2" max="2" width="127.7109375" bestFit="1" customWidth="1"/>
    <col min="3" max="3" width="40.140625" bestFit="1" customWidth="1"/>
    <col min="4" max="4" width="11.7109375" bestFit="1" customWidth="1"/>
    <col min="5" max="5" width="35.7109375" bestFit="1" customWidth="1"/>
    <col min="6" max="6" width="15.28515625" bestFit="1" customWidth="1"/>
    <col min="7" max="8" width="14.140625" bestFit="1" customWidth="1"/>
    <col min="9" max="9" width="12.42578125" bestFit="1" customWidth="1"/>
    <col min="10" max="11" width="16" bestFit="1" customWidth="1"/>
    <col min="12" max="12" width="19.28515625" bestFit="1" customWidth="1"/>
    <col min="13" max="13" width="13.7109375" bestFit="1" customWidth="1"/>
    <col min="14" max="14" width="26.140625" bestFit="1" customWidth="1"/>
  </cols>
  <sheetData>
    <row r="1" spans="1:14" x14ac:dyDescent="0.25">
      <c r="A1" s="16" t="s">
        <v>213</v>
      </c>
      <c r="B1" s="16" t="s">
        <v>1</v>
      </c>
      <c r="C1" s="16" t="s">
        <v>214</v>
      </c>
      <c r="D1" s="16" t="s">
        <v>215</v>
      </c>
      <c r="E1" s="16" t="s">
        <v>2</v>
      </c>
      <c r="F1" s="16" t="s">
        <v>216</v>
      </c>
      <c r="G1" s="16" t="s">
        <v>217</v>
      </c>
      <c r="H1" s="16" t="s">
        <v>218</v>
      </c>
      <c r="I1" s="16" t="s">
        <v>219</v>
      </c>
      <c r="J1" s="16" t="s">
        <v>220</v>
      </c>
      <c r="K1" s="16" t="s">
        <v>221</v>
      </c>
      <c r="L1" s="16" t="s">
        <v>222</v>
      </c>
      <c r="M1" s="16" t="s">
        <v>223</v>
      </c>
      <c r="N1" s="16" t="s">
        <v>224</v>
      </c>
    </row>
    <row r="2" spans="1:14" x14ac:dyDescent="0.25">
      <c r="A2" t="s">
        <v>225</v>
      </c>
      <c r="B2" t="s">
        <v>226</v>
      </c>
      <c r="D2">
        <v>1</v>
      </c>
      <c r="E2" t="s">
        <v>227</v>
      </c>
      <c r="F2" s="17">
        <v>44866</v>
      </c>
      <c r="G2" t="str">
        <f>"9781032169163"</f>
        <v>9781032169163</v>
      </c>
      <c r="H2" t="str">
        <f>"9781000771336"</f>
        <v>9781000771336</v>
      </c>
      <c r="I2">
        <v>7075322</v>
      </c>
      <c r="J2">
        <v>71.989999999999995</v>
      </c>
      <c r="K2">
        <v>89.99</v>
      </c>
      <c r="L2">
        <v>107.99</v>
      </c>
      <c r="M2" t="s">
        <v>198</v>
      </c>
      <c r="N2" t="s">
        <v>209</v>
      </c>
    </row>
    <row r="3" spans="1:14" x14ac:dyDescent="0.25">
      <c r="A3" t="s">
        <v>228</v>
      </c>
      <c r="B3" t="s">
        <v>229</v>
      </c>
      <c r="D3">
        <v>1</v>
      </c>
      <c r="E3" t="s">
        <v>15</v>
      </c>
      <c r="F3" s="17">
        <v>45098</v>
      </c>
      <c r="G3" t="str">
        <f>"9781839973796"</f>
        <v>9781839973796</v>
      </c>
      <c r="H3" t="str">
        <f>"9781839973802"</f>
        <v>9781839973802</v>
      </c>
      <c r="I3">
        <v>30349763</v>
      </c>
      <c r="J3">
        <v>22.95</v>
      </c>
      <c r="K3">
        <v>34.43</v>
      </c>
      <c r="L3">
        <v>45.9</v>
      </c>
      <c r="M3" t="s">
        <v>198</v>
      </c>
      <c r="N3" t="s">
        <v>209</v>
      </c>
    </row>
    <row r="4" spans="1:14" x14ac:dyDescent="0.25">
      <c r="A4" t="s">
        <v>230</v>
      </c>
      <c r="B4" t="s">
        <v>231</v>
      </c>
      <c r="D4">
        <v>1</v>
      </c>
      <c r="E4" t="s">
        <v>232</v>
      </c>
      <c r="F4" s="17">
        <v>44533</v>
      </c>
      <c r="G4" t="str">
        <f>"9783030854836"</f>
        <v>9783030854836</v>
      </c>
      <c r="H4" t="str">
        <f>"9783030854843"</f>
        <v>9783030854843</v>
      </c>
      <c r="I4">
        <v>6868279</v>
      </c>
      <c r="J4">
        <v>89</v>
      </c>
      <c r="K4">
        <v>133.5</v>
      </c>
      <c r="L4">
        <v>178</v>
      </c>
      <c r="M4" t="s">
        <v>198</v>
      </c>
      <c r="N4" t="s">
        <v>209</v>
      </c>
    </row>
    <row r="5" spans="1:14" x14ac:dyDescent="0.25">
      <c r="A5" t="s">
        <v>233</v>
      </c>
      <c r="B5" t="s">
        <v>149</v>
      </c>
      <c r="C5" t="s">
        <v>234</v>
      </c>
      <c r="D5">
        <v>1</v>
      </c>
      <c r="E5" t="s">
        <v>235</v>
      </c>
      <c r="F5" s="17">
        <v>45572</v>
      </c>
      <c r="G5" t="str">
        <f>"9798895300015"</f>
        <v>9798895300015</v>
      </c>
      <c r="H5" t="str">
        <f>"9798895301081"</f>
        <v>9798895301081</v>
      </c>
      <c r="I5">
        <v>31646833</v>
      </c>
      <c r="J5">
        <v>230</v>
      </c>
      <c r="K5">
        <v>345</v>
      </c>
      <c r="L5">
        <v>460</v>
      </c>
      <c r="M5" t="s">
        <v>198</v>
      </c>
      <c r="N5" t="s">
        <v>198</v>
      </c>
    </row>
    <row r="6" spans="1:14" x14ac:dyDescent="0.25">
      <c r="A6" t="s">
        <v>236</v>
      </c>
      <c r="B6" t="s">
        <v>237</v>
      </c>
      <c r="D6">
        <v>1</v>
      </c>
      <c r="E6" t="s">
        <v>238</v>
      </c>
      <c r="F6" s="17">
        <v>45048</v>
      </c>
      <c r="G6" t="str">
        <f>"9780593542569"</f>
        <v>9780593542569</v>
      </c>
      <c r="H6" t="str">
        <f>"9780593542576"</f>
        <v>9780593542576</v>
      </c>
      <c r="I6">
        <v>7235877</v>
      </c>
      <c r="J6">
        <v>95</v>
      </c>
      <c r="M6" t="s">
        <v>198</v>
      </c>
      <c r="N6" t="s">
        <v>209</v>
      </c>
    </row>
    <row r="7" spans="1:14" x14ac:dyDescent="0.25">
      <c r="A7" t="s">
        <v>239</v>
      </c>
      <c r="B7" t="s">
        <v>240</v>
      </c>
      <c r="D7">
        <v>1</v>
      </c>
      <c r="E7" t="s">
        <v>41</v>
      </c>
      <c r="F7" s="17">
        <v>45594</v>
      </c>
      <c r="G7" t="str">
        <f>"9781503636606"</f>
        <v>9781503636606</v>
      </c>
      <c r="H7" t="str">
        <f>"9781503641563"</f>
        <v>9781503641563</v>
      </c>
      <c r="I7">
        <v>31629014</v>
      </c>
      <c r="J7">
        <v>31.25</v>
      </c>
      <c r="K7">
        <v>39.06</v>
      </c>
      <c r="L7">
        <v>46.88</v>
      </c>
      <c r="M7" t="s">
        <v>198</v>
      </c>
      <c r="N7" t="s">
        <v>209</v>
      </c>
    </row>
    <row r="8" spans="1:14" x14ac:dyDescent="0.25">
      <c r="A8" t="s">
        <v>241</v>
      </c>
      <c r="B8" t="s">
        <v>194</v>
      </c>
      <c r="D8">
        <v>1</v>
      </c>
      <c r="E8" t="s">
        <v>242</v>
      </c>
      <c r="F8" s="17">
        <v>44406</v>
      </c>
      <c r="G8" t="str">
        <f>"9789390595884"</f>
        <v>9789390595884</v>
      </c>
      <c r="H8" t="str">
        <f>"9789354654114"</f>
        <v>9789354654114</v>
      </c>
      <c r="I8">
        <v>6943403</v>
      </c>
      <c r="J8">
        <v>50</v>
      </c>
      <c r="K8">
        <v>62.5</v>
      </c>
      <c r="L8">
        <v>75</v>
      </c>
      <c r="M8" t="s">
        <v>209</v>
      </c>
      <c r="N8" t="s">
        <v>209</v>
      </c>
    </row>
    <row r="9" spans="1:14" x14ac:dyDescent="0.25">
      <c r="A9" t="s">
        <v>243</v>
      </c>
      <c r="B9" t="s">
        <v>244</v>
      </c>
      <c r="D9">
        <v>1</v>
      </c>
      <c r="E9" t="s">
        <v>6</v>
      </c>
      <c r="F9" s="17">
        <v>45692</v>
      </c>
      <c r="G9" t="str">
        <f>"9789819602384"</f>
        <v>9789819602384</v>
      </c>
      <c r="H9" t="str">
        <f>"9789819602391"</f>
        <v>9789819602391</v>
      </c>
      <c r="I9">
        <v>31897035</v>
      </c>
      <c r="J9">
        <v>149.5</v>
      </c>
      <c r="K9">
        <v>224.24</v>
      </c>
      <c r="L9">
        <v>298.99</v>
      </c>
      <c r="M9" t="s">
        <v>209</v>
      </c>
      <c r="N9" t="s">
        <v>209</v>
      </c>
    </row>
    <row r="10" spans="1:14" x14ac:dyDescent="0.25">
      <c r="A10" t="s">
        <v>245</v>
      </c>
      <c r="B10" t="s">
        <v>28</v>
      </c>
      <c r="D10">
        <v>1</v>
      </c>
      <c r="E10" t="s">
        <v>227</v>
      </c>
      <c r="F10" s="17">
        <v>45870</v>
      </c>
      <c r="G10" t="str">
        <f>"9781032626208"</f>
        <v>9781032626208</v>
      </c>
      <c r="H10" t="str">
        <f>"9781040387436"</f>
        <v>9781040387436</v>
      </c>
      <c r="I10">
        <v>31911359</v>
      </c>
      <c r="J10">
        <v>295</v>
      </c>
      <c r="K10">
        <v>368.75</v>
      </c>
      <c r="L10">
        <v>442.5</v>
      </c>
      <c r="M10" t="s">
        <v>198</v>
      </c>
      <c r="N10" t="s">
        <v>209</v>
      </c>
    </row>
    <row r="11" spans="1:14" x14ac:dyDescent="0.25">
      <c r="A11" t="s">
        <v>246</v>
      </c>
      <c r="B11" t="s">
        <v>247</v>
      </c>
      <c r="D11">
        <v>2</v>
      </c>
      <c r="E11" t="s">
        <v>227</v>
      </c>
      <c r="F11" s="17">
        <v>44033</v>
      </c>
      <c r="G11" t="str">
        <f>"9780367430252"</f>
        <v>9780367430252</v>
      </c>
      <c r="H11" t="str">
        <f>"9781000076486"</f>
        <v>9781000076486</v>
      </c>
      <c r="I11">
        <v>6222714</v>
      </c>
      <c r="J11">
        <v>200</v>
      </c>
      <c r="K11">
        <v>250</v>
      </c>
      <c r="L11">
        <v>300</v>
      </c>
      <c r="M11" t="s">
        <v>198</v>
      </c>
      <c r="N11" t="s">
        <v>209</v>
      </c>
    </row>
    <row r="12" spans="1:14" x14ac:dyDescent="0.25">
      <c r="A12" t="s">
        <v>248</v>
      </c>
      <c r="B12" t="s">
        <v>249</v>
      </c>
      <c r="D12">
        <v>1</v>
      </c>
      <c r="E12" t="s">
        <v>250</v>
      </c>
      <c r="F12" s="17">
        <v>43654</v>
      </c>
      <c r="G12" t="str">
        <f>"9781538113950"</f>
        <v>9781538113950</v>
      </c>
      <c r="H12" t="str">
        <f>"9781538113967"</f>
        <v>9781538113967</v>
      </c>
      <c r="I12">
        <v>5797466</v>
      </c>
      <c r="J12">
        <v>120</v>
      </c>
      <c r="K12">
        <v>180</v>
      </c>
      <c r="L12">
        <v>240</v>
      </c>
      <c r="M12" t="s">
        <v>198</v>
      </c>
      <c r="N12" t="s">
        <v>209</v>
      </c>
    </row>
    <row r="13" spans="1:14" x14ac:dyDescent="0.25">
      <c r="A13" t="s">
        <v>251</v>
      </c>
      <c r="B13" t="s">
        <v>252</v>
      </c>
      <c r="C13" t="s">
        <v>253</v>
      </c>
      <c r="D13">
        <v>1</v>
      </c>
      <c r="E13" t="s">
        <v>254</v>
      </c>
      <c r="F13" s="17">
        <v>44060</v>
      </c>
      <c r="G13" t="str">
        <f>"9781637790106"</f>
        <v>9781637790106</v>
      </c>
      <c r="H13" t="str">
        <f>"9781637790205"</f>
        <v>9781637790205</v>
      </c>
      <c r="I13">
        <v>6801617</v>
      </c>
      <c r="J13">
        <v>41.99</v>
      </c>
      <c r="K13">
        <v>52.49</v>
      </c>
      <c r="L13">
        <v>62.99</v>
      </c>
      <c r="M13" t="s">
        <v>198</v>
      </c>
      <c r="N13" t="s">
        <v>198</v>
      </c>
    </row>
    <row r="14" spans="1:14" x14ac:dyDescent="0.25">
      <c r="A14" t="s">
        <v>255</v>
      </c>
      <c r="B14" t="s">
        <v>256</v>
      </c>
      <c r="D14">
        <v>2</v>
      </c>
      <c r="E14" t="s">
        <v>6</v>
      </c>
      <c r="F14" s="17">
        <v>45743</v>
      </c>
      <c r="G14" t="str">
        <f>"9783031839788"</f>
        <v>9783031839788</v>
      </c>
      <c r="H14" t="str">
        <f>"9783031839795"</f>
        <v>9783031839795</v>
      </c>
      <c r="I14">
        <v>31979211</v>
      </c>
      <c r="J14">
        <v>149.5</v>
      </c>
      <c r="K14">
        <v>224.24</v>
      </c>
      <c r="L14">
        <v>298.99</v>
      </c>
      <c r="M14" t="s">
        <v>209</v>
      </c>
      <c r="N14" t="s">
        <v>209</v>
      </c>
    </row>
    <row r="15" spans="1:14" x14ac:dyDescent="0.25">
      <c r="A15" t="s">
        <v>257</v>
      </c>
      <c r="B15" t="s">
        <v>258</v>
      </c>
      <c r="C15" t="s">
        <v>259</v>
      </c>
      <c r="D15">
        <v>1</v>
      </c>
      <c r="E15" t="s">
        <v>232</v>
      </c>
      <c r="F15" s="17">
        <v>45260</v>
      </c>
      <c r="G15" t="str">
        <f>"9783031447129"</f>
        <v>9783031447129</v>
      </c>
      <c r="H15" t="str">
        <f>"9783031447136"</f>
        <v>9783031447136</v>
      </c>
      <c r="I15">
        <v>30979412</v>
      </c>
      <c r="J15">
        <v>119</v>
      </c>
      <c r="K15">
        <v>178.5</v>
      </c>
      <c r="L15">
        <v>238</v>
      </c>
      <c r="M15" t="s">
        <v>198</v>
      </c>
      <c r="N15" t="s">
        <v>209</v>
      </c>
    </row>
    <row r="16" spans="1:14" x14ac:dyDescent="0.25">
      <c r="A16" t="s">
        <v>260</v>
      </c>
      <c r="B16" t="s">
        <v>261</v>
      </c>
      <c r="D16">
        <v>1</v>
      </c>
      <c r="E16" t="s">
        <v>15</v>
      </c>
      <c r="F16" s="17">
        <v>44490</v>
      </c>
      <c r="G16" t="str">
        <f>"9781787758896"</f>
        <v>9781787758896</v>
      </c>
      <c r="H16" t="str">
        <f>"9781787758902"</f>
        <v>9781787758902</v>
      </c>
      <c r="I16">
        <v>6785037</v>
      </c>
      <c r="J16">
        <v>35</v>
      </c>
      <c r="K16">
        <v>52.5</v>
      </c>
      <c r="L16">
        <v>70</v>
      </c>
      <c r="M16" t="s">
        <v>198</v>
      </c>
      <c r="N16" t="s">
        <v>209</v>
      </c>
    </row>
    <row r="17" spans="1:14" x14ac:dyDescent="0.25">
      <c r="A17" t="s">
        <v>262</v>
      </c>
      <c r="B17" t="s">
        <v>263</v>
      </c>
      <c r="C17" t="s">
        <v>264</v>
      </c>
      <c r="D17">
        <v>1</v>
      </c>
      <c r="E17" t="s">
        <v>232</v>
      </c>
      <c r="F17" s="17">
        <v>45450</v>
      </c>
      <c r="G17" t="str">
        <f>"9783031552991"</f>
        <v>9783031552991</v>
      </c>
      <c r="H17" t="str">
        <f>"9783031553004"</f>
        <v>9783031553004</v>
      </c>
      <c r="I17">
        <v>31458817</v>
      </c>
      <c r="J17">
        <v>160</v>
      </c>
      <c r="K17">
        <v>239.99</v>
      </c>
      <c r="L17">
        <v>319.99</v>
      </c>
      <c r="M17" t="s">
        <v>209</v>
      </c>
      <c r="N17" t="s">
        <v>209</v>
      </c>
    </row>
    <row r="18" spans="1:14" x14ac:dyDescent="0.25">
      <c r="A18" t="s">
        <v>265</v>
      </c>
      <c r="B18" t="s">
        <v>266</v>
      </c>
      <c r="D18">
        <v>1</v>
      </c>
      <c r="E18" t="s">
        <v>6</v>
      </c>
      <c r="F18" s="17">
        <v>44603</v>
      </c>
      <c r="G18" t="str">
        <f>"9783030927349"</f>
        <v>9783030927349</v>
      </c>
      <c r="H18" t="str">
        <f>"9783030927356"</f>
        <v>9783030927356</v>
      </c>
      <c r="I18">
        <v>6887003</v>
      </c>
      <c r="J18">
        <v>89.99</v>
      </c>
      <c r="K18">
        <v>134.99</v>
      </c>
      <c r="L18">
        <v>179.98</v>
      </c>
      <c r="M18" t="s">
        <v>198</v>
      </c>
      <c r="N18" t="s">
        <v>209</v>
      </c>
    </row>
    <row r="19" spans="1:14" x14ac:dyDescent="0.25">
      <c r="A19" t="s">
        <v>267</v>
      </c>
      <c r="B19" t="s">
        <v>268</v>
      </c>
      <c r="D19">
        <v>1</v>
      </c>
      <c r="E19" t="s">
        <v>269</v>
      </c>
      <c r="F19" s="17">
        <v>44320</v>
      </c>
      <c r="G19" t="str">
        <f>"9781472978868"</f>
        <v>9781472978868</v>
      </c>
      <c r="H19" t="str">
        <f>"9781472978875"</f>
        <v>9781472978875</v>
      </c>
      <c r="I19">
        <v>6470310</v>
      </c>
      <c r="J19">
        <v>58</v>
      </c>
      <c r="M19" t="s">
        <v>198</v>
      </c>
      <c r="N19" t="s">
        <v>209</v>
      </c>
    </row>
    <row r="20" spans="1:14" x14ac:dyDescent="0.25">
      <c r="A20" t="s">
        <v>270</v>
      </c>
      <c r="B20" t="s">
        <v>271</v>
      </c>
      <c r="D20">
        <v>1</v>
      </c>
      <c r="E20" t="s">
        <v>91</v>
      </c>
      <c r="F20" s="17">
        <v>44126</v>
      </c>
      <c r="G20" t="str">
        <f>"9780309677127"</f>
        <v>9780309677127</v>
      </c>
      <c r="H20" t="str">
        <f>"9780309677134"</f>
        <v>9780309677134</v>
      </c>
      <c r="I20">
        <v>6356012</v>
      </c>
      <c r="J20">
        <v>64.989999999999995</v>
      </c>
      <c r="K20">
        <v>81.239999999999995</v>
      </c>
      <c r="L20">
        <v>97.49</v>
      </c>
      <c r="M20" t="s">
        <v>198</v>
      </c>
      <c r="N20" t="s">
        <v>198</v>
      </c>
    </row>
    <row r="21" spans="1:14" x14ac:dyDescent="0.25">
      <c r="A21" t="s">
        <v>272</v>
      </c>
      <c r="B21" t="s">
        <v>273</v>
      </c>
      <c r="D21">
        <v>1</v>
      </c>
      <c r="E21" t="s">
        <v>238</v>
      </c>
      <c r="F21" s="17">
        <v>45363</v>
      </c>
      <c r="G21" t="str">
        <f>"9780593541241"</f>
        <v>9780593541241</v>
      </c>
      <c r="H21" t="str">
        <f>"9780593541258"</f>
        <v>9780593541258</v>
      </c>
      <c r="I21">
        <v>30769419</v>
      </c>
      <c r="J21">
        <v>95</v>
      </c>
      <c r="M21" t="s">
        <v>198</v>
      </c>
      <c r="N21" t="s">
        <v>209</v>
      </c>
    </row>
    <row r="22" spans="1:14" x14ac:dyDescent="0.25">
      <c r="A22" t="s">
        <v>274</v>
      </c>
      <c r="B22" t="s">
        <v>275</v>
      </c>
      <c r="D22">
        <v>1</v>
      </c>
      <c r="E22" t="s">
        <v>276</v>
      </c>
      <c r="F22" s="17">
        <v>44341</v>
      </c>
      <c r="G22" t="str">
        <f>"9780806540665"</f>
        <v>9780806540665</v>
      </c>
      <c r="H22" t="str">
        <f>"9780806540672"</f>
        <v>9780806540672</v>
      </c>
      <c r="I22">
        <v>6320384</v>
      </c>
      <c r="J22">
        <v>19.95</v>
      </c>
      <c r="M22" t="s">
        <v>209</v>
      </c>
      <c r="N22" t="s">
        <v>209</v>
      </c>
    </row>
    <row r="23" spans="1:14" x14ac:dyDescent="0.25">
      <c r="A23" t="s">
        <v>277</v>
      </c>
      <c r="B23" t="s">
        <v>278</v>
      </c>
      <c r="D23">
        <v>1</v>
      </c>
      <c r="E23" t="s">
        <v>227</v>
      </c>
      <c r="F23" s="17">
        <v>45714</v>
      </c>
      <c r="G23" t="str">
        <f>"9781032890180"</f>
        <v>9781032890180</v>
      </c>
      <c r="H23" t="str">
        <f>"9781040322864"</f>
        <v>9781040322864</v>
      </c>
      <c r="I23">
        <v>31725616</v>
      </c>
      <c r="J23">
        <v>210</v>
      </c>
      <c r="K23">
        <v>262.5</v>
      </c>
      <c r="L23">
        <v>315</v>
      </c>
      <c r="M23" t="s">
        <v>198</v>
      </c>
      <c r="N23" t="s">
        <v>209</v>
      </c>
    </row>
    <row r="24" spans="1:14" x14ac:dyDescent="0.25">
      <c r="A24" t="s">
        <v>279</v>
      </c>
      <c r="B24" t="s">
        <v>280</v>
      </c>
      <c r="D24">
        <v>1</v>
      </c>
      <c r="E24" t="s">
        <v>281</v>
      </c>
      <c r="F24" s="17">
        <v>45412</v>
      </c>
      <c r="G24" t="str">
        <f>"9780593796252"</f>
        <v>9780593796252</v>
      </c>
      <c r="H24" t="str">
        <f>"9780593796269"</f>
        <v>9780593796269</v>
      </c>
      <c r="I24">
        <v>30767506</v>
      </c>
      <c r="J24">
        <v>95</v>
      </c>
      <c r="M24" t="s">
        <v>198</v>
      </c>
      <c r="N24" t="s">
        <v>209</v>
      </c>
    </row>
    <row r="25" spans="1:14" x14ac:dyDescent="0.25">
      <c r="A25" t="s">
        <v>282</v>
      </c>
      <c r="B25" t="s">
        <v>37</v>
      </c>
      <c r="C25" t="s">
        <v>283</v>
      </c>
      <c r="D25">
        <v>1</v>
      </c>
      <c r="E25" t="s">
        <v>227</v>
      </c>
      <c r="F25" s="17">
        <v>45643</v>
      </c>
      <c r="G25" t="str">
        <f>"9781032572123"</f>
        <v>9781032572123</v>
      </c>
      <c r="H25" t="str">
        <f>"9781040228326"</f>
        <v>9781040228326</v>
      </c>
      <c r="I25">
        <v>31504791</v>
      </c>
      <c r="J25">
        <v>190</v>
      </c>
      <c r="K25">
        <v>237.5</v>
      </c>
      <c r="L25">
        <v>285</v>
      </c>
      <c r="M25" t="s">
        <v>198</v>
      </c>
      <c r="N25" t="s">
        <v>209</v>
      </c>
    </row>
    <row r="26" spans="1:14" x14ac:dyDescent="0.25">
      <c r="A26" t="s">
        <v>284</v>
      </c>
      <c r="B26" t="s">
        <v>285</v>
      </c>
      <c r="D26">
        <v>1</v>
      </c>
      <c r="E26" t="s">
        <v>182</v>
      </c>
      <c r="F26" s="17">
        <v>43746</v>
      </c>
      <c r="G26" t="str">
        <f>"9780691171630"</f>
        <v>9780691171630</v>
      </c>
      <c r="H26" t="str">
        <f>"9780691185644"</f>
        <v>9780691185644</v>
      </c>
      <c r="I26">
        <v>5829195</v>
      </c>
      <c r="J26">
        <v>52</v>
      </c>
      <c r="K26">
        <v>65</v>
      </c>
      <c r="L26">
        <v>91</v>
      </c>
      <c r="M26" t="s">
        <v>198</v>
      </c>
      <c r="N26" t="s">
        <v>198</v>
      </c>
    </row>
    <row r="27" spans="1:14" x14ac:dyDescent="0.25">
      <c r="A27" t="s">
        <v>286</v>
      </c>
      <c r="B27" t="s">
        <v>287</v>
      </c>
      <c r="D27">
        <v>1</v>
      </c>
      <c r="E27" t="s">
        <v>288</v>
      </c>
      <c r="F27" s="17">
        <v>44348</v>
      </c>
      <c r="G27" t="str">
        <f>"9780306874765"</f>
        <v>9780306874765</v>
      </c>
      <c r="H27" t="str">
        <f>"9780306874758"</f>
        <v>9780306874758</v>
      </c>
      <c r="I27">
        <v>6904527</v>
      </c>
      <c r="J27">
        <v>130</v>
      </c>
      <c r="M27" t="s">
        <v>209</v>
      </c>
      <c r="N27" t="s">
        <v>209</v>
      </c>
    </row>
    <row r="28" spans="1:14" x14ac:dyDescent="0.25">
      <c r="A28" t="s">
        <v>289</v>
      </c>
      <c r="B28" t="s">
        <v>290</v>
      </c>
      <c r="D28">
        <v>1</v>
      </c>
      <c r="E28" t="s">
        <v>15</v>
      </c>
      <c r="F28" s="17">
        <v>44700</v>
      </c>
      <c r="G28" t="str">
        <f>"9781787759411"</f>
        <v>9781787759411</v>
      </c>
      <c r="H28" t="str">
        <f>"9781787759428"</f>
        <v>9781787759428</v>
      </c>
      <c r="I28">
        <v>7001661</v>
      </c>
      <c r="J28">
        <v>14.95</v>
      </c>
      <c r="K28">
        <v>22.43</v>
      </c>
      <c r="L28">
        <v>29.9</v>
      </c>
      <c r="M28" t="s">
        <v>198</v>
      </c>
      <c r="N28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Books</vt:lpstr>
      <vt:lpstr>EBC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 Cramton</dc:creator>
  <cp:lastModifiedBy>ashleyw@mattmccoy.com</cp:lastModifiedBy>
  <dcterms:created xsi:type="dcterms:W3CDTF">2015-06-05T18:17:20Z</dcterms:created>
  <dcterms:modified xsi:type="dcterms:W3CDTF">2025-10-21T20:25:03Z</dcterms:modified>
</cp:coreProperties>
</file>