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mestone Staff\Limestone Dropbox\Asbury UMC Client Folder\Asbury UMC\2025\Reports\"/>
    </mc:Choice>
  </mc:AlternateContent>
  <xr:revisionPtr revIDLastSave="0" documentId="13_ncr:1_{2D0A7E8B-AB49-4293-B3B9-C8DEDC636FD2}" xr6:coauthVersionLast="47" xr6:coauthVersionMax="47" xr10:uidLastSave="{00000000-0000-0000-0000-000000000000}"/>
  <bookViews>
    <workbookView xWindow="-13950" yWindow="-16320" windowWidth="29040" windowHeight="15720" activeTab="1" xr2:uid="{00000000-000D-0000-FFFF-FFFF00000000}"/>
  </bookViews>
  <sheets>
    <sheet name="Aug 2025 Bal Sheet" sheetId="1" r:id="rId1"/>
    <sheet name="Aug 2025 P&amp;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5" i="1" l="1"/>
  <c r="B145" i="1"/>
  <c r="D145" i="1" s="1"/>
  <c r="D144" i="1"/>
  <c r="D143" i="1"/>
  <c r="D142" i="1"/>
  <c r="D139" i="1"/>
  <c r="D136" i="1"/>
  <c r="D135" i="1"/>
  <c r="D134" i="1"/>
  <c r="D133" i="1"/>
  <c r="C132" i="1"/>
  <c r="C137" i="1" s="1"/>
  <c r="C138" i="1" s="1"/>
  <c r="C140" i="1" s="1"/>
  <c r="C146" i="1" s="1"/>
  <c r="B132" i="1"/>
  <c r="B137" i="1" s="1"/>
  <c r="D137" i="1" s="1"/>
  <c r="D131" i="1"/>
  <c r="D130" i="1"/>
  <c r="D129" i="1"/>
  <c r="D128" i="1"/>
  <c r="D127" i="1"/>
  <c r="D126" i="1"/>
  <c r="C124" i="1"/>
  <c r="C123" i="1"/>
  <c r="B123" i="1"/>
  <c r="B124" i="1" s="1"/>
  <c r="D122" i="1"/>
  <c r="D121" i="1"/>
  <c r="D120" i="1"/>
  <c r="D119" i="1"/>
  <c r="D118" i="1"/>
  <c r="D116" i="1"/>
  <c r="D111" i="1"/>
  <c r="C110" i="1"/>
  <c r="B110" i="1"/>
  <c r="D110" i="1" s="1"/>
  <c r="D109" i="1"/>
  <c r="C109" i="1"/>
  <c r="B109" i="1"/>
  <c r="D108" i="1"/>
  <c r="D107" i="1"/>
  <c r="D106" i="1"/>
  <c r="D105" i="1"/>
  <c r="D104" i="1"/>
  <c r="D101" i="1"/>
  <c r="C101" i="1"/>
  <c r="B101" i="1"/>
  <c r="D100" i="1"/>
  <c r="D99" i="1"/>
  <c r="D97" i="1"/>
  <c r="D95" i="1"/>
  <c r="D93" i="1"/>
  <c r="D92" i="1"/>
  <c r="D91" i="1"/>
  <c r="D89" i="1"/>
  <c r="D88" i="1"/>
  <c r="D87" i="1"/>
  <c r="D86" i="1"/>
  <c r="D85" i="1"/>
  <c r="C84" i="1"/>
  <c r="D84" i="1" s="1"/>
  <c r="B84" i="1"/>
  <c r="D83" i="1"/>
  <c r="D82" i="1"/>
  <c r="D81" i="1"/>
  <c r="D80" i="1"/>
  <c r="D79" i="1"/>
  <c r="D78" i="1"/>
  <c r="D77" i="1"/>
  <c r="D76" i="1"/>
  <c r="D75" i="1"/>
  <c r="B74" i="1"/>
  <c r="D73" i="1"/>
  <c r="D72" i="1"/>
  <c r="D71" i="1"/>
  <c r="D70" i="1"/>
  <c r="D69" i="1"/>
  <c r="D68" i="1"/>
  <c r="D67" i="1"/>
  <c r="D66" i="1"/>
  <c r="D65" i="1"/>
  <c r="C64" i="1"/>
  <c r="D64" i="1" s="1"/>
  <c r="B64" i="1"/>
  <c r="D63" i="1"/>
  <c r="D62" i="1"/>
  <c r="D61" i="1"/>
  <c r="D60" i="1"/>
  <c r="D59" i="1"/>
  <c r="D58" i="1"/>
  <c r="D57" i="1"/>
  <c r="C57" i="1"/>
  <c r="C74" i="1" s="1"/>
  <c r="B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C34" i="1"/>
  <c r="D34" i="1" s="1"/>
  <c r="B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C14" i="1"/>
  <c r="D14" i="1" s="1"/>
  <c r="B14" i="1"/>
  <c r="D13" i="1"/>
  <c r="D124" i="1" l="1"/>
  <c r="B138" i="1"/>
  <c r="D74" i="1"/>
  <c r="D123" i="1"/>
  <c r="D132" i="1"/>
  <c r="B140" i="1" l="1"/>
  <c r="D138" i="1"/>
  <c r="D140" i="1" l="1"/>
  <c r="B146" i="1"/>
  <c r="D146" i="1" s="1"/>
</calcChain>
</file>

<file path=xl/sharedStrings.xml><?xml version="1.0" encoding="utf-8"?>
<sst xmlns="http://schemas.openxmlformats.org/spreadsheetml/2006/main" count="345" uniqueCount="338">
  <si>
    <t>Statement of Financial Position Comparison</t>
  </si>
  <si>
    <t>Asbury United Methodist Church</t>
  </si>
  <si>
    <t>As of August 31, 2025</t>
  </si>
  <si>
    <t>Assets</t>
  </si>
  <si>
    <t>Current Assets</t>
  </si>
  <si>
    <t>Bank Accounts</t>
  </si>
  <si>
    <t>1000 Bank Accounts</t>
  </si>
  <si>
    <t>1000.01 1st Premier - Main</t>
  </si>
  <si>
    <t>Budget</t>
  </si>
  <si>
    <t>General</t>
  </si>
  <si>
    <t>Total for Budget</t>
  </si>
  <si>
    <t>Building Improvements</t>
  </si>
  <si>
    <t>By My Works Men's Group</t>
  </si>
  <si>
    <t>Camp Scholarships</t>
  </si>
  <si>
    <t>Care Ministries</t>
  </si>
  <si>
    <t>Children's Choir</t>
  </si>
  <si>
    <t>Choir</t>
  </si>
  <si>
    <t>Comforters</t>
  </si>
  <si>
    <t>Conference</t>
  </si>
  <si>
    <t>2024 Thanksgiving Offering - UMCOR Hurricane Relief (deleted)</t>
  </si>
  <si>
    <t>2025 Annual Conference Miracle</t>
  </si>
  <si>
    <t>Human Relations</t>
  </si>
  <si>
    <t>Native American</t>
  </si>
  <si>
    <t>Peace with Justice</t>
  </si>
  <si>
    <t>Solar Ovens</t>
  </si>
  <si>
    <t>Student Day</t>
  </si>
  <si>
    <t>UMCOR</t>
  </si>
  <si>
    <t>UMCOR Sunday</t>
  </si>
  <si>
    <t>UMCOR Texas Flood</t>
  </si>
  <si>
    <t>World Communion</t>
  </si>
  <si>
    <t>Total for Conference</t>
  </si>
  <si>
    <t>Endowment</t>
  </si>
  <si>
    <t>Endowment Disbursement</t>
  </si>
  <si>
    <t>Event</t>
  </si>
  <si>
    <t>Financial Peace</t>
  </si>
  <si>
    <t>Hall Use</t>
  </si>
  <si>
    <t>Hand Bells</t>
  </si>
  <si>
    <t>Kingdom Assignment</t>
  </si>
  <si>
    <t>Love Gift</t>
  </si>
  <si>
    <t>Memorials to be transferred</t>
  </si>
  <si>
    <t>Missions</t>
  </si>
  <si>
    <t>Banquet</t>
  </si>
  <si>
    <t>Christmas Giving Center</t>
  </si>
  <si>
    <t>Christmas Projects</t>
  </si>
  <si>
    <t>FIA</t>
  </si>
  <si>
    <t>Food Missions Asbury Supports</t>
  </si>
  <si>
    <t>Furniture Mission</t>
  </si>
  <si>
    <t>Hunger Projects - Christmas Eve</t>
  </si>
  <si>
    <t>Laura Wilder</t>
  </si>
  <si>
    <t>Gloves for Laura Wilder</t>
  </si>
  <si>
    <t>Laura Wilder Mission Project</t>
  </si>
  <si>
    <t>Laura Wilder Tshirts</t>
  </si>
  <si>
    <t>Tissues for Laura Wilder</t>
  </si>
  <si>
    <t>Total for Laura Wilder</t>
  </si>
  <si>
    <t>Midwest Mission Distribution Center</t>
  </si>
  <si>
    <t>MMDC Cleaning Kits</t>
  </si>
  <si>
    <t>MMDC Personal Dignity Kits</t>
  </si>
  <si>
    <t>MMDC Rice Meals</t>
  </si>
  <si>
    <t>MMDC Student Kits</t>
  </si>
  <si>
    <t>MMDC - Unspecified</t>
  </si>
  <si>
    <t>Total for Midwest Mission Distribution Center</t>
  </si>
  <si>
    <t>Mission Haiti</t>
  </si>
  <si>
    <t>Missions International</t>
  </si>
  <si>
    <t>Missions Youth</t>
  </si>
  <si>
    <t>MS Mission Trip</t>
  </si>
  <si>
    <t>Necessity</t>
  </si>
  <si>
    <t>Nightwatch Canteen</t>
  </si>
  <si>
    <t>Prayer Shawl</t>
  </si>
  <si>
    <t>Sioux Falls Thrive</t>
  </si>
  <si>
    <t>Tree of Life</t>
  </si>
  <si>
    <t>Total for Missions</t>
  </si>
  <si>
    <t>Project Car</t>
  </si>
  <si>
    <t>Puppet Ministry</t>
  </si>
  <si>
    <t>Short Term Studies</t>
  </si>
  <si>
    <t>Sunday School Offering</t>
  </si>
  <si>
    <t>Technology Purchases</t>
  </si>
  <si>
    <t>Trustees</t>
  </si>
  <si>
    <t>Roof</t>
  </si>
  <si>
    <t>Room 006</t>
  </si>
  <si>
    <t>Room Remodel</t>
  </si>
  <si>
    <t>Total for Trustees</t>
  </si>
  <si>
    <t>UMW</t>
  </si>
  <si>
    <t>Undesignated Donations</t>
  </si>
  <si>
    <t>Vacation Bible School</t>
  </si>
  <si>
    <t>Wednesday Night Meals</t>
  </si>
  <si>
    <t>Youth</t>
  </si>
  <si>
    <t>Total for 1000.01 1st Premier - Main</t>
  </si>
  <si>
    <t>1000.03 1st Premier - Memorials</t>
  </si>
  <si>
    <t>1000.04 1st Premier - FIA</t>
  </si>
  <si>
    <t>1000.05 1st Premier - Hyvee</t>
  </si>
  <si>
    <t>Total for 1000 Bank Accounts</t>
  </si>
  <si>
    <t>1072 Bill.com Money Out Clearing</t>
  </si>
  <si>
    <t>Total for Bank Accounts</t>
  </si>
  <si>
    <t>Accounts Receivable</t>
  </si>
  <si>
    <t>Other Current Assets</t>
  </si>
  <si>
    <t>1301 Payroll Advance Payback</t>
  </si>
  <si>
    <t>1499 Undeposited Funds</t>
  </si>
  <si>
    <t>Total for Other Current Assets</t>
  </si>
  <si>
    <t>Total for Current Assets</t>
  </si>
  <si>
    <t>Fixed Assets</t>
  </si>
  <si>
    <t>1600 Building and Land</t>
  </si>
  <si>
    <t>1700 Capital Improvements</t>
  </si>
  <si>
    <t>1800 Endowment Accounts</t>
  </si>
  <si>
    <t>1801 Dakotas United Methodist Found.</t>
  </si>
  <si>
    <t>1802 SF Area Comm Found.</t>
  </si>
  <si>
    <t>Total for 1800 Endowment Accounts</t>
  </si>
  <si>
    <t>Total for Fixed Assets</t>
  </si>
  <si>
    <t>Other Assets</t>
  </si>
  <si>
    <t>Total for Assets</t>
  </si>
  <si>
    <t>Liabilities and Equity</t>
  </si>
  <si>
    <t>Liabilities</t>
  </si>
  <si>
    <t>Current Liabilities</t>
  </si>
  <si>
    <t>Accounts Payable</t>
  </si>
  <si>
    <t>Credit Cards</t>
  </si>
  <si>
    <t>2105 FP CC - Control Account</t>
  </si>
  <si>
    <t>2105.01 FP CC - Emily</t>
  </si>
  <si>
    <t>2105.02 FP CC - Kip</t>
  </si>
  <si>
    <t>2105.03 FP CC - Matt</t>
  </si>
  <si>
    <t>2105.04 FP CC - Roxie</t>
  </si>
  <si>
    <t>Total for 2105 FP CC - Control Account</t>
  </si>
  <si>
    <t>Total for Credit Cards</t>
  </si>
  <si>
    <t>Other Current Liabilities</t>
  </si>
  <si>
    <t>2100 Payroll Liabilities</t>
  </si>
  <si>
    <t>2100.02 Health Insurance</t>
  </si>
  <si>
    <t>2100.03 Pension</t>
  </si>
  <si>
    <t>2100.04 Payroll Taxes</t>
  </si>
  <si>
    <t>2100.05 Medical Reimbursement Account</t>
  </si>
  <si>
    <t>2100.06 Payroll Liabilities</t>
  </si>
  <si>
    <t>Total for 2100 Payroll Liabilities</t>
  </si>
  <si>
    <t>2110 Direct Deposit Liabilities</t>
  </si>
  <si>
    <t>2115 Accrued Interest</t>
  </si>
  <si>
    <t>2120 First Premier LOC</t>
  </si>
  <si>
    <t>Direct Deposit Payable</t>
  </si>
  <si>
    <t>Total for Other Current Liabilities</t>
  </si>
  <si>
    <t>Total for Current Liabilities</t>
  </si>
  <si>
    <t>Long-term Liabilities</t>
  </si>
  <si>
    <t>Total for Liabilities</t>
  </si>
  <si>
    <t>Equity</t>
  </si>
  <si>
    <t>3900 Retained Earnings</t>
  </si>
  <si>
    <t>Net Income</t>
  </si>
  <si>
    <t>3000 Opening Bal Equity</t>
  </si>
  <si>
    <t>Total for Equity</t>
  </si>
  <si>
    <t>Total for Liabilities and Equity</t>
  </si>
  <si>
    <t>Distribution account</t>
  </si>
  <si>
    <t>Total</t>
  </si>
  <si>
    <t>As of December 31, 2024 (PP)</t>
  </si>
  <si>
    <t>$ Change (PP)</t>
  </si>
  <si>
    <t>Cash Basis Monday, September 15, 2025 12:06 AM GMTZ</t>
  </si>
  <si>
    <t>2025 P&amp;L Budget vs Actual</t>
  </si>
  <si>
    <t>Aug 2025</t>
  </si>
  <si>
    <t>Jan - August 2025</t>
  </si>
  <si>
    <t>Actual</t>
  </si>
  <si>
    <t>Income</t>
  </si>
  <si>
    <t xml:space="preserve">   4000 General Fund Income</t>
  </si>
  <si>
    <t xml:space="preserve">      4000.02 Budget Income</t>
  </si>
  <si>
    <t xml:space="preserve">      4000.05 Loose Offerings</t>
  </si>
  <si>
    <t xml:space="preserve">      4000.07 Program Min Gift - Tree of Life</t>
  </si>
  <si>
    <t xml:space="preserve">      4000.08 Unpledged &amp; New Members</t>
  </si>
  <si>
    <t xml:space="preserve">      4000.09 Electronic Giving</t>
  </si>
  <si>
    <t xml:space="preserve">      4000.13 Unfunded Faith Income</t>
  </si>
  <si>
    <t xml:space="preserve">   Total 4000 General Fund Income</t>
  </si>
  <si>
    <t xml:space="preserve">   Services</t>
  </si>
  <si>
    <t xml:space="preserve">   Unapplied Cash Payment Income</t>
  </si>
  <si>
    <t>Total Income</t>
  </si>
  <si>
    <t>Gross Profit</t>
  </si>
  <si>
    <t>Expenses</t>
  </si>
  <si>
    <t xml:space="preserve">   5010 Administration Expenses</t>
  </si>
  <si>
    <t xml:space="preserve">      5010.01 Computer/Network/Repair</t>
  </si>
  <si>
    <t xml:space="preserve">      5010.02 Phone</t>
  </si>
  <si>
    <t xml:space="preserve">      5010.03 Postage/Bulk &amp; Regular</t>
  </si>
  <si>
    <t xml:space="preserve">      5010.04 Subscriptions/Software</t>
  </si>
  <si>
    <t xml:space="preserve">      5010.05 Supplies/Copier Maintenance</t>
  </si>
  <si>
    <t xml:space="preserve">   Total 5010 Administration Expenses</t>
  </si>
  <si>
    <t xml:space="preserve">   5030 Communications Expense</t>
  </si>
  <si>
    <t xml:space="preserve">      5030.01 Social Media</t>
  </si>
  <si>
    <t xml:space="preserve">      5030.07 Web Site</t>
  </si>
  <si>
    <t xml:space="preserve">      5030.10 Realm</t>
  </si>
  <si>
    <t xml:space="preserve">   Total 5030 Communications Expense</t>
  </si>
  <si>
    <t xml:space="preserve">   5040 Conference Expense</t>
  </si>
  <si>
    <t xml:space="preserve">      5040.01 HealthFlex Direct Bill</t>
  </si>
  <si>
    <t xml:space="preserve">      5040.03 Pensions &amp; Insurance</t>
  </si>
  <si>
    <t xml:space="preserve">      5040.05 13% Apportionment - 2025</t>
  </si>
  <si>
    <t xml:space="preserve">   Total 5040 Conference Expense</t>
  </si>
  <si>
    <t xml:space="preserve">   5050 Education Expense</t>
  </si>
  <si>
    <t xml:space="preserve">      5050.02 Bibles</t>
  </si>
  <si>
    <t xml:space="preserve">      5050.05 Confirmation</t>
  </si>
  <si>
    <t xml:space="preserve">      5050.06 Curriculum</t>
  </si>
  <si>
    <t xml:space="preserve">      5050.12 Nursery Supplies</t>
  </si>
  <si>
    <t xml:space="preserve">      5050.14 Special Events</t>
  </si>
  <si>
    <t xml:space="preserve">      5050.15 Subscription - Upper Room</t>
  </si>
  <si>
    <t xml:space="preserve">      5050.16 Supplies/Postage</t>
  </si>
  <si>
    <t xml:space="preserve">      5050.18 VBS</t>
  </si>
  <si>
    <t xml:space="preserve">      5050.19 Volunteer Background checks</t>
  </si>
  <si>
    <t xml:space="preserve">   Total 5050 Education Expense</t>
  </si>
  <si>
    <t xml:space="preserve">   5060 Finance Expense</t>
  </si>
  <si>
    <t xml:space="preserve">      5060.02 Fund Drive - Supplies/Postage</t>
  </si>
  <si>
    <t xml:space="preserve">      5060.03 Bank Fees</t>
  </si>
  <si>
    <t xml:space="preserve">      5060.08 Endowment Expense</t>
  </si>
  <si>
    <t xml:space="preserve">   Total 5060 Finance Expense</t>
  </si>
  <si>
    <t xml:space="preserve">   5070 Membership Care/Growth Expense</t>
  </si>
  <si>
    <t xml:space="preserve">      5070.03 Care Ministries/Health Council</t>
  </si>
  <si>
    <t xml:space="preserve">      5070.05 Hospitality</t>
  </si>
  <si>
    <t xml:space="preserve">      5070.08 Membership Care/Growth</t>
  </si>
  <si>
    <t xml:space="preserve">      5070.09 Project Car</t>
  </si>
  <si>
    <t xml:space="preserve">   Total 5070 Membership Care/Growth Expense</t>
  </si>
  <si>
    <t xml:space="preserve">   5080 Missions Expense</t>
  </si>
  <si>
    <t xml:space="preserve">      5080.02 Community Outreach</t>
  </si>
  <si>
    <t xml:space="preserve">      5080.10 Tree of Life</t>
  </si>
  <si>
    <t xml:space="preserve">      5080.12 Laura Wilder Signature Ministry</t>
  </si>
  <si>
    <t xml:space="preserve">   Total 5080 Missions Expense</t>
  </si>
  <si>
    <t xml:space="preserve">   5090 Staff Parish Expense</t>
  </si>
  <si>
    <t xml:space="preserve">      5090.1 Staff/Parish &amp; Lay Del to AC</t>
  </si>
  <si>
    <t xml:space="preserve">      5090.15 Committee Misc.</t>
  </si>
  <si>
    <t xml:space="preserve">         5090.17 Financial Secretary</t>
  </si>
  <si>
    <t xml:space="preserve">         5090.19 Time Clock Software</t>
  </si>
  <si>
    <t xml:space="preserve">         5090.20 Committee Misc</t>
  </si>
  <si>
    <t xml:space="preserve">      Total 5090.15 Committee Misc.</t>
  </si>
  <si>
    <t xml:space="preserve">      5090.2 Children's Ministries</t>
  </si>
  <si>
    <t xml:space="preserve">         5090.21 Continueing Ed</t>
  </si>
  <si>
    <t xml:space="preserve">         5090.22 Payroll Wages</t>
  </si>
  <si>
    <t xml:space="preserve">         5090.24 Reimbursable Acct</t>
  </si>
  <si>
    <t xml:space="preserve">      Total 5090.2 Children's Ministries</t>
  </si>
  <si>
    <t xml:space="preserve">      5090.4 Office Manager</t>
  </si>
  <si>
    <t xml:space="preserve">         5090.43 Payroll Wages</t>
  </si>
  <si>
    <t xml:space="preserve">         5090.45 Travel</t>
  </si>
  <si>
    <t xml:space="preserve">      Total 5090.4 Office Manager</t>
  </si>
  <si>
    <t xml:space="preserve">      5090.5 Senior Pastor</t>
  </si>
  <si>
    <t xml:space="preserve">         5090.51 Annual Conference</t>
  </si>
  <si>
    <t xml:space="preserve">         5090.52 Business Exp</t>
  </si>
  <si>
    <t xml:space="preserve">         5090.53 Continueing Ed</t>
  </si>
  <si>
    <t xml:space="preserve">         5090.54 Housing</t>
  </si>
  <si>
    <t xml:space="preserve">         5090.56 Salary</t>
  </si>
  <si>
    <t xml:space="preserve">         5090.58 Travel</t>
  </si>
  <si>
    <t xml:space="preserve">      Total 5090.5 Senior Pastor</t>
  </si>
  <si>
    <t xml:space="preserve">      5090.6 Worship Staff</t>
  </si>
  <si>
    <t xml:space="preserve">         5090.61 ACDir Payroll - Wages</t>
  </si>
  <si>
    <t xml:space="preserve">         5090.63 CCDir Payroll - Wages</t>
  </si>
  <si>
    <t xml:space="preserve">         5090.64 Child Accomp</t>
  </si>
  <si>
    <t xml:space="preserve">         5090.65 Nursery Payroll - Wages</t>
  </si>
  <si>
    <t xml:space="preserve">         5090.67 Organist Payroll - Wages</t>
  </si>
  <si>
    <t xml:space="preserve">         5090.69 Organist Sub</t>
  </si>
  <si>
    <t xml:space="preserve">         5090.70 Handbell Choir Dir</t>
  </si>
  <si>
    <t xml:space="preserve">      Total 5090.6 Worship Staff</t>
  </si>
  <si>
    <t xml:space="preserve">      5090.7 Youth Director</t>
  </si>
  <si>
    <t xml:space="preserve">         5090.72 Payroll - Wages</t>
  </si>
  <si>
    <t xml:space="preserve">         5090.74 Reimburseable Acct</t>
  </si>
  <si>
    <t xml:space="preserve">      Total 5090.7 Youth Director</t>
  </si>
  <si>
    <t xml:space="preserve">      5090.8 Associate Pastor</t>
  </si>
  <si>
    <t xml:space="preserve">         5090.82 Payroll - Wages</t>
  </si>
  <si>
    <t xml:space="preserve">         5090.83 Reimbursable Acct</t>
  </si>
  <si>
    <t xml:space="preserve">         5090.85 Housing</t>
  </si>
  <si>
    <t xml:space="preserve">      Total 5090.8 Associate Pastor</t>
  </si>
  <si>
    <t xml:space="preserve">      5090.9 Payroll Expenses</t>
  </si>
  <si>
    <t xml:space="preserve">         5090.91 Health Insurance</t>
  </si>
  <si>
    <t xml:space="preserve">         5090.92 Payroll Taxes</t>
  </si>
  <si>
    <t xml:space="preserve">         5090.93 Pension</t>
  </si>
  <si>
    <t xml:space="preserve">      Total 5090.9 Payroll Expenses</t>
  </si>
  <si>
    <t xml:space="preserve">   Total 5090 Staff Parish Expense</t>
  </si>
  <si>
    <t xml:space="preserve">   5100 Technology Expense</t>
  </si>
  <si>
    <t xml:space="preserve">      5100.01 Expanding Technology</t>
  </si>
  <si>
    <t xml:space="preserve">      5100.04 New Laptops (Staff)</t>
  </si>
  <si>
    <t xml:space="preserve">   Total 5100 Technology Expense</t>
  </si>
  <si>
    <t xml:space="preserve">   5110 Trustees Expense</t>
  </si>
  <si>
    <t xml:space="preserve">      5110.20 Insurance</t>
  </si>
  <si>
    <t xml:space="preserve">         5110.01 Building Insurance</t>
  </si>
  <si>
    <t xml:space="preserve">         5110.11 Work Comp Insurance</t>
  </si>
  <si>
    <t xml:space="preserve">      Total 5110.20 Insurance</t>
  </si>
  <si>
    <t xml:space="preserve">      5110.21 HVAC Maintenance</t>
  </si>
  <si>
    <t xml:space="preserve">      5110.22 Improvements, Major</t>
  </si>
  <si>
    <t xml:space="preserve">      5110.23 Improvements, Minor</t>
  </si>
  <si>
    <t xml:space="preserve">      5110.24 Misc. Drain Tax</t>
  </si>
  <si>
    <t xml:space="preserve">      5110.25 Maintenance</t>
  </si>
  <si>
    <t xml:space="preserve">         5110.02 Carpet Care</t>
  </si>
  <si>
    <t xml:space="preserve">         5110.03 Fire Safety, Alarms / Inspectio</t>
  </si>
  <si>
    <t xml:space="preserve">         5110.04 Kitchen</t>
  </si>
  <si>
    <t xml:space="preserve">         5110.05 Piano</t>
  </si>
  <si>
    <t xml:space="preserve">         5110.16 Plumbing</t>
  </si>
  <si>
    <t xml:space="preserve">      Total 5110.25 Maintenance</t>
  </si>
  <si>
    <t xml:space="preserve">      5110.26 Exterior</t>
  </si>
  <si>
    <t xml:space="preserve">         5110.17 Lawn Care / Landscaping</t>
  </si>
  <si>
    <t xml:space="preserve">         5110.18 Snow Removal / Salt</t>
  </si>
  <si>
    <t xml:space="preserve">      Total 5110.26 Exterior</t>
  </si>
  <si>
    <t xml:space="preserve">      5110.27 Custodial Supplies</t>
  </si>
  <si>
    <t xml:space="preserve">      5110.28 Utilities</t>
  </si>
  <si>
    <t xml:space="preserve">         5110.13 City Water</t>
  </si>
  <si>
    <t xml:space="preserve">         5110.14 Natural Gas</t>
  </si>
  <si>
    <t xml:space="preserve">         5110.15 Electricity</t>
  </si>
  <si>
    <t xml:space="preserve">      Total 5110.28 Utilities</t>
  </si>
  <si>
    <t xml:space="preserve">      5110.29 Service</t>
  </si>
  <si>
    <t xml:space="preserve">         5110.10 Elevator</t>
  </si>
  <si>
    <t xml:space="preserve">         5110.19 Garbage</t>
  </si>
  <si>
    <t xml:space="preserve">         5110.32 Custodial</t>
  </si>
  <si>
    <t xml:space="preserve">      Total 5110.29 Service</t>
  </si>
  <si>
    <t xml:space="preserve">      5110.30 Equipment Repair</t>
  </si>
  <si>
    <t xml:space="preserve">   Total 5110 Trustees Expense</t>
  </si>
  <si>
    <t xml:space="preserve">   5120 Worship Expense</t>
  </si>
  <si>
    <t xml:space="preserve">      5120.01 Adult Choir</t>
  </si>
  <si>
    <t xml:space="preserve">      5120.02 Children's Choir</t>
  </si>
  <si>
    <t xml:space="preserve">      5120.04 Handbells Music/Materials</t>
  </si>
  <si>
    <t xml:space="preserve">      5120.05 Honorariums</t>
  </si>
  <si>
    <t xml:space="preserve">      5120.06 Materials</t>
  </si>
  <si>
    <t xml:space="preserve">      5120.13 Praise Band</t>
  </si>
  <si>
    <t xml:space="preserve">      5120.15 Subscriptions</t>
  </si>
  <si>
    <t xml:space="preserve">   Total 5120 Worship Expense</t>
  </si>
  <si>
    <t xml:space="preserve">   5130 Youth Expense</t>
  </si>
  <si>
    <t xml:space="preserve">      5130.20 Volunteer Training and Develop</t>
  </si>
  <si>
    <t xml:space="preserve">      5130.21 Volunteer Appreciation</t>
  </si>
  <si>
    <t xml:space="preserve">      5130.22 Youth Director Development</t>
  </si>
  <si>
    <t xml:space="preserve">      5130.23 Curriculum and Discipleship Res</t>
  </si>
  <si>
    <t xml:space="preserve">      5130.24 Parent Partnership</t>
  </si>
  <si>
    <t xml:space="preserve">      5130.25 Young Adult Ministries Develop</t>
  </si>
  <si>
    <t xml:space="preserve">      5130.26 Retreats / Conferences</t>
  </si>
  <si>
    <t xml:space="preserve">      5130.27 Events</t>
  </si>
  <si>
    <t xml:space="preserve">      5130.28 Care/Relational Ministry</t>
  </si>
  <si>
    <t xml:space="preserve">      5130.29 Graduation and Transition</t>
  </si>
  <si>
    <t xml:space="preserve">      5130.30 Young Adult Outreach</t>
  </si>
  <si>
    <t xml:space="preserve">      5130.32 Youth Group Production Supplies</t>
  </si>
  <si>
    <t xml:space="preserve">      5130.33 Youth Group Room Supplies</t>
  </si>
  <si>
    <t xml:space="preserve">      5130.34 Marketing Supplies</t>
  </si>
  <si>
    <t xml:space="preserve">   Total 5130 Youth Expense</t>
  </si>
  <si>
    <t xml:space="preserve">   Unapplied Cash Bill Payment Expense</t>
  </si>
  <si>
    <t>Total Expenses</t>
  </si>
  <si>
    <t>Net Operating Income</t>
  </si>
  <si>
    <t>Other Income</t>
  </si>
  <si>
    <t xml:space="preserve">   6000 Special Givings</t>
  </si>
  <si>
    <t xml:space="preserve">      6010 Dakota's Conference Projects</t>
  </si>
  <si>
    <t xml:space="preserve">         UMCOR</t>
  </si>
  <si>
    <t xml:space="preserve">      Total 6010 Dakota's Conference Projects</t>
  </si>
  <si>
    <t xml:space="preserve">      6020 Memorial</t>
  </si>
  <si>
    <t xml:space="preserve">      6030 Special Giving Income</t>
  </si>
  <si>
    <t xml:space="preserve">   Total 6000 Special Givings</t>
  </si>
  <si>
    <t xml:space="preserve">   Credit Card Purchase Rewards</t>
  </si>
  <si>
    <t>Total Other Income</t>
  </si>
  <si>
    <t>Other Expenses</t>
  </si>
  <si>
    <t xml:space="preserve">   7030 Special Giving Expense</t>
  </si>
  <si>
    <t>Total Other Expenses</t>
  </si>
  <si>
    <t>Net Other Income</t>
  </si>
  <si>
    <t>Sunday, Sep 14, 2025 05:20:09 PM GMT-7 - Cash Basis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</si>
</sst>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$#,##0.00"/>
    <numFmt numFmtId="165" formatCode="#,##0.00\ _€"/>
    <numFmt numFmtId="166" formatCode="&quot;$&quot;* #,##0.00\ _€"/>
  </numFmts>
  <fonts count="1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1"/>
    <xf numFmtId="0" fontId="1" fillId="0" borderId="0"/>
    <xf numFmtId="0" fontId="1" fillId="0" borderId="2"/>
  </cellStyleXfs>
  <cellXfs count="38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1" xfId="1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 indent="1"/>
    </xf>
    <xf numFmtId="0" fontId="2" fillId="0" borderId="0" xfId="0" applyFont="1" applyAlignment="1">
      <alignment horizontal="left" wrapText="1" indent="2"/>
    </xf>
    <xf numFmtId="0" fontId="2" fillId="0" borderId="0" xfId="0" applyFont="1" applyAlignment="1">
      <alignment horizontal="left" wrapText="1" indent="3"/>
    </xf>
    <xf numFmtId="0" fontId="2" fillId="0" borderId="0" xfId="0" applyFont="1" applyAlignment="1">
      <alignment horizontal="left" wrapText="1" indent="4"/>
    </xf>
    <xf numFmtId="0" fontId="2" fillId="0" borderId="0" xfId="0" applyFont="1" applyAlignment="1">
      <alignment horizontal="left" wrapText="1" indent="5"/>
    </xf>
    <xf numFmtId="0" fontId="2" fillId="0" borderId="0" xfId="0" applyFont="1" applyAlignment="1">
      <alignment horizontal="left" wrapText="1" indent="6"/>
    </xf>
    <xf numFmtId="0" fontId="4" fillId="0" borderId="0" xfId="0" applyFont="1" applyAlignment="1">
      <alignment horizontal="left" wrapText="1" indent="5"/>
    </xf>
    <xf numFmtId="0" fontId="2" fillId="0" borderId="0" xfId="0" applyFont="1" applyAlignment="1">
      <alignment horizontal="left" wrapText="1" indent="7"/>
    </xf>
    <xf numFmtId="0" fontId="4" fillId="0" borderId="0" xfId="0" applyFont="1" applyAlignment="1">
      <alignment horizontal="left" wrapText="1" indent="6"/>
    </xf>
    <xf numFmtId="0" fontId="4" fillId="0" borderId="0" xfId="0" applyFont="1" applyAlignment="1">
      <alignment horizontal="left" wrapText="1" indent="4"/>
    </xf>
    <xf numFmtId="0" fontId="4" fillId="0" borderId="0" xfId="0" applyFont="1" applyAlignment="1">
      <alignment horizontal="left" wrapText="1" indent="3"/>
    </xf>
    <xf numFmtId="0" fontId="4" fillId="0" borderId="0" xfId="0" applyFont="1" applyAlignment="1">
      <alignment horizontal="left" wrapText="1" indent="2"/>
    </xf>
    <xf numFmtId="0" fontId="4" fillId="0" borderId="0" xfId="0" applyFont="1" applyAlignment="1">
      <alignment horizontal="left" wrapText="1" indent="1"/>
    </xf>
    <xf numFmtId="0" fontId="4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3" fillId="0" borderId="1" xfId="1" applyFont="1" applyAlignment="1">
      <alignment horizontal="center" wrapText="1"/>
    </xf>
    <xf numFmtId="4" fontId="2" fillId="0" borderId="0" xfId="0" applyNumberFormat="1" applyFont="1" applyAlignment="1">
      <alignment wrapText="1"/>
    </xf>
    <xf numFmtId="164" fontId="4" fillId="0" borderId="2" xfId="0" applyNumberFormat="1" applyFont="1" applyBorder="1" applyAlignment="1">
      <alignment wrapText="1"/>
    </xf>
    <xf numFmtId="0" fontId="3" fillId="0" borderId="3" xfId="1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17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11" fillId="0" borderId="0" xfId="0" applyFont="1" applyAlignment="1">
      <alignment horizontal="left" wrapText="1"/>
    </xf>
    <xf numFmtId="165" fontId="12" fillId="0" borderId="0" xfId="0" applyNumberFormat="1" applyFont="1" applyAlignment="1">
      <alignment horizontal="right" wrapText="1"/>
    </xf>
    <xf numFmtId="165" fontId="12" fillId="0" borderId="0" xfId="0" applyNumberFormat="1" applyFont="1" applyAlignment="1">
      <alignment wrapText="1"/>
    </xf>
    <xf numFmtId="166" fontId="11" fillId="0" borderId="2" xfId="0" applyNumberFormat="1" applyFont="1" applyBorder="1" applyAlignment="1">
      <alignment horizontal="right" wrapText="1"/>
    </xf>
    <xf numFmtId="0" fontId="12" fillId="0" borderId="0" xfId="0" applyFont="1" applyAlignment="1">
      <alignment horizontal="center"/>
    </xf>
  </cellXfs>
  <cellStyles count="4">
    <cellStyle name="GroupedCellStyle" xfId="2" xr:uid="{00000000-0005-0000-0000-000007000000}"/>
    <cellStyle name="HeaderCellStyle" xfId="1" xr:uid="{00000000-0005-0000-0000-000006000000}"/>
    <cellStyle name="Normal" xfId="0" builtinId="0"/>
    <cellStyle name="TotalCellStyle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B3FEF-A70D-B944-82F4-C9836B181100}">
  <dimension ref="A1:D150"/>
  <sheetViews>
    <sheetView topLeftCell="A64" workbookViewId="0">
      <selection activeCell="A150" sqref="A150:D150"/>
    </sheetView>
  </sheetViews>
  <sheetFormatPr defaultColWidth="11.296875" defaultRowHeight="15.6" outlineLevelRow="7" x14ac:dyDescent="0.3"/>
  <cols>
    <col min="1" max="1" width="53" style="22" customWidth="1"/>
    <col min="2" max="2" width="18.59765625" style="22" customWidth="1"/>
    <col min="3" max="3" width="24.69921875" style="22" customWidth="1"/>
    <col min="4" max="4" width="17" style="22" customWidth="1"/>
  </cols>
  <sheetData>
    <row r="1" spans="1:4" x14ac:dyDescent="0.3">
      <c r="A1" s="6" t="s">
        <v>0</v>
      </c>
      <c r="B1" s="5"/>
      <c r="C1" s="5"/>
      <c r="D1" s="5"/>
    </row>
    <row r="2" spans="1:4" x14ac:dyDescent="0.3">
      <c r="A2" s="4" t="s">
        <v>1</v>
      </c>
      <c r="B2" s="5"/>
      <c r="C2" s="5"/>
      <c r="D2" s="5"/>
    </row>
    <row r="3" spans="1:4" x14ac:dyDescent="0.3">
      <c r="A3" s="3" t="s">
        <v>2</v>
      </c>
      <c r="B3" s="5"/>
      <c r="C3" s="5"/>
      <c r="D3" s="5"/>
    </row>
    <row r="5" spans="1:4" x14ac:dyDescent="0.3">
      <c r="A5" s="23" t="s">
        <v>143</v>
      </c>
      <c r="B5" s="2" t="s">
        <v>144</v>
      </c>
      <c r="C5" s="5"/>
      <c r="D5" s="5"/>
    </row>
    <row r="6" spans="1:4" x14ac:dyDescent="0.3">
      <c r="B6" s="26" t="s">
        <v>2</v>
      </c>
      <c r="C6" s="23" t="s">
        <v>145</v>
      </c>
      <c r="D6" s="23" t="s">
        <v>146</v>
      </c>
    </row>
    <row r="7" spans="1:4" x14ac:dyDescent="0.3">
      <c r="A7" s="7" t="s">
        <v>3</v>
      </c>
    </row>
    <row r="8" spans="1:4" outlineLevel="1" x14ac:dyDescent="0.3">
      <c r="A8" s="8" t="s">
        <v>4</v>
      </c>
    </row>
    <row r="9" spans="1:4" outlineLevel="2" x14ac:dyDescent="0.3">
      <c r="A9" s="9" t="s">
        <v>5</v>
      </c>
    </row>
    <row r="10" spans="1:4" outlineLevel="3" x14ac:dyDescent="0.3">
      <c r="A10" s="10" t="s">
        <v>6</v>
      </c>
      <c r="B10" s="24"/>
      <c r="C10" s="24"/>
      <c r="D10" s="24"/>
    </row>
    <row r="11" spans="1:4" outlineLevel="4" x14ac:dyDescent="0.3">
      <c r="A11" s="11" t="s">
        <v>7</v>
      </c>
      <c r="B11" s="24"/>
      <c r="C11" s="24"/>
      <c r="D11" s="24"/>
    </row>
    <row r="12" spans="1:4" outlineLevel="5" x14ac:dyDescent="0.3">
      <c r="A12" s="12" t="s">
        <v>8</v>
      </c>
      <c r="B12" s="24"/>
      <c r="C12" s="24"/>
      <c r="D12" s="24"/>
    </row>
    <row r="13" spans="1:4" outlineLevel="6" x14ac:dyDescent="0.3">
      <c r="A13" s="13" t="s">
        <v>9</v>
      </c>
      <c r="B13" s="24">
        <v>36889.19</v>
      </c>
      <c r="C13" s="24">
        <v>59154.3</v>
      </c>
      <c r="D13" s="24">
        <f t="shared" ref="D10:D41" si="0">(B13-C13)</f>
        <v>-22265.11</v>
      </c>
    </row>
    <row r="14" spans="1:4" outlineLevel="5" x14ac:dyDescent="0.3">
      <c r="A14" s="14" t="s">
        <v>10</v>
      </c>
      <c r="B14" s="25">
        <f>B12+B13</f>
        <v>36889.19</v>
      </c>
      <c r="C14" s="25">
        <f>C12+C13</f>
        <v>59154.3</v>
      </c>
      <c r="D14" s="25">
        <f t="shared" si="0"/>
        <v>-22265.11</v>
      </c>
    </row>
    <row r="15" spans="1:4" outlineLevel="5" x14ac:dyDescent="0.3">
      <c r="A15" s="12" t="s">
        <v>11</v>
      </c>
      <c r="B15" s="24">
        <v>12081.89</v>
      </c>
      <c r="C15" s="24">
        <v>36023.96</v>
      </c>
      <c r="D15" s="24">
        <f t="shared" si="0"/>
        <v>-23942.07</v>
      </c>
    </row>
    <row r="16" spans="1:4" outlineLevel="5" x14ac:dyDescent="0.3">
      <c r="A16" s="12" t="s">
        <v>12</v>
      </c>
      <c r="B16" s="24">
        <v>824.31</v>
      </c>
      <c r="C16" s="24">
        <v>779.57</v>
      </c>
      <c r="D16" s="24">
        <f t="shared" si="0"/>
        <v>44.739999999999895</v>
      </c>
    </row>
    <row r="17" spans="1:4" outlineLevel="5" x14ac:dyDescent="0.3">
      <c r="A17" s="12" t="s">
        <v>13</v>
      </c>
      <c r="B17" s="24">
        <v>3783.11</v>
      </c>
      <c r="C17" s="24">
        <v>-1669.99</v>
      </c>
      <c r="D17" s="24">
        <f t="shared" si="0"/>
        <v>5453.1</v>
      </c>
    </row>
    <row r="18" spans="1:4" outlineLevel="5" x14ac:dyDescent="0.3">
      <c r="A18" s="12" t="s">
        <v>14</v>
      </c>
      <c r="B18" s="24">
        <v>4348.49</v>
      </c>
      <c r="C18" s="24">
        <v>4348.49</v>
      </c>
      <c r="D18" s="24">
        <f t="shared" si="0"/>
        <v>0</v>
      </c>
    </row>
    <row r="19" spans="1:4" outlineLevel="5" x14ac:dyDescent="0.3">
      <c r="A19" s="12" t="s">
        <v>15</v>
      </c>
      <c r="B19" s="24">
        <v>366.39</v>
      </c>
      <c r="C19" s="24">
        <v>366.39</v>
      </c>
      <c r="D19" s="24">
        <f t="shared" si="0"/>
        <v>0</v>
      </c>
    </row>
    <row r="20" spans="1:4" outlineLevel="5" x14ac:dyDescent="0.3">
      <c r="A20" s="12" t="s">
        <v>16</v>
      </c>
      <c r="B20" s="24">
        <v>918</v>
      </c>
      <c r="C20" s="24">
        <v>918</v>
      </c>
      <c r="D20" s="24">
        <f t="shared" si="0"/>
        <v>0</v>
      </c>
    </row>
    <row r="21" spans="1:4" outlineLevel="5" x14ac:dyDescent="0.3">
      <c r="A21" s="12" t="s">
        <v>17</v>
      </c>
      <c r="B21" s="24">
        <v>475.9</v>
      </c>
      <c r="C21" s="24">
        <v>455.9</v>
      </c>
      <c r="D21" s="24">
        <f t="shared" si="0"/>
        <v>20</v>
      </c>
    </row>
    <row r="22" spans="1:4" outlineLevel="5" x14ac:dyDescent="0.3">
      <c r="A22" s="12" t="s">
        <v>18</v>
      </c>
      <c r="B22" s="24">
        <v>0</v>
      </c>
      <c r="C22" s="24">
        <v>0</v>
      </c>
      <c r="D22" s="24">
        <f t="shared" si="0"/>
        <v>0</v>
      </c>
    </row>
    <row r="23" spans="1:4" outlineLevel="6" x14ac:dyDescent="0.3">
      <c r="A23" s="13" t="s">
        <v>19</v>
      </c>
      <c r="B23" s="24">
        <v>0</v>
      </c>
      <c r="C23" s="24">
        <v>1997.8</v>
      </c>
      <c r="D23" s="24">
        <f t="shared" si="0"/>
        <v>-1997.8</v>
      </c>
    </row>
    <row r="24" spans="1:4" outlineLevel="6" x14ac:dyDescent="0.3">
      <c r="A24" s="13" t="s">
        <v>20</v>
      </c>
      <c r="B24" s="24">
        <v>0</v>
      </c>
      <c r="C24" s="24">
        <v>0.5</v>
      </c>
      <c r="D24" s="24">
        <f t="shared" si="0"/>
        <v>-0.5</v>
      </c>
    </row>
    <row r="25" spans="1:4" outlineLevel="6" x14ac:dyDescent="0.3">
      <c r="A25" s="13" t="s">
        <v>21</v>
      </c>
      <c r="B25" s="24">
        <v>0</v>
      </c>
      <c r="C25" s="24">
        <v>10.28</v>
      </c>
      <c r="D25" s="24">
        <f t="shared" si="0"/>
        <v>-10.28</v>
      </c>
    </row>
    <row r="26" spans="1:4" outlineLevel="6" x14ac:dyDescent="0.3">
      <c r="A26" s="13" t="s">
        <v>22</v>
      </c>
      <c r="B26" s="24">
        <v>15.41</v>
      </c>
      <c r="C26" s="24">
        <v>2084.7800000000002</v>
      </c>
      <c r="D26" s="24">
        <f t="shared" si="0"/>
        <v>-2069.3700000000003</v>
      </c>
    </row>
    <row r="27" spans="1:4" outlineLevel="6" x14ac:dyDescent="0.3">
      <c r="A27" s="13" t="s">
        <v>23</v>
      </c>
      <c r="B27" s="24">
        <v>265</v>
      </c>
      <c r="C27" s="24">
        <v>0</v>
      </c>
      <c r="D27" s="24">
        <f t="shared" si="0"/>
        <v>265</v>
      </c>
    </row>
    <row r="28" spans="1:4" outlineLevel="6" x14ac:dyDescent="0.3">
      <c r="A28" s="13" t="s">
        <v>24</v>
      </c>
      <c r="B28" s="24">
        <v>0</v>
      </c>
      <c r="C28" s="24">
        <v>500</v>
      </c>
      <c r="D28" s="24">
        <f t="shared" si="0"/>
        <v>-500</v>
      </c>
    </row>
    <row r="29" spans="1:4" outlineLevel="6" x14ac:dyDescent="0.3">
      <c r="A29" s="13" t="s">
        <v>25</v>
      </c>
      <c r="B29" s="24">
        <v>0</v>
      </c>
      <c r="C29" s="24">
        <v>65</v>
      </c>
      <c r="D29" s="24">
        <f t="shared" si="0"/>
        <v>-65</v>
      </c>
    </row>
    <row r="30" spans="1:4" outlineLevel="6" x14ac:dyDescent="0.3">
      <c r="A30" s="13" t="s">
        <v>26</v>
      </c>
      <c r="B30" s="24">
        <v>100</v>
      </c>
      <c r="C30" s="24">
        <v>450</v>
      </c>
      <c r="D30" s="24">
        <f t="shared" si="0"/>
        <v>-350</v>
      </c>
    </row>
    <row r="31" spans="1:4" outlineLevel="6" x14ac:dyDescent="0.3">
      <c r="A31" s="13" t="s">
        <v>27</v>
      </c>
      <c r="B31" s="24">
        <v>246.05</v>
      </c>
      <c r="C31" s="24">
        <v>150</v>
      </c>
      <c r="D31" s="24">
        <f t="shared" si="0"/>
        <v>96.050000000000011</v>
      </c>
    </row>
    <row r="32" spans="1:4" outlineLevel="6" x14ac:dyDescent="0.3">
      <c r="A32" s="13" t="s">
        <v>28</v>
      </c>
      <c r="B32" s="24">
        <v>100</v>
      </c>
      <c r="C32" s="24">
        <v>0</v>
      </c>
      <c r="D32" s="24">
        <f t="shared" si="0"/>
        <v>100</v>
      </c>
    </row>
    <row r="33" spans="1:4" outlineLevel="6" x14ac:dyDescent="0.3">
      <c r="A33" s="13" t="s">
        <v>29</v>
      </c>
      <c r="B33" s="24">
        <v>0</v>
      </c>
      <c r="C33" s="24">
        <v>330</v>
      </c>
      <c r="D33" s="24">
        <f t="shared" si="0"/>
        <v>-330</v>
      </c>
    </row>
    <row r="34" spans="1:4" outlineLevel="5" x14ac:dyDescent="0.3">
      <c r="A34" s="14" t="s">
        <v>30</v>
      </c>
      <c r="B34" s="25">
        <f>B22+B23+B24+B25+B26+B27+B28+B29+B30+B31+B32+B33</f>
        <v>726.46</v>
      </c>
      <c r="C34" s="25">
        <f>C22+C23+C24+C25+C26+C27+C28+C29+C30+C31+C32+C33</f>
        <v>5588.3600000000006</v>
      </c>
      <c r="D34" s="25">
        <f t="shared" si="0"/>
        <v>-4861.9000000000005</v>
      </c>
    </row>
    <row r="35" spans="1:4" outlineLevel="5" x14ac:dyDescent="0.3">
      <c r="A35" s="12" t="s">
        <v>31</v>
      </c>
      <c r="B35" s="24">
        <v>0</v>
      </c>
      <c r="C35" s="24">
        <v>3000</v>
      </c>
      <c r="D35" s="24">
        <f t="shared" si="0"/>
        <v>-3000</v>
      </c>
    </row>
    <row r="36" spans="1:4" outlineLevel="5" x14ac:dyDescent="0.3">
      <c r="A36" s="12" t="s">
        <v>32</v>
      </c>
      <c r="B36" s="24">
        <v>4499</v>
      </c>
      <c r="C36" s="24">
        <v>0</v>
      </c>
      <c r="D36" s="24">
        <f t="shared" si="0"/>
        <v>4499</v>
      </c>
    </row>
    <row r="37" spans="1:4" outlineLevel="5" x14ac:dyDescent="0.3">
      <c r="A37" s="12" t="s">
        <v>33</v>
      </c>
      <c r="B37" s="24">
        <v>0</v>
      </c>
      <c r="C37" s="24">
        <v>0</v>
      </c>
      <c r="D37" s="24">
        <f t="shared" si="0"/>
        <v>0</v>
      </c>
    </row>
    <row r="38" spans="1:4" outlineLevel="5" x14ac:dyDescent="0.3">
      <c r="A38" s="12" t="s">
        <v>34</v>
      </c>
      <c r="B38" s="24">
        <v>1980.23</v>
      </c>
      <c r="C38" s="24">
        <v>1980.23</v>
      </c>
      <c r="D38" s="24">
        <f t="shared" si="0"/>
        <v>0</v>
      </c>
    </row>
    <row r="39" spans="1:4" outlineLevel="5" x14ac:dyDescent="0.3">
      <c r="A39" s="12" t="s">
        <v>35</v>
      </c>
      <c r="B39" s="24">
        <v>3500</v>
      </c>
      <c r="C39" s="24">
        <v>2450</v>
      </c>
      <c r="D39" s="24">
        <f t="shared" si="0"/>
        <v>1050</v>
      </c>
    </row>
    <row r="40" spans="1:4" outlineLevel="5" x14ac:dyDescent="0.3">
      <c r="A40" s="12" t="s">
        <v>36</v>
      </c>
      <c r="B40" s="24">
        <v>0</v>
      </c>
      <c r="C40" s="24">
        <v>0</v>
      </c>
      <c r="D40" s="24">
        <f t="shared" si="0"/>
        <v>0</v>
      </c>
    </row>
    <row r="41" spans="1:4" outlineLevel="5" x14ac:dyDescent="0.3">
      <c r="A41" s="12" t="s">
        <v>37</v>
      </c>
      <c r="B41" s="24">
        <v>1500</v>
      </c>
      <c r="C41" s="24">
        <v>1500</v>
      </c>
      <c r="D41" s="24">
        <f t="shared" si="0"/>
        <v>0</v>
      </c>
    </row>
    <row r="42" spans="1:4" outlineLevel="5" x14ac:dyDescent="0.3">
      <c r="A42" s="12" t="s">
        <v>38</v>
      </c>
      <c r="B42" s="24">
        <v>74.05</v>
      </c>
      <c r="C42" s="24">
        <v>17.54</v>
      </c>
      <c r="D42" s="24">
        <f t="shared" ref="D42:D73" si="1">(B42-C42)</f>
        <v>56.51</v>
      </c>
    </row>
    <row r="43" spans="1:4" outlineLevel="5" x14ac:dyDescent="0.3">
      <c r="A43" s="12" t="s">
        <v>39</v>
      </c>
      <c r="B43" s="24">
        <v>0</v>
      </c>
      <c r="C43" s="24">
        <v>0</v>
      </c>
      <c r="D43" s="24">
        <f t="shared" si="1"/>
        <v>0</v>
      </c>
    </row>
    <row r="44" spans="1:4" outlineLevel="5" x14ac:dyDescent="0.3">
      <c r="A44" s="12" t="s">
        <v>40</v>
      </c>
      <c r="B44" s="24">
        <v>787.05</v>
      </c>
      <c r="C44" s="24">
        <v>751.64</v>
      </c>
      <c r="D44" s="24">
        <f t="shared" si="1"/>
        <v>35.409999999999968</v>
      </c>
    </row>
    <row r="45" spans="1:4" outlineLevel="6" x14ac:dyDescent="0.3">
      <c r="A45" s="13" t="s">
        <v>41</v>
      </c>
      <c r="B45" s="24">
        <v>558.07000000000005</v>
      </c>
      <c r="C45" s="24">
        <v>980.49</v>
      </c>
      <c r="D45" s="24">
        <f t="shared" si="1"/>
        <v>-422.41999999999996</v>
      </c>
    </row>
    <row r="46" spans="1:4" outlineLevel="6" x14ac:dyDescent="0.3">
      <c r="A46" s="13" t="s">
        <v>42</v>
      </c>
      <c r="B46" s="24">
        <v>0</v>
      </c>
      <c r="C46" s="24">
        <v>1235</v>
      </c>
      <c r="D46" s="24">
        <f t="shared" si="1"/>
        <v>-1235</v>
      </c>
    </row>
    <row r="47" spans="1:4" outlineLevel="6" x14ac:dyDescent="0.3">
      <c r="A47" s="13" t="s">
        <v>43</v>
      </c>
      <c r="B47" s="24">
        <v>10</v>
      </c>
      <c r="C47" s="24">
        <v>10</v>
      </c>
      <c r="D47" s="24">
        <f t="shared" si="1"/>
        <v>0</v>
      </c>
    </row>
    <row r="48" spans="1:4" outlineLevel="6" x14ac:dyDescent="0.3">
      <c r="A48" s="13" t="s">
        <v>44</v>
      </c>
      <c r="B48" s="24">
        <v>6149.81</v>
      </c>
      <c r="C48" s="24">
        <v>7198.71</v>
      </c>
      <c r="D48" s="24">
        <f t="shared" si="1"/>
        <v>-1048.8999999999996</v>
      </c>
    </row>
    <row r="49" spans="1:4" outlineLevel="6" x14ac:dyDescent="0.3">
      <c r="A49" s="13" t="s">
        <v>45</v>
      </c>
      <c r="B49" s="24">
        <v>450</v>
      </c>
      <c r="C49" s="24">
        <v>0</v>
      </c>
      <c r="D49" s="24">
        <f t="shared" si="1"/>
        <v>450</v>
      </c>
    </row>
    <row r="50" spans="1:4" outlineLevel="6" x14ac:dyDescent="0.3">
      <c r="A50" s="13" t="s">
        <v>46</v>
      </c>
      <c r="B50" s="24">
        <v>0</v>
      </c>
      <c r="C50" s="24">
        <v>0</v>
      </c>
      <c r="D50" s="24">
        <f t="shared" si="1"/>
        <v>0</v>
      </c>
    </row>
    <row r="51" spans="1:4" outlineLevel="6" x14ac:dyDescent="0.3">
      <c r="A51" s="13" t="s">
        <v>47</v>
      </c>
      <c r="B51" s="24">
        <v>4409.18</v>
      </c>
      <c r="C51" s="24">
        <v>4409.18</v>
      </c>
      <c r="D51" s="24">
        <f t="shared" si="1"/>
        <v>0</v>
      </c>
    </row>
    <row r="52" spans="1:4" outlineLevel="6" x14ac:dyDescent="0.3">
      <c r="A52" s="13" t="s">
        <v>48</v>
      </c>
      <c r="B52" s="24">
        <v>0</v>
      </c>
      <c r="C52" s="24">
        <v>0</v>
      </c>
      <c r="D52" s="24">
        <f t="shared" si="1"/>
        <v>0</v>
      </c>
    </row>
    <row r="53" spans="1:4" outlineLevel="7" x14ac:dyDescent="0.3">
      <c r="A53" s="15" t="s">
        <v>49</v>
      </c>
      <c r="B53" s="24">
        <v>3.52</v>
      </c>
      <c r="C53" s="24">
        <v>3.52</v>
      </c>
      <c r="D53" s="24">
        <f t="shared" si="1"/>
        <v>0</v>
      </c>
    </row>
    <row r="54" spans="1:4" outlineLevel="7" x14ac:dyDescent="0.3">
      <c r="A54" s="15" t="s">
        <v>50</v>
      </c>
      <c r="B54" s="24">
        <v>1567.61</v>
      </c>
      <c r="C54" s="24">
        <v>1261.96</v>
      </c>
      <c r="D54" s="24">
        <f t="shared" si="1"/>
        <v>305.64999999999986</v>
      </c>
    </row>
    <row r="55" spans="1:4" outlineLevel="7" x14ac:dyDescent="0.3">
      <c r="A55" s="15" t="s">
        <v>51</v>
      </c>
      <c r="B55" s="24">
        <v>0</v>
      </c>
      <c r="C55" s="24">
        <v>0</v>
      </c>
      <c r="D55" s="24">
        <f t="shared" si="1"/>
        <v>0</v>
      </c>
    </row>
    <row r="56" spans="1:4" outlineLevel="7" x14ac:dyDescent="0.3">
      <c r="A56" s="15" t="s">
        <v>52</v>
      </c>
      <c r="B56" s="24">
        <v>20.02</v>
      </c>
      <c r="C56" s="24">
        <v>20.02</v>
      </c>
      <c r="D56" s="24">
        <f t="shared" si="1"/>
        <v>0</v>
      </c>
    </row>
    <row r="57" spans="1:4" outlineLevel="6" x14ac:dyDescent="0.3">
      <c r="A57" s="16" t="s">
        <v>53</v>
      </c>
      <c r="B57" s="25">
        <f>B52+B53+B54+B55+B56</f>
        <v>1591.1499999999999</v>
      </c>
      <c r="C57" s="25">
        <f>C52+C53+C54+C55+C56</f>
        <v>1285.5</v>
      </c>
      <c r="D57" s="25">
        <f t="shared" si="1"/>
        <v>305.64999999999986</v>
      </c>
    </row>
    <row r="58" spans="1:4" outlineLevel="6" x14ac:dyDescent="0.3">
      <c r="A58" s="13" t="s">
        <v>54</v>
      </c>
      <c r="B58" s="24">
        <v>0</v>
      </c>
      <c r="C58" s="24">
        <v>0</v>
      </c>
      <c r="D58" s="24">
        <f t="shared" si="1"/>
        <v>0</v>
      </c>
    </row>
    <row r="59" spans="1:4" outlineLevel="7" x14ac:dyDescent="0.3">
      <c r="A59" s="15" t="s">
        <v>55</v>
      </c>
      <c r="B59" s="24">
        <v>832.64</v>
      </c>
      <c r="C59" s="24">
        <v>0</v>
      </c>
      <c r="D59" s="24">
        <f t="shared" si="1"/>
        <v>832.64</v>
      </c>
    </row>
    <row r="60" spans="1:4" outlineLevel="7" x14ac:dyDescent="0.3">
      <c r="A60" s="15" t="s">
        <v>56</v>
      </c>
      <c r="B60" s="24">
        <v>325.85000000000002</v>
      </c>
      <c r="C60" s="24">
        <v>100.32</v>
      </c>
      <c r="D60" s="24">
        <f t="shared" si="1"/>
        <v>225.53000000000003</v>
      </c>
    </row>
    <row r="61" spans="1:4" outlineLevel="7" x14ac:dyDescent="0.3">
      <c r="A61" s="15" t="s">
        <v>57</v>
      </c>
      <c r="B61" s="24">
        <v>2035.71</v>
      </c>
      <c r="C61" s="24">
        <v>112.46</v>
      </c>
      <c r="D61" s="24">
        <f t="shared" si="1"/>
        <v>1923.25</v>
      </c>
    </row>
    <row r="62" spans="1:4" outlineLevel="7" x14ac:dyDescent="0.3">
      <c r="A62" s="15" t="s">
        <v>58</v>
      </c>
      <c r="B62" s="24">
        <v>417.74</v>
      </c>
      <c r="C62" s="24">
        <v>100.6</v>
      </c>
      <c r="D62" s="24">
        <f t="shared" si="1"/>
        <v>317.14</v>
      </c>
    </row>
    <row r="63" spans="1:4" outlineLevel="7" x14ac:dyDescent="0.3">
      <c r="A63" s="15" t="s">
        <v>59</v>
      </c>
      <c r="B63" s="24">
        <v>6750</v>
      </c>
      <c r="C63" s="24">
        <v>0</v>
      </c>
      <c r="D63" s="24">
        <f t="shared" si="1"/>
        <v>6750</v>
      </c>
    </row>
    <row r="64" spans="1:4" outlineLevel="6" x14ac:dyDescent="0.3">
      <c r="A64" s="16" t="s">
        <v>60</v>
      </c>
      <c r="B64" s="25">
        <f>B58+B59+B60+B61+B62+B63</f>
        <v>10361.939999999999</v>
      </c>
      <c r="C64" s="25">
        <f>C58+C59+C60+C61+C62+C63</f>
        <v>313.38</v>
      </c>
      <c r="D64" s="25">
        <f t="shared" si="1"/>
        <v>10048.56</v>
      </c>
    </row>
    <row r="65" spans="1:4" outlineLevel="6" x14ac:dyDescent="0.3">
      <c r="A65" s="13" t="s">
        <v>61</v>
      </c>
      <c r="B65" s="24">
        <v>0</v>
      </c>
      <c r="C65" s="24">
        <v>0</v>
      </c>
      <c r="D65" s="24">
        <f t="shared" si="1"/>
        <v>0</v>
      </c>
    </row>
    <row r="66" spans="1:4" outlineLevel="6" x14ac:dyDescent="0.3">
      <c r="A66" s="13" t="s">
        <v>62</v>
      </c>
      <c r="B66" s="24">
        <v>0</v>
      </c>
      <c r="C66" s="24">
        <v>0</v>
      </c>
      <c r="D66" s="24">
        <f t="shared" si="1"/>
        <v>0</v>
      </c>
    </row>
    <row r="67" spans="1:4" outlineLevel="6" x14ac:dyDescent="0.3">
      <c r="A67" s="13" t="s">
        <v>63</v>
      </c>
      <c r="B67" s="24">
        <v>3087.31</v>
      </c>
      <c r="C67" s="24">
        <v>3087.31</v>
      </c>
      <c r="D67" s="24">
        <f t="shared" si="1"/>
        <v>0</v>
      </c>
    </row>
    <row r="68" spans="1:4" outlineLevel="6" x14ac:dyDescent="0.3">
      <c r="A68" s="13" t="s">
        <v>64</v>
      </c>
      <c r="B68" s="24">
        <v>250</v>
      </c>
      <c r="C68" s="24">
        <v>250</v>
      </c>
      <c r="D68" s="24">
        <f t="shared" si="1"/>
        <v>0</v>
      </c>
    </row>
    <row r="69" spans="1:4" outlineLevel="6" x14ac:dyDescent="0.3">
      <c r="A69" s="13" t="s">
        <v>65</v>
      </c>
      <c r="B69" s="24">
        <v>59.9</v>
      </c>
      <c r="C69" s="24">
        <v>59.9</v>
      </c>
      <c r="D69" s="24">
        <f t="shared" si="1"/>
        <v>0</v>
      </c>
    </row>
    <row r="70" spans="1:4" outlineLevel="6" x14ac:dyDescent="0.3">
      <c r="A70" s="13" t="s">
        <v>66</v>
      </c>
      <c r="B70" s="24">
        <v>1482.53</v>
      </c>
      <c r="C70" s="24">
        <v>2435.37</v>
      </c>
      <c r="D70" s="24">
        <f t="shared" si="1"/>
        <v>-952.83999999999992</v>
      </c>
    </row>
    <row r="71" spans="1:4" outlineLevel="6" x14ac:dyDescent="0.3">
      <c r="A71" s="13" t="s">
        <v>67</v>
      </c>
      <c r="B71" s="24">
        <v>130</v>
      </c>
      <c r="C71" s="24">
        <v>130</v>
      </c>
      <c r="D71" s="24">
        <f t="shared" si="1"/>
        <v>0</v>
      </c>
    </row>
    <row r="72" spans="1:4" outlineLevel="6" x14ac:dyDescent="0.3">
      <c r="A72" s="13" t="s">
        <v>68</v>
      </c>
      <c r="B72" s="24">
        <v>0</v>
      </c>
      <c r="C72" s="24">
        <v>0</v>
      </c>
      <c r="D72" s="24">
        <f t="shared" si="1"/>
        <v>0</v>
      </c>
    </row>
    <row r="73" spans="1:4" outlineLevel="6" x14ac:dyDescent="0.3">
      <c r="A73" s="13" t="s">
        <v>69</v>
      </c>
      <c r="B73" s="24">
        <v>2270</v>
      </c>
      <c r="C73" s="24">
        <v>2760</v>
      </c>
      <c r="D73" s="24">
        <f t="shared" si="1"/>
        <v>-490</v>
      </c>
    </row>
    <row r="74" spans="1:4" outlineLevel="5" x14ac:dyDescent="0.3">
      <c r="A74" s="14" t="s">
        <v>70</v>
      </c>
      <c r="B74" s="25">
        <f>B44+B45+B46+B47+B48+B49+B50+B51+B57+B64+B65+B66+B67+B68+B69+B70+B71+B72+B73</f>
        <v>31596.94</v>
      </c>
      <c r="C74" s="25">
        <f>C44+C45+C46+C47+C48+C49+C50+C51+C57+C64+C65+C66+C67+C68+C69+C70+C71+C72+C73</f>
        <v>24906.48</v>
      </c>
      <c r="D74" s="25">
        <f t="shared" ref="D74:D105" si="2">(B74-C74)</f>
        <v>6690.4599999999991</v>
      </c>
    </row>
    <row r="75" spans="1:4" outlineLevel="5" x14ac:dyDescent="0.3">
      <c r="A75" s="12" t="s">
        <v>71</v>
      </c>
      <c r="B75" s="24">
        <v>4083.96</v>
      </c>
      <c r="C75" s="24">
        <v>3083.96</v>
      </c>
      <c r="D75" s="24">
        <f t="shared" si="2"/>
        <v>1000</v>
      </c>
    </row>
    <row r="76" spans="1:4" outlineLevel="5" x14ac:dyDescent="0.3">
      <c r="A76" s="12" t="s">
        <v>72</v>
      </c>
      <c r="B76" s="24">
        <v>449</v>
      </c>
      <c r="C76" s="24">
        <v>449</v>
      </c>
      <c r="D76" s="24">
        <f t="shared" si="2"/>
        <v>0</v>
      </c>
    </row>
    <row r="77" spans="1:4" outlineLevel="5" x14ac:dyDescent="0.3">
      <c r="A77" s="12" t="s">
        <v>73</v>
      </c>
      <c r="B77" s="24">
        <v>-568.99</v>
      </c>
      <c r="C77" s="24">
        <v>-524.97</v>
      </c>
      <c r="D77" s="24">
        <f t="shared" si="2"/>
        <v>-44.019999999999982</v>
      </c>
    </row>
    <row r="78" spans="1:4" outlineLevel="5" x14ac:dyDescent="0.3">
      <c r="A78" s="12" t="s">
        <v>74</v>
      </c>
      <c r="B78" s="24">
        <v>1934.98</v>
      </c>
      <c r="C78" s="24">
        <v>1488.02</v>
      </c>
      <c r="D78" s="24">
        <f t="shared" si="2"/>
        <v>446.96000000000004</v>
      </c>
    </row>
    <row r="79" spans="1:4" outlineLevel="5" x14ac:dyDescent="0.3">
      <c r="A79" s="12" t="s">
        <v>75</v>
      </c>
      <c r="B79" s="24">
        <v>3078.98</v>
      </c>
      <c r="C79" s="24">
        <v>3078.98</v>
      </c>
      <c r="D79" s="24">
        <f t="shared" si="2"/>
        <v>0</v>
      </c>
    </row>
    <row r="80" spans="1:4" outlineLevel="5" x14ac:dyDescent="0.3">
      <c r="A80" s="12" t="s">
        <v>76</v>
      </c>
      <c r="B80" s="24">
        <v>7553.6</v>
      </c>
      <c r="C80" s="24">
        <v>7553.6</v>
      </c>
      <c r="D80" s="24">
        <f t="shared" si="2"/>
        <v>0</v>
      </c>
    </row>
    <row r="81" spans="1:4" outlineLevel="6" x14ac:dyDescent="0.3">
      <c r="A81" s="13" t="s">
        <v>77</v>
      </c>
      <c r="B81" s="24">
        <v>0</v>
      </c>
      <c r="C81" s="24">
        <v>0</v>
      </c>
      <c r="D81" s="24">
        <f t="shared" si="2"/>
        <v>0</v>
      </c>
    </row>
    <row r="82" spans="1:4" outlineLevel="6" x14ac:dyDescent="0.3">
      <c r="A82" s="13" t="s">
        <v>78</v>
      </c>
      <c r="B82" s="24">
        <v>0</v>
      </c>
      <c r="C82" s="24">
        <v>0</v>
      </c>
      <c r="D82" s="24">
        <f t="shared" si="2"/>
        <v>0</v>
      </c>
    </row>
    <row r="83" spans="1:4" outlineLevel="6" x14ac:dyDescent="0.3">
      <c r="A83" s="13" t="s">
        <v>79</v>
      </c>
      <c r="B83" s="24">
        <v>4719.8100000000004</v>
      </c>
      <c r="C83" s="24">
        <v>8945.19</v>
      </c>
      <c r="D83" s="24">
        <f t="shared" si="2"/>
        <v>-4225.38</v>
      </c>
    </row>
    <row r="84" spans="1:4" outlineLevel="5" x14ac:dyDescent="0.3">
      <c r="A84" s="14" t="s">
        <v>80</v>
      </c>
      <c r="B84" s="25">
        <f>B80+B81+B82+B83</f>
        <v>12273.41</v>
      </c>
      <c r="C84" s="25">
        <f>C80+C81+C82+C83</f>
        <v>16498.79</v>
      </c>
      <c r="D84" s="25">
        <f t="shared" si="2"/>
        <v>-4225.380000000001</v>
      </c>
    </row>
    <row r="85" spans="1:4" outlineLevel="5" x14ac:dyDescent="0.3">
      <c r="A85" s="12" t="s">
        <v>81</v>
      </c>
      <c r="B85" s="24">
        <v>0</v>
      </c>
      <c r="C85" s="24">
        <v>0</v>
      </c>
      <c r="D85" s="24">
        <f t="shared" si="2"/>
        <v>0</v>
      </c>
    </row>
    <row r="86" spans="1:4" outlineLevel="5" x14ac:dyDescent="0.3">
      <c r="A86" s="12" t="s">
        <v>82</v>
      </c>
      <c r="B86" s="24">
        <v>0</v>
      </c>
      <c r="C86" s="24">
        <v>0</v>
      </c>
      <c r="D86" s="24">
        <f t="shared" si="2"/>
        <v>0</v>
      </c>
    </row>
    <row r="87" spans="1:4" outlineLevel="5" x14ac:dyDescent="0.3">
      <c r="A87" s="12" t="s">
        <v>83</v>
      </c>
      <c r="B87" s="24">
        <v>2600.06</v>
      </c>
      <c r="C87" s="24">
        <v>2419.2399999999998</v>
      </c>
      <c r="D87" s="24">
        <f t="shared" si="2"/>
        <v>180.82000000000016</v>
      </c>
    </row>
    <row r="88" spans="1:4" outlineLevel="5" x14ac:dyDescent="0.3">
      <c r="A88" s="12" t="s">
        <v>84</v>
      </c>
      <c r="B88" s="24">
        <v>1175</v>
      </c>
      <c r="C88" s="24">
        <v>0</v>
      </c>
      <c r="D88" s="24">
        <f t="shared" si="2"/>
        <v>1175</v>
      </c>
    </row>
    <row r="89" spans="1:4" outlineLevel="5" x14ac:dyDescent="0.3">
      <c r="A89" s="12" t="s">
        <v>85</v>
      </c>
      <c r="B89" s="24">
        <v>1459</v>
      </c>
      <c r="C89" s="24">
        <v>435</v>
      </c>
      <c r="D89" s="24">
        <f t="shared" si="2"/>
        <v>1024</v>
      </c>
    </row>
    <row r="90" spans="1:4" outlineLevel="4" x14ac:dyDescent="0.3">
      <c r="A90" s="17" t="s">
        <v>86</v>
      </c>
      <c r="B90" s="25">
        <v>130049.36000000002</v>
      </c>
      <c r="C90" s="25">
        <v>166747.25000000003</v>
      </c>
      <c r="D90" s="25">
        <v>-36697.890000000014</v>
      </c>
    </row>
    <row r="91" spans="1:4" outlineLevel="4" x14ac:dyDescent="0.3">
      <c r="A91" s="11" t="s">
        <v>87</v>
      </c>
      <c r="B91" s="24">
        <v>4411.13</v>
      </c>
      <c r="C91" s="24">
        <v>3157.1</v>
      </c>
      <c r="D91" s="24">
        <f>(B91-C91)</f>
        <v>1254.0300000000002</v>
      </c>
    </row>
    <row r="92" spans="1:4" outlineLevel="4" x14ac:dyDescent="0.3">
      <c r="A92" s="11" t="s">
        <v>88</v>
      </c>
      <c r="B92" s="24">
        <v>1601.71</v>
      </c>
      <c r="C92" s="24">
        <v>551.71</v>
      </c>
      <c r="D92" s="24">
        <f>(B92-C92)</f>
        <v>1050</v>
      </c>
    </row>
    <row r="93" spans="1:4" outlineLevel="4" x14ac:dyDescent="0.3">
      <c r="A93" s="11" t="s">
        <v>89</v>
      </c>
      <c r="B93" s="24">
        <v>3954.15</v>
      </c>
      <c r="C93" s="24">
        <v>4438.1499999999996</v>
      </c>
      <c r="D93" s="24">
        <f>(B93-C93)</f>
        <v>-483.99999999999955</v>
      </c>
    </row>
    <row r="94" spans="1:4" outlineLevel="3" x14ac:dyDescent="0.3">
      <c r="A94" s="18" t="s">
        <v>90</v>
      </c>
      <c r="B94" s="25">
        <v>140016.35</v>
      </c>
      <c r="C94" s="25">
        <v>174894.21000000002</v>
      </c>
      <c r="D94" s="25">
        <v>-34877.860000000015</v>
      </c>
    </row>
    <row r="95" spans="1:4" outlineLevel="3" x14ac:dyDescent="0.3">
      <c r="A95" s="10" t="s">
        <v>91</v>
      </c>
      <c r="B95" s="24">
        <v>0</v>
      </c>
      <c r="C95" s="24">
        <v>0</v>
      </c>
      <c r="D95" s="24">
        <f>(B95-C95)</f>
        <v>0</v>
      </c>
    </row>
    <row r="96" spans="1:4" outlineLevel="2" x14ac:dyDescent="0.3">
      <c r="A96" s="19" t="s">
        <v>92</v>
      </c>
      <c r="B96" s="25">
        <v>140016.35</v>
      </c>
      <c r="C96" s="25">
        <v>174894.21000000002</v>
      </c>
      <c r="D96" s="25">
        <v>-34877.860000000015</v>
      </c>
    </row>
    <row r="97" spans="1:4" outlineLevel="2" x14ac:dyDescent="0.3">
      <c r="A97" s="9" t="s">
        <v>93</v>
      </c>
      <c r="B97" s="24">
        <v>0</v>
      </c>
      <c r="C97" s="24">
        <v>0</v>
      </c>
      <c r="D97" s="24">
        <f>(B97-C97)</f>
        <v>0</v>
      </c>
    </row>
    <row r="98" spans="1:4" outlineLevel="2" x14ac:dyDescent="0.3">
      <c r="A98" s="9" t="s">
        <v>94</v>
      </c>
    </row>
    <row r="99" spans="1:4" outlineLevel="3" x14ac:dyDescent="0.3">
      <c r="A99" s="10" t="s">
        <v>95</v>
      </c>
      <c r="B99" s="24">
        <v>0</v>
      </c>
      <c r="C99" s="24">
        <v>0</v>
      </c>
      <c r="D99" s="24">
        <f>(B99-C99)</f>
        <v>0</v>
      </c>
    </row>
    <row r="100" spans="1:4" outlineLevel="3" x14ac:dyDescent="0.3">
      <c r="A100" s="10" t="s">
        <v>96</v>
      </c>
      <c r="B100" s="24">
        <v>0</v>
      </c>
      <c r="C100" s="24">
        <v>22436.720000000001</v>
      </c>
      <c r="D100" s="24">
        <f>(B100-C100)</f>
        <v>-22436.720000000001</v>
      </c>
    </row>
    <row r="101" spans="1:4" outlineLevel="2" x14ac:dyDescent="0.3">
      <c r="A101" s="19" t="s">
        <v>97</v>
      </c>
      <c r="B101" s="25">
        <f>B98+B99+B100</f>
        <v>0</v>
      </c>
      <c r="C101" s="25">
        <f>C98+C99+C100</f>
        <v>22436.720000000001</v>
      </c>
      <c r="D101" s="25">
        <f>(B101-C101)</f>
        <v>-22436.720000000001</v>
      </c>
    </row>
    <row r="102" spans="1:4" outlineLevel="1" x14ac:dyDescent="0.3">
      <c r="A102" s="20" t="s">
        <v>98</v>
      </c>
      <c r="B102" s="25">
        <v>140016.35</v>
      </c>
      <c r="C102" s="25">
        <v>197330.93000000002</v>
      </c>
      <c r="D102" s="25">
        <v>-57314.580000000016</v>
      </c>
    </row>
    <row r="103" spans="1:4" outlineLevel="1" x14ac:dyDescent="0.3">
      <c r="A103" s="8" t="s">
        <v>99</v>
      </c>
    </row>
    <row r="104" spans="1:4" outlineLevel="2" x14ac:dyDescent="0.3">
      <c r="A104" s="9" t="s">
        <v>100</v>
      </c>
      <c r="B104" s="24">
        <v>2000000</v>
      </c>
      <c r="C104" s="24">
        <v>2000000</v>
      </c>
      <c r="D104" s="24">
        <f t="shared" ref="D104:D111" si="3">(B104-C104)</f>
        <v>0</v>
      </c>
    </row>
    <row r="105" spans="1:4" outlineLevel="2" x14ac:dyDescent="0.3">
      <c r="A105" s="9" t="s">
        <v>101</v>
      </c>
      <c r="B105" s="24">
        <v>185164.55</v>
      </c>
      <c r="C105" s="24">
        <v>185164.55</v>
      </c>
      <c r="D105" s="24">
        <f t="shared" si="3"/>
        <v>0</v>
      </c>
    </row>
    <row r="106" spans="1:4" outlineLevel="2" x14ac:dyDescent="0.3">
      <c r="A106" s="9" t="s">
        <v>102</v>
      </c>
      <c r="B106" s="24">
        <v>0</v>
      </c>
      <c r="C106" s="24">
        <v>0</v>
      </c>
      <c r="D106" s="24">
        <f t="shared" si="3"/>
        <v>0</v>
      </c>
    </row>
    <row r="107" spans="1:4" outlineLevel="3" x14ac:dyDescent="0.3">
      <c r="A107" s="10" t="s">
        <v>103</v>
      </c>
      <c r="B107" s="24">
        <v>79181.53</v>
      </c>
      <c r="C107" s="24">
        <v>79181.53</v>
      </c>
      <c r="D107" s="24">
        <f t="shared" si="3"/>
        <v>0</v>
      </c>
    </row>
    <row r="108" spans="1:4" outlineLevel="3" x14ac:dyDescent="0.3">
      <c r="A108" s="10" t="s">
        <v>104</v>
      </c>
      <c r="B108" s="24">
        <v>55210.35</v>
      </c>
      <c r="C108" s="24">
        <v>53366.77</v>
      </c>
      <c r="D108" s="24">
        <f t="shared" si="3"/>
        <v>1843.5800000000017</v>
      </c>
    </row>
    <row r="109" spans="1:4" outlineLevel="2" x14ac:dyDescent="0.3">
      <c r="A109" s="19" t="s">
        <v>105</v>
      </c>
      <c r="B109" s="25">
        <f>B106+B107+B108</f>
        <v>134391.88</v>
      </c>
      <c r="C109" s="25">
        <f>C106+C107+C108</f>
        <v>132548.29999999999</v>
      </c>
      <c r="D109" s="25">
        <f t="shared" si="3"/>
        <v>1843.5800000000163</v>
      </c>
    </row>
    <row r="110" spans="1:4" outlineLevel="1" x14ac:dyDescent="0.3">
      <c r="A110" s="20" t="s">
        <v>106</v>
      </c>
      <c r="B110" s="25">
        <f>B103+B104+B105+B109</f>
        <v>2319556.4299999997</v>
      </c>
      <c r="C110" s="25">
        <f>C103+C104+C105+C109</f>
        <v>2317712.8499999996</v>
      </c>
      <c r="D110" s="25">
        <f t="shared" si="3"/>
        <v>1843.5800000000745</v>
      </c>
    </row>
    <row r="111" spans="1:4" outlineLevel="1" x14ac:dyDescent="0.3">
      <c r="A111" s="8" t="s">
        <v>107</v>
      </c>
      <c r="B111" s="24">
        <v>0</v>
      </c>
      <c r="C111" s="24">
        <v>0</v>
      </c>
      <c r="D111" s="24">
        <f t="shared" si="3"/>
        <v>0</v>
      </c>
    </row>
    <row r="112" spans="1:4" x14ac:dyDescent="0.3">
      <c r="A112" s="21" t="s">
        <v>108</v>
      </c>
      <c r="B112" s="25">
        <v>2459572.7799999998</v>
      </c>
      <c r="C112" s="25">
        <v>2515043.7799999998</v>
      </c>
      <c r="D112" s="25">
        <v>-55471</v>
      </c>
    </row>
    <row r="113" spans="1:4" x14ac:dyDescent="0.3">
      <c r="A113" s="7" t="s">
        <v>109</v>
      </c>
    </row>
    <row r="114" spans="1:4" outlineLevel="1" x14ac:dyDescent="0.3">
      <c r="A114" s="8" t="s">
        <v>110</v>
      </c>
    </row>
    <row r="115" spans="1:4" outlineLevel="2" x14ac:dyDescent="0.3">
      <c r="A115" s="9" t="s">
        <v>111</v>
      </c>
    </row>
    <row r="116" spans="1:4" outlineLevel="3" x14ac:dyDescent="0.3">
      <c r="A116" s="10" t="s">
        <v>112</v>
      </c>
      <c r="B116" s="24">
        <v>0</v>
      </c>
      <c r="C116" s="24">
        <v>0</v>
      </c>
      <c r="D116" s="24">
        <f>(B116-C116)</f>
        <v>0</v>
      </c>
    </row>
    <row r="117" spans="1:4" outlineLevel="3" x14ac:dyDescent="0.3">
      <c r="A117" s="10" t="s">
        <v>113</v>
      </c>
    </row>
    <row r="118" spans="1:4" outlineLevel="4" x14ac:dyDescent="0.3">
      <c r="A118" s="11" t="s">
        <v>114</v>
      </c>
      <c r="B118" s="24">
        <v>-3250.15</v>
      </c>
      <c r="C118" s="24">
        <v>0</v>
      </c>
      <c r="D118" s="24">
        <f t="shared" ref="D118:D124" si="4">(B118-C118)</f>
        <v>-3250.15</v>
      </c>
    </row>
    <row r="119" spans="1:4" outlineLevel="5" x14ac:dyDescent="0.3">
      <c r="A119" s="12" t="s">
        <v>115</v>
      </c>
      <c r="B119" s="24">
        <v>2273.9499999999998</v>
      </c>
      <c r="C119" s="24">
        <v>808.75</v>
      </c>
      <c r="D119" s="24">
        <f t="shared" si="4"/>
        <v>1465.1999999999998</v>
      </c>
    </row>
    <row r="120" spans="1:4" outlineLevel="5" x14ac:dyDescent="0.3">
      <c r="A120" s="12" t="s">
        <v>116</v>
      </c>
      <c r="B120" s="24">
        <v>106.33</v>
      </c>
      <c r="C120" s="24">
        <v>44.57</v>
      </c>
      <c r="D120" s="24">
        <f t="shared" si="4"/>
        <v>61.76</v>
      </c>
    </row>
    <row r="121" spans="1:4" outlineLevel="5" x14ac:dyDescent="0.3">
      <c r="A121" s="12" t="s">
        <v>117</v>
      </c>
      <c r="B121" s="24">
        <v>523.30999999999995</v>
      </c>
      <c r="C121" s="24">
        <v>15.49</v>
      </c>
      <c r="D121" s="24">
        <f t="shared" si="4"/>
        <v>507.81999999999994</v>
      </c>
    </row>
    <row r="122" spans="1:4" outlineLevel="5" x14ac:dyDescent="0.3">
      <c r="A122" s="12" t="s">
        <v>118</v>
      </c>
      <c r="B122" s="24">
        <v>4158.57</v>
      </c>
      <c r="C122" s="24">
        <v>42.47</v>
      </c>
      <c r="D122" s="24">
        <f t="shared" si="4"/>
        <v>4116.0999999999995</v>
      </c>
    </row>
    <row r="123" spans="1:4" outlineLevel="4" x14ac:dyDescent="0.3">
      <c r="A123" s="17" t="s">
        <v>119</v>
      </c>
      <c r="B123" s="25">
        <f>B118+B119+B120+B121+B122</f>
        <v>3812.0099999999993</v>
      </c>
      <c r="C123" s="25">
        <f>C118+C119+C120+C121+C122</f>
        <v>911.28000000000009</v>
      </c>
      <c r="D123" s="25">
        <f t="shared" si="4"/>
        <v>2900.7299999999991</v>
      </c>
    </row>
    <row r="124" spans="1:4" outlineLevel="3" x14ac:dyDescent="0.3">
      <c r="A124" s="18" t="s">
        <v>120</v>
      </c>
      <c r="B124" s="25">
        <f>B117+B123</f>
        <v>3812.0099999999993</v>
      </c>
      <c r="C124" s="25">
        <f>C117+C123</f>
        <v>911.28000000000009</v>
      </c>
      <c r="D124" s="25">
        <f t="shared" si="4"/>
        <v>2900.7299999999991</v>
      </c>
    </row>
    <row r="125" spans="1:4" outlineLevel="3" x14ac:dyDescent="0.3">
      <c r="A125" s="10" t="s">
        <v>121</v>
      </c>
    </row>
    <row r="126" spans="1:4" outlineLevel="4" x14ac:dyDescent="0.3">
      <c r="A126" s="11" t="s">
        <v>122</v>
      </c>
      <c r="B126" s="24">
        <v>0</v>
      </c>
      <c r="C126" s="24">
        <v>-26.13</v>
      </c>
      <c r="D126" s="24">
        <f t="shared" ref="D126:D140" si="5">(B126-C126)</f>
        <v>26.13</v>
      </c>
    </row>
    <row r="127" spans="1:4" outlineLevel="5" x14ac:dyDescent="0.3">
      <c r="A127" s="12" t="s">
        <v>123</v>
      </c>
      <c r="B127" s="24">
        <v>0</v>
      </c>
      <c r="C127" s="24">
        <v>-0.68</v>
      </c>
      <c r="D127" s="24">
        <f t="shared" si="5"/>
        <v>0.68</v>
      </c>
    </row>
    <row r="128" spans="1:4" outlineLevel="5" x14ac:dyDescent="0.3">
      <c r="A128" s="12" t="s">
        <v>124</v>
      </c>
      <c r="B128" s="24">
        <v>0</v>
      </c>
      <c r="C128" s="24">
        <v>-25.85</v>
      </c>
      <c r="D128" s="24">
        <f t="shared" si="5"/>
        <v>25.85</v>
      </c>
    </row>
    <row r="129" spans="1:4" outlineLevel="5" x14ac:dyDescent="0.3">
      <c r="A129" s="12" t="s">
        <v>125</v>
      </c>
      <c r="B129" s="24">
        <v>1908.07</v>
      </c>
      <c r="C129" s="24">
        <v>854.17</v>
      </c>
      <c r="D129" s="24">
        <f t="shared" si="5"/>
        <v>1053.9000000000001</v>
      </c>
    </row>
    <row r="130" spans="1:4" outlineLevel="5" x14ac:dyDescent="0.3">
      <c r="A130" s="12" t="s">
        <v>126</v>
      </c>
      <c r="B130" s="24">
        <v>0.12</v>
      </c>
      <c r="C130" s="24">
        <v>-0.24</v>
      </c>
      <c r="D130" s="24">
        <f t="shared" si="5"/>
        <v>0.36</v>
      </c>
    </row>
    <row r="131" spans="1:4" outlineLevel="5" x14ac:dyDescent="0.3">
      <c r="A131" s="12" t="s">
        <v>127</v>
      </c>
      <c r="B131" s="24">
        <v>0</v>
      </c>
      <c r="C131" s="24">
        <v>0</v>
      </c>
      <c r="D131" s="24">
        <f t="shared" si="5"/>
        <v>0</v>
      </c>
    </row>
    <row r="132" spans="1:4" outlineLevel="4" x14ac:dyDescent="0.3">
      <c r="A132" s="17" t="s">
        <v>128</v>
      </c>
      <c r="B132" s="25">
        <f>B126+B127+B128+B129+B130+B131</f>
        <v>1908.1899999999998</v>
      </c>
      <c r="C132" s="25">
        <f>C126+C127+C128+C129+C130+C131</f>
        <v>801.27</v>
      </c>
      <c r="D132" s="25">
        <f t="shared" si="5"/>
        <v>1106.9199999999998</v>
      </c>
    </row>
    <row r="133" spans="1:4" outlineLevel="4" x14ac:dyDescent="0.3">
      <c r="A133" s="11" t="s">
        <v>129</v>
      </c>
      <c r="B133" s="24">
        <v>0</v>
      </c>
      <c r="C133" s="24">
        <v>0</v>
      </c>
      <c r="D133" s="24">
        <f t="shared" si="5"/>
        <v>0</v>
      </c>
    </row>
    <row r="134" spans="1:4" outlineLevel="4" x14ac:dyDescent="0.3">
      <c r="A134" s="11" t="s">
        <v>130</v>
      </c>
      <c r="B134" s="24">
        <v>0</v>
      </c>
      <c r="C134" s="24">
        <v>0</v>
      </c>
      <c r="D134" s="24">
        <f t="shared" si="5"/>
        <v>0</v>
      </c>
    </row>
    <row r="135" spans="1:4" outlineLevel="4" x14ac:dyDescent="0.3">
      <c r="A135" s="11" t="s">
        <v>131</v>
      </c>
      <c r="B135" s="24">
        <v>0</v>
      </c>
      <c r="C135" s="24">
        <v>0</v>
      </c>
      <c r="D135" s="24">
        <f t="shared" si="5"/>
        <v>0</v>
      </c>
    </row>
    <row r="136" spans="1:4" outlineLevel="4" x14ac:dyDescent="0.3">
      <c r="A136" s="11" t="s">
        <v>132</v>
      </c>
      <c r="B136" s="24">
        <v>0</v>
      </c>
      <c r="C136" s="24">
        <v>0</v>
      </c>
      <c r="D136" s="24">
        <f t="shared" si="5"/>
        <v>0</v>
      </c>
    </row>
    <row r="137" spans="1:4" outlineLevel="3" x14ac:dyDescent="0.3">
      <c r="A137" s="18" t="s">
        <v>133</v>
      </c>
      <c r="B137" s="25">
        <f>B125+B132+B133+B134+B135+B136</f>
        <v>1908.1899999999998</v>
      </c>
      <c r="C137" s="25">
        <f>C125+C132+C133+C134+C135+C136</f>
        <v>801.27</v>
      </c>
      <c r="D137" s="25">
        <f t="shared" si="5"/>
        <v>1106.9199999999998</v>
      </c>
    </row>
    <row r="138" spans="1:4" outlineLevel="2" x14ac:dyDescent="0.3">
      <c r="A138" s="19" t="s">
        <v>134</v>
      </c>
      <c r="B138" s="25">
        <f>B115+B116+B124+B137</f>
        <v>5720.1999999999989</v>
      </c>
      <c r="C138" s="25">
        <f>C115+C116+C124+C137</f>
        <v>1712.5500000000002</v>
      </c>
      <c r="D138" s="25">
        <f t="shared" si="5"/>
        <v>4007.6499999999987</v>
      </c>
    </row>
    <row r="139" spans="1:4" outlineLevel="2" x14ac:dyDescent="0.3">
      <c r="A139" s="9" t="s">
        <v>135</v>
      </c>
      <c r="B139" s="24">
        <v>0</v>
      </c>
      <c r="C139" s="24">
        <v>0</v>
      </c>
      <c r="D139" s="24">
        <f t="shared" si="5"/>
        <v>0</v>
      </c>
    </row>
    <row r="140" spans="1:4" outlineLevel="1" x14ac:dyDescent="0.3">
      <c r="A140" s="20" t="s">
        <v>136</v>
      </c>
      <c r="B140" s="25">
        <f>B114+B138+B139</f>
        <v>5720.1999999999989</v>
      </c>
      <c r="C140" s="25">
        <f>C114+C138+C139</f>
        <v>1712.5500000000002</v>
      </c>
      <c r="D140" s="25">
        <f t="shared" si="5"/>
        <v>4007.6499999999987</v>
      </c>
    </row>
    <row r="141" spans="1:4" outlineLevel="1" x14ac:dyDescent="0.3">
      <c r="A141" s="8" t="s">
        <v>137</v>
      </c>
    </row>
    <row r="142" spans="1:4" outlineLevel="2" x14ac:dyDescent="0.3">
      <c r="A142" s="9" t="s">
        <v>138</v>
      </c>
      <c r="B142" s="24">
        <v>384229.89999999618</v>
      </c>
      <c r="C142" s="24">
        <v>368664.12999999942</v>
      </c>
      <c r="D142" s="24">
        <f>(B142-C142)</f>
        <v>15565.769999996759</v>
      </c>
    </row>
    <row r="143" spans="1:4" outlineLevel="2" x14ac:dyDescent="0.3">
      <c r="A143" s="9" t="s">
        <v>139</v>
      </c>
      <c r="B143" s="24">
        <v>-59478.650000000081</v>
      </c>
      <c r="C143" s="24">
        <v>15565.76999999999</v>
      </c>
      <c r="D143" s="24">
        <f>(B143-C143)</f>
        <v>-75044.420000000071</v>
      </c>
    </row>
    <row r="144" spans="1:4" outlineLevel="2" x14ac:dyDescent="0.3">
      <c r="A144" s="9" t="s">
        <v>140</v>
      </c>
      <c r="B144" s="24">
        <v>2129101.33</v>
      </c>
      <c r="C144" s="24">
        <v>2129101.33</v>
      </c>
      <c r="D144" s="24">
        <f>(B144-C144)</f>
        <v>0</v>
      </c>
    </row>
    <row r="145" spans="1:4" outlineLevel="1" x14ac:dyDescent="0.3">
      <c r="A145" s="20" t="s">
        <v>141</v>
      </c>
      <c r="B145" s="25">
        <f>B141+B142+B143+B144</f>
        <v>2453852.5799999963</v>
      </c>
      <c r="C145" s="25">
        <f>C141+C142+C143+C144</f>
        <v>2513331.2299999995</v>
      </c>
      <c r="D145" s="25">
        <f>(B145-C145)</f>
        <v>-59478.650000003166</v>
      </c>
    </row>
    <row r="146" spans="1:4" x14ac:dyDescent="0.3">
      <c r="A146" s="21" t="s">
        <v>142</v>
      </c>
      <c r="B146" s="25">
        <f>B140+B145</f>
        <v>2459572.7799999965</v>
      </c>
      <c r="C146" s="25">
        <f>C140+C145</f>
        <v>2515043.7799999993</v>
      </c>
      <c r="D146" s="25">
        <f>(B146-C146)</f>
        <v>-55471.000000002794</v>
      </c>
    </row>
    <row r="150" spans="1:4" x14ac:dyDescent="0.3">
      <c r="A150" s="1" t="s">
        <v>147</v>
      </c>
      <c r="B150" s="5"/>
      <c r="C150" s="5"/>
      <c r="D150" s="5"/>
    </row>
  </sheetData>
  <mergeCells count="5">
    <mergeCell ref="A1:D1"/>
    <mergeCell ref="A2:D2"/>
    <mergeCell ref="A3:D3"/>
    <mergeCell ref="B5:D5"/>
    <mergeCell ref="A150:D150"/>
  </mergeCell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6735E-B899-4F7B-B152-8CAB980350DD}">
  <dimension ref="A1:H196"/>
  <sheetViews>
    <sheetView tabSelected="1" topLeftCell="A159" workbookViewId="0">
      <selection activeCell="E176" sqref="E176"/>
    </sheetView>
  </sheetViews>
  <sheetFormatPr defaultRowHeight="15.6" x14ac:dyDescent="0.3"/>
  <cols>
    <col min="1" max="1" width="37.8984375" customWidth="1"/>
    <col min="2" max="2" width="8.8984375" bestFit="1" customWidth="1"/>
    <col min="3" max="3" width="8.3984375" bestFit="1" customWidth="1"/>
    <col min="4" max="4" width="2.5" customWidth="1"/>
    <col min="5" max="6" width="9.09765625" bestFit="1" customWidth="1"/>
    <col min="7" max="7" width="2.5" customWidth="1"/>
    <col min="8" max="8" width="9.09765625" bestFit="1" customWidth="1"/>
  </cols>
  <sheetData>
    <row r="1" spans="1:8" ht="17.399999999999999" x14ac:dyDescent="0.3">
      <c r="A1" s="27" t="s">
        <v>1</v>
      </c>
      <c r="B1" s="27"/>
      <c r="C1" s="27"/>
      <c r="D1" s="27"/>
      <c r="E1" s="27"/>
      <c r="F1" s="27"/>
      <c r="G1" s="27"/>
      <c r="H1" s="27"/>
    </row>
    <row r="2" spans="1:8" ht="17.399999999999999" x14ac:dyDescent="0.3">
      <c r="A2" s="27" t="s">
        <v>148</v>
      </c>
      <c r="B2" s="27"/>
      <c r="C2" s="27"/>
      <c r="D2" s="27"/>
      <c r="E2" s="27"/>
      <c r="F2" s="27"/>
      <c r="G2" s="27"/>
      <c r="H2" s="27"/>
    </row>
    <row r="3" spans="1:8" x14ac:dyDescent="0.3">
      <c r="A3" s="28">
        <v>45870</v>
      </c>
      <c r="B3" s="29"/>
      <c r="C3" s="29"/>
      <c r="D3" s="29"/>
      <c r="E3" s="29"/>
      <c r="F3" s="29"/>
      <c r="G3" s="29"/>
      <c r="H3" s="29"/>
    </row>
    <row r="5" spans="1:8" x14ac:dyDescent="0.3">
      <c r="A5" s="22"/>
      <c r="B5" s="30" t="s">
        <v>149</v>
      </c>
      <c r="C5" s="31"/>
      <c r="E5" s="30" t="s">
        <v>150</v>
      </c>
      <c r="F5" s="31"/>
      <c r="H5" s="32">
        <v>2025</v>
      </c>
    </row>
    <row r="6" spans="1:8" x14ac:dyDescent="0.3">
      <c r="A6" s="22"/>
      <c r="B6" s="32" t="s">
        <v>151</v>
      </c>
      <c r="C6" s="32" t="s">
        <v>8</v>
      </c>
      <c r="E6" s="32" t="s">
        <v>151</v>
      </c>
      <c r="F6" s="32" t="s">
        <v>8</v>
      </c>
      <c r="H6" s="32" t="s">
        <v>8</v>
      </c>
    </row>
    <row r="7" spans="1:8" x14ac:dyDescent="0.3">
      <c r="A7" s="33" t="s">
        <v>152</v>
      </c>
    </row>
    <row r="8" spans="1:8" x14ac:dyDescent="0.3">
      <c r="A8" s="33" t="s">
        <v>153</v>
      </c>
    </row>
    <row r="9" spans="1:8" x14ac:dyDescent="0.3">
      <c r="A9" s="33" t="s">
        <v>154</v>
      </c>
      <c r="B9" s="34">
        <v>9895.6299999999992</v>
      </c>
      <c r="C9" s="34">
        <v>12457.33</v>
      </c>
      <c r="E9" s="34">
        <v>120102.93000000001</v>
      </c>
      <c r="F9" s="34">
        <v>99658.64</v>
      </c>
      <c r="H9" s="34">
        <v>149487.92000000001</v>
      </c>
    </row>
    <row r="10" spans="1:8" x14ac:dyDescent="0.3">
      <c r="A10" s="33" t="s">
        <v>155</v>
      </c>
      <c r="B10" s="34">
        <v>336</v>
      </c>
      <c r="C10" s="34">
        <v>250</v>
      </c>
      <c r="E10" s="34">
        <v>2264.2600000000002</v>
      </c>
      <c r="F10" s="34">
        <v>2000</v>
      </c>
      <c r="H10" s="34">
        <v>3000</v>
      </c>
    </row>
    <row r="11" spans="1:8" x14ac:dyDescent="0.3">
      <c r="A11" s="33" t="s">
        <v>156</v>
      </c>
      <c r="B11" s="35">
        <v>0</v>
      </c>
      <c r="C11" s="34">
        <v>416.67</v>
      </c>
      <c r="E11" s="35">
        <v>16781.61</v>
      </c>
      <c r="F11" s="34">
        <v>3333.36</v>
      </c>
      <c r="H11" s="34">
        <v>5000</v>
      </c>
    </row>
    <row r="12" spans="1:8" x14ac:dyDescent="0.3">
      <c r="A12" s="33" t="s">
        <v>157</v>
      </c>
      <c r="B12" s="34">
        <v>7359.56</v>
      </c>
      <c r="C12" s="34">
        <v>7233.33</v>
      </c>
      <c r="E12" s="34">
        <v>79391.38</v>
      </c>
      <c r="F12" s="34">
        <v>57866.640000000007</v>
      </c>
      <c r="H12" s="34">
        <v>86800</v>
      </c>
    </row>
    <row r="13" spans="1:8" x14ac:dyDescent="0.3">
      <c r="A13" s="33" t="s">
        <v>158</v>
      </c>
      <c r="B13" s="34">
        <v>22057.33</v>
      </c>
      <c r="C13" s="34">
        <v>22372.33</v>
      </c>
      <c r="E13" s="34">
        <v>179469.14</v>
      </c>
      <c r="F13" s="34">
        <v>178978.64</v>
      </c>
      <c r="H13" s="34">
        <v>268467.96000000008</v>
      </c>
    </row>
    <row r="14" spans="1:8" x14ac:dyDescent="0.3">
      <c r="A14" s="33" t="s">
        <v>159</v>
      </c>
      <c r="B14" s="35">
        <v>0</v>
      </c>
      <c r="C14" s="34">
        <v>9349.5</v>
      </c>
      <c r="E14" s="35">
        <v>0</v>
      </c>
      <c r="F14" s="34">
        <v>74796</v>
      </c>
      <c r="H14" s="34">
        <v>112193.95999999999</v>
      </c>
    </row>
    <row r="15" spans="1:8" x14ac:dyDescent="0.3">
      <c r="A15" s="33" t="s">
        <v>160</v>
      </c>
      <c r="B15" s="36">
        <v>39648.520000000004</v>
      </c>
      <c r="C15" s="36">
        <v>52079.16</v>
      </c>
      <c r="E15" s="36">
        <v>398009.32000000007</v>
      </c>
      <c r="F15" s="36">
        <v>416633.28</v>
      </c>
      <c r="H15" s="36">
        <v>624949.84000000008</v>
      </c>
    </row>
    <row r="16" spans="1:8" x14ac:dyDescent="0.3">
      <c r="A16" s="33" t="s">
        <v>161</v>
      </c>
      <c r="B16" s="35"/>
      <c r="C16" s="35"/>
      <c r="E16" s="35"/>
      <c r="F16" s="35"/>
      <c r="H16" s="34"/>
    </row>
    <row r="17" spans="1:8" x14ac:dyDescent="0.3">
      <c r="A17" s="33" t="s">
        <v>162</v>
      </c>
      <c r="B17" s="35"/>
      <c r="C17" s="35"/>
      <c r="E17" s="35">
        <v>-22436.720000000001</v>
      </c>
      <c r="F17" s="35">
        <v>0</v>
      </c>
      <c r="H17" s="34">
        <v>0</v>
      </c>
    </row>
    <row r="18" spans="1:8" x14ac:dyDescent="0.3">
      <c r="A18" s="33" t="s">
        <v>163</v>
      </c>
      <c r="B18" s="36">
        <v>39648.520000000004</v>
      </c>
      <c r="C18" s="36">
        <v>52079.16</v>
      </c>
      <c r="E18" s="36">
        <v>375572.6</v>
      </c>
      <c r="F18" s="36">
        <v>416633.28</v>
      </c>
      <c r="H18" s="36">
        <v>624949.84000000008</v>
      </c>
    </row>
    <row r="19" spans="1:8" x14ac:dyDescent="0.3">
      <c r="A19" s="33" t="s">
        <v>164</v>
      </c>
      <c r="B19" s="36">
        <v>39648.520000000004</v>
      </c>
      <c r="C19" s="36">
        <v>52079.16</v>
      </c>
      <c r="E19" s="36">
        <v>375572.6</v>
      </c>
      <c r="F19" s="36">
        <v>416633.28</v>
      </c>
      <c r="H19" s="36">
        <v>624949.84000000008</v>
      </c>
    </row>
    <row r="20" spans="1:8" x14ac:dyDescent="0.3">
      <c r="A20" s="33" t="s">
        <v>165</v>
      </c>
      <c r="B20" s="35"/>
      <c r="C20" s="35"/>
      <c r="E20" s="35"/>
      <c r="F20" s="35"/>
      <c r="H20" s="35"/>
    </row>
    <row r="21" spans="1:8" x14ac:dyDescent="0.3">
      <c r="A21" s="33" t="s">
        <v>166</v>
      </c>
      <c r="B21" s="35"/>
      <c r="C21" s="35"/>
      <c r="E21" s="35"/>
      <c r="F21" s="35"/>
      <c r="H21" s="34"/>
    </row>
    <row r="22" spans="1:8" x14ac:dyDescent="0.3">
      <c r="A22" s="33" t="s">
        <v>167</v>
      </c>
      <c r="B22" s="34">
        <v>126.04</v>
      </c>
      <c r="C22" s="34">
        <v>134.16999999999999</v>
      </c>
      <c r="E22" s="34">
        <v>995.59999999999991</v>
      </c>
      <c r="F22" s="34">
        <v>1073.3599999999999</v>
      </c>
      <c r="H22" s="34">
        <v>1610</v>
      </c>
    </row>
    <row r="23" spans="1:8" x14ac:dyDescent="0.3">
      <c r="A23" s="33" t="s">
        <v>168</v>
      </c>
      <c r="B23" s="34">
        <v>112.37</v>
      </c>
      <c r="C23" s="34">
        <v>100</v>
      </c>
      <c r="E23" s="34">
        <v>911.40000000000009</v>
      </c>
      <c r="F23" s="34">
        <v>800</v>
      </c>
      <c r="H23" s="34">
        <v>1200</v>
      </c>
    </row>
    <row r="24" spans="1:8" x14ac:dyDescent="0.3">
      <c r="A24" s="33" t="s">
        <v>169</v>
      </c>
      <c r="B24" s="34">
        <v>895.48</v>
      </c>
      <c r="C24" s="34">
        <v>225</v>
      </c>
      <c r="E24" s="34">
        <v>1986.48</v>
      </c>
      <c r="F24" s="34">
        <v>1800</v>
      </c>
      <c r="H24" s="34">
        <v>2700</v>
      </c>
    </row>
    <row r="25" spans="1:8" x14ac:dyDescent="0.3">
      <c r="A25" s="33" t="s">
        <v>170</v>
      </c>
      <c r="B25" s="34">
        <v>21</v>
      </c>
      <c r="C25" s="34">
        <v>23.33</v>
      </c>
      <c r="E25" s="34">
        <v>168</v>
      </c>
      <c r="F25" s="34">
        <v>186.64</v>
      </c>
      <c r="H25" s="34">
        <v>279.99999999999994</v>
      </c>
    </row>
    <row r="26" spans="1:8" x14ac:dyDescent="0.3">
      <c r="A26" s="33" t="s">
        <v>171</v>
      </c>
      <c r="B26" s="34">
        <v>366.22</v>
      </c>
      <c r="C26" s="34">
        <v>541.66999999999996</v>
      </c>
      <c r="E26" s="34">
        <v>4391.01</v>
      </c>
      <c r="F26" s="34">
        <v>4333.3599999999997</v>
      </c>
      <c r="H26" s="34">
        <v>6500</v>
      </c>
    </row>
    <row r="27" spans="1:8" x14ac:dyDescent="0.3">
      <c r="A27" s="33" t="s">
        <v>172</v>
      </c>
      <c r="B27" s="36">
        <v>1521.1100000000001</v>
      </c>
      <c r="C27" s="36">
        <v>1024.1699999999998</v>
      </c>
      <c r="E27" s="36">
        <v>8452.49</v>
      </c>
      <c r="F27" s="36">
        <v>8193.3599999999988</v>
      </c>
      <c r="H27" s="36">
        <v>12290</v>
      </c>
    </row>
    <row r="28" spans="1:8" x14ac:dyDescent="0.3">
      <c r="A28" s="33" t="s">
        <v>173</v>
      </c>
      <c r="B28" s="35"/>
      <c r="C28" s="35"/>
      <c r="E28" s="35"/>
      <c r="F28" s="35"/>
      <c r="H28" s="34"/>
    </row>
    <row r="29" spans="1:8" x14ac:dyDescent="0.3">
      <c r="A29" s="33" t="s">
        <v>174</v>
      </c>
      <c r="B29" s="35">
        <v>0</v>
      </c>
      <c r="C29" s="34">
        <v>16.670000000000002</v>
      </c>
      <c r="E29" s="35">
        <v>0</v>
      </c>
      <c r="F29" s="34">
        <v>133.36000000000001</v>
      </c>
      <c r="H29" s="34">
        <v>200.00000000000006</v>
      </c>
    </row>
    <row r="30" spans="1:8" x14ac:dyDescent="0.3">
      <c r="A30" s="33" t="s">
        <v>175</v>
      </c>
      <c r="B30" s="34">
        <v>63.63</v>
      </c>
      <c r="C30" s="34">
        <v>155.91999999999999</v>
      </c>
      <c r="E30" s="34">
        <v>141.63</v>
      </c>
      <c r="F30" s="34">
        <v>1247.3599999999999</v>
      </c>
      <c r="H30" s="34">
        <v>1871</v>
      </c>
    </row>
    <row r="31" spans="1:8" x14ac:dyDescent="0.3">
      <c r="A31" s="33" t="s">
        <v>176</v>
      </c>
      <c r="B31" s="34">
        <v>170.98</v>
      </c>
      <c r="C31" s="34">
        <v>166</v>
      </c>
      <c r="E31" s="34">
        <v>1367.84</v>
      </c>
      <c r="F31" s="34">
        <v>1328</v>
      </c>
      <c r="H31" s="34">
        <v>1992</v>
      </c>
    </row>
    <row r="32" spans="1:8" x14ac:dyDescent="0.3">
      <c r="A32" s="33" t="s">
        <v>177</v>
      </c>
      <c r="B32" s="36">
        <v>234.60999999999999</v>
      </c>
      <c r="C32" s="36">
        <v>338.59</v>
      </c>
      <c r="E32" s="36">
        <v>1509.4699999999998</v>
      </c>
      <c r="F32" s="36">
        <v>2708.72</v>
      </c>
      <c r="H32" s="36">
        <v>4063</v>
      </c>
    </row>
    <row r="33" spans="1:8" x14ac:dyDescent="0.3">
      <c r="A33" s="33" t="s">
        <v>178</v>
      </c>
      <c r="B33" s="35"/>
      <c r="C33" s="35"/>
      <c r="E33" s="35"/>
      <c r="F33" s="35"/>
      <c r="H33" s="34"/>
    </row>
    <row r="34" spans="1:8" x14ac:dyDescent="0.3">
      <c r="A34" s="33" t="s">
        <v>179</v>
      </c>
      <c r="B34" s="34">
        <v>2631.83</v>
      </c>
      <c r="C34" s="34">
        <v>2631.83</v>
      </c>
      <c r="E34" s="34">
        <v>21054.639999999999</v>
      </c>
      <c r="F34" s="34">
        <v>21054.639999999999</v>
      </c>
      <c r="H34" s="34">
        <v>31582.000000000004</v>
      </c>
    </row>
    <row r="35" spans="1:8" x14ac:dyDescent="0.3">
      <c r="A35" s="33" t="s">
        <v>180</v>
      </c>
      <c r="B35" s="34">
        <v>1679.18</v>
      </c>
      <c r="C35" s="34">
        <v>1679.33</v>
      </c>
      <c r="E35" s="34">
        <v>13434.14</v>
      </c>
      <c r="F35" s="34">
        <v>13434.64</v>
      </c>
      <c r="H35" s="34">
        <v>20151.999999999996</v>
      </c>
    </row>
    <row r="36" spans="1:8" x14ac:dyDescent="0.3">
      <c r="A36" s="33" t="s">
        <v>181</v>
      </c>
      <c r="B36" s="34">
        <v>5943.6</v>
      </c>
      <c r="C36" s="34">
        <v>5833.33</v>
      </c>
      <c r="E36" s="34">
        <v>58491.48</v>
      </c>
      <c r="F36" s="34">
        <v>46666.640000000007</v>
      </c>
      <c r="H36" s="34">
        <v>70000.000000000015</v>
      </c>
    </row>
    <row r="37" spans="1:8" x14ac:dyDescent="0.3">
      <c r="A37" s="33" t="s">
        <v>182</v>
      </c>
      <c r="B37" s="36">
        <v>10254.61</v>
      </c>
      <c r="C37" s="36">
        <v>10144.49</v>
      </c>
      <c r="E37" s="36">
        <v>92980.26</v>
      </c>
      <c r="F37" s="36">
        <v>81155.92</v>
      </c>
      <c r="H37" s="36">
        <v>121734.00000000001</v>
      </c>
    </row>
    <row r="38" spans="1:8" x14ac:dyDescent="0.3">
      <c r="A38" s="33" t="s">
        <v>183</v>
      </c>
      <c r="B38" s="35"/>
      <c r="C38" s="35"/>
      <c r="E38" s="35"/>
      <c r="F38" s="35"/>
      <c r="H38" s="34"/>
    </row>
    <row r="39" spans="1:8" x14ac:dyDescent="0.3">
      <c r="A39" s="33" t="s">
        <v>184</v>
      </c>
      <c r="B39" s="35">
        <v>0</v>
      </c>
      <c r="C39" s="34">
        <v>8.33</v>
      </c>
      <c r="E39" s="35">
        <v>0</v>
      </c>
      <c r="F39" s="34">
        <v>66.64</v>
      </c>
      <c r="H39" s="34">
        <v>100</v>
      </c>
    </row>
    <row r="40" spans="1:8" x14ac:dyDescent="0.3">
      <c r="A40" s="33" t="s">
        <v>185</v>
      </c>
      <c r="B40" s="35">
        <v>0</v>
      </c>
      <c r="C40" s="34">
        <v>0</v>
      </c>
      <c r="E40" s="35">
        <v>44.28</v>
      </c>
      <c r="F40" s="34">
        <v>0</v>
      </c>
      <c r="H40" s="34">
        <v>0</v>
      </c>
    </row>
    <row r="41" spans="1:8" x14ac:dyDescent="0.3">
      <c r="A41" s="33" t="s">
        <v>186</v>
      </c>
      <c r="B41" s="35">
        <v>0</v>
      </c>
      <c r="C41" s="34">
        <v>150</v>
      </c>
      <c r="E41" s="35">
        <v>1574</v>
      </c>
      <c r="F41" s="34">
        <v>1200</v>
      </c>
      <c r="H41" s="34">
        <v>1800</v>
      </c>
    </row>
    <row r="42" spans="1:8" x14ac:dyDescent="0.3">
      <c r="A42" s="33" t="s">
        <v>187</v>
      </c>
      <c r="B42" s="35">
        <v>0</v>
      </c>
      <c r="C42" s="34">
        <v>29.17</v>
      </c>
      <c r="E42" s="35">
        <v>83.56</v>
      </c>
      <c r="F42" s="34">
        <v>233.36000000000007</v>
      </c>
      <c r="H42" s="34">
        <v>350.00000000000011</v>
      </c>
    </row>
    <row r="43" spans="1:8" x14ac:dyDescent="0.3">
      <c r="A43" s="33" t="s">
        <v>188</v>
      </c>
      <c r="B43" s="34">
        <v>214.98</v>
      </c>
      <c r="C43" s="34">
        <v>62.5</v>
      </c>
      <c r="E43" s="34">
        <v>784.96</v>
      </c>
      <c r="F43" s="34">
        <v>500</v>
      </c>
      <c r="H43" s="34">
        <v>750</v>
      </c>
    </row>
    <row r="44" spans="1:8" x14ac:dyDescent="0.3">
      <c r="A44" s="33" t="s">
        <v>189</v>
      </c>
      <c r="B44" s="34">
        <v>20.260000000000002</v>
      </c>
      <c r="C44" s="34">
        <v>66.67</v>
      </c>
      <c r="E44" s="34">
        <v>305.10000000000002</v>
      </c>
      <c r="F44" s="34">
        <v>533.36</v>
      </c>
      <c r="H44" s="34">
        <v>799.99999999999989</v>
      </c>
    </row>
    <row r="45" spans="1:8" x14ac:dyDescent="0.3">
      <c r="A45" s="33" t="s">
        <v>190</v>
      </c>
      <c r="B45" s="34">
        <v>7.49</v>
      </c>
      <c r="C45" s="34">
        <v>58.33</v>
      </c>
      <c r="E45" s="34">
        <v>227.80000000000007</v>
      </c>
      <c r="F45" s="34">
        <v>466.63999999999993</v>
      </c>
      <c r="H45" s="34">
        <v>700</v>
      </c>
    </row>
    <row r="46" spans="1:8" x14ac:dyDescent="0.3">
      <c r="A46" s="33" t="s">
        <v>191</v>
      </c>
      <c r="B46" s="35">
        <v>0</v>
      </c>
      <c r="C46" s="34">
        <v>166.67</v>
      </c>
      <c r="E46" s="35">
        <v>1230.27</v>
      </c>
      <c r="F46" s="34">
        <v>1333.36</v>
      </c>
      <c r="H46" s="34">
        <v>2000</v>
      </c>
    </row>
    <row r="47" spans="1:8" x14ac:dyDescent="0.3">
      <c r="A47" s="33" t="s">
        <v>192</v>
      </c>
      <c r="B47" s="35">
        <v>0</v>
      </c>
      <c r="C47" s="34">
        <v>12.5</v>
      </c>
      <c r="E47" s="35">
        <v>0</v>
      </c>
      <c r="F47" s="34">
        <v>100</v>
      </c>
      <c r="H47" s="34">
        <v>150</v>
      </c>
    </row>
    <row r="48" spans="1:8" x14ac:dyDescent="0.3">
      <c r="A48" s="33" t="s">
        <v>193</v>
      </c>
      <c r="B48" s="36">
        <v>242.73</v>
      </c>
      <c r="C48" s="36">
        <v>554.16999999999996</v>
      </c>
      <c r="E48" s="36">
        <v>4249.9699999999993</v>
      </c>
      <c r="F48" s="36">
        <v>4433.3599999999997</v>
      </c>
      <c r="H48" s="36">
        <v>6650</v>
      </c>
    </row>
    <row r="49" spans="1:8" x14ac:dyDescent="0.3">
      <c r="A49" s="33" t="s">
        <v>194</v>
      </c>
      <c r="B49" s="35"/>
      <c r="C49" s="35"/>
      <c r="E49" s="35"/>
      <c r="F49" s="35"/>
      <c r="H49" s="34"/>
    </row>
    <row r="50" spans="1:8" x14ac:dyDescent="0.3">
      <c r="A50" s="33" t="s">
        <v>195</v>
      </c>
      <c r="B50" s="35"/>
      <c r="C50" s="34"/>
      <c r="E50" s="35"/>
      <c r="F50" s="34"/>
      <c r="H50" s="34"/>
    </row>
    <row r="51" spans="1:8" x14ac:dyDescent="0.3">
      <c r="A51" s="33" t="s">
        <v>196</v>
      </c>
      <c r="B51" s="34">
        <v>228.85</v>
      </c>
      <c r="C51" s="34">
        <v>291.67</v>
      </c>
      <c r="E51" s="34">
        <v>2003.7599999999998</v>
      </c>
      <c r="F51" s="34">
        <v>2333.36</v>
      </c>
      <c r="H51" s="34">
        <v>3500.0000000000005</v>
      </c>
    </row>
    <row r="52" spans="1:8" x14ac:dyDescent="0.3">
      <c r="A52" s="33" t="s">
        <v>197</v>
      </c>
      <c r="B52" s="35">
        <v>0</v>
      </c>
      <c r="C52" s="34">
        <v>41.67</v>
      </c>
      <c r="E52" s="35">
        <v>0</v>
      </c>
      <c r="F52" s="34">
        <v>333.36000000000007</v>
      </c>
      <c r="H52" s="34">
        <v>500.00000000000011</v>
      </c>
    </row>
    <row r="53" spans="1:8" x14ac:dyDescent="0.3">
      <c r="A53" s="33" t="s">
        <v>198</v>
      </c>
      <c r="B53" s="36">
        <v>228.85</v>
      </c>
      <c r="C53" s="36">
        <v>333.34000000000003</v>
      </c>
      <c r="E53" s="36">
        <v>2003.7599999999998</v>
      </c>
      <c r="F53" s="36">
        <v>2666.7200000000007</v>
      </c>
      <c r="H53" s="36">
        <v>4000.0000000000009</v>
      </c>
    </row>
    <row r="54" spans="1:8" x14ac:dyDescent="0.3">
      <c r="A54" s="33" t="s">
        <v>199</v>
      </c>
      <c r="B54" s="35"/>
      <c r="C54" s="35"/>
      <c r="E54" s="35"/>
      <c r="F54" s="35"/>
      <c r="H54" s="34"/>
    </row>
    <row r="55" spans="1:8" x14ac:dyDescent="0.3">
      <c r="A55" s="33" t="s">
        <v>200</v>
      </c>
      <c r="B55" s="35">
        <v>0</v>
      </c>
      <c r="C55" s="34">
        <v>41.67</v>
      </c>
      <c r="E55" s="35">
        <v>0</v>
      </c>
      <c r="F55" s="34">
        <v>333.36000000000007</v>
      </c>
      <c r="H55" s="34">
        <v>500.00000000000011</v>
      </c>
    </row>
    <row r="56" spans="1:8" x14ac:dyDescent="0.3">
      <c r="A56" s="33" t="s">
        <v>201</v>
      </c>
      <c r="B56" s="35">
        <v>0</v>
      </c>
      <c r="C56" s="34">
        <v>125</v>
      </c>
      <c r="E56" s="35">
        <v>1045.03</v>
      </c>
      <c r="F56" s="34">
        <v>1000</v>
      </c>
      <c r="H56" s="34">
        <v>1500</v>
      </c>
    </row>
    <row r="57" spans="1:8" x14ac:dyDescent="0.3">
      <c r="A57" s="33" t="s">
        <v>202</v>
      </c>
      <c r="B57" s="35">
        <v>0</v>
      </c>
      <c r="C57" s="34">
        <v>62.5</v>
      </c>
      <c r="E57" s="35">
        <v>57.8</v>
      </c>
      <c r="F57" s="34">
        <v>500</v>
      </c>
      <c r="H57" s="34">
        <v>750</v>
      </c>
    </row>
    <row r="58" spans="1:8" x14ac:dyDescent="0.3">
      <c r="A58" s="33" t="s">
        <v>203</v>
      </c>
      <c r="B58" s="34">
        <v>33</v>
      </c>
      <c r="C58" s="34">
        <v>83.33</v>
      </c>
      <c r="E58" s="34">
        <v>412.5</v>
      </c>
      <c r="F58" s="34">
        <v>666.64</v>
      </c>
      <c r="H58" s="34">
        <v>1000.0000000000001</v>
      </c>
    </row>
    <row r="59" spans="1:8" x14ac:dyDescent="0.3">
      <c r="A59" s="33" t="s">
        <v>204</v>
      </c>
      <c r="B59" s="36">
        <v>33</v>
      </c>
      <c r="C59" s="36">
        <v>312.5</v>
      </c>
      <c r="E59" s="36">
        <v>1515.3300000000002</v>
      </c>
      <c r="F59" s="36">
        <v>2500</v>
      </c>
      <c r="H59" s="36">
        <v>3750</v>
      </c>
    </row>
    <row r="60" spans="1:8" x14ac:dyDescent="0.3">
      <c r="A60" s="33" t="s">
        <v>205</v>
      </c>
      <c r="B60" s="35"/>
      <c r="C60" s="35"/>
      <c r="E60" s="35"/>
      <c r="F60" s="35"/>
      <c r="H60" s="34"/>
    </row>
    <row r="61" spans="1:8" x14ac:dyDescent="0.3">
      <c r="A61" s="33" t="s">
        <v>206</v>
      </c>
      <c r="B61" s="35">
        <v>0</v>
      </c>
      <c r="C61" s="34">
        <v>83.33</v>
      </c>
      <c r="E61" s="35">
        <v>0</v>
      </c>
      <c r="F61" s="34">
        <v>666.64</v>
      </c>
      <c r="H61" s="34">
        <v>1000.0000000000001</v>
      </c>
    </row>
    <row r="62" spans="1:8" x14ac:dyDescent="0.3">
      <c r="A62" s="33" t="s">
        <v>207</v>
      </c>
      <c r="B62" s="35">
        <v>0</v>
      </c>
      <c r="C62" s="34">
        <v>416.67</v>
      </c>
      <c r="E62" s="35">
        <v>16781.61</v>
      </c>
      <c r="F62" s="34">
        <v>3333.36</v>
      </c>
      <c r="H62" s="34">
        <v>5000</v>
      </c>
    </row>
    <row r="63" spans="1:8" x14ac:dyDescent="0.3">
      <c r="A63" s="33" t="s">
        <v>208</v>
      </c>
      <c r="B63" s="35">
        <v>0</v>
      </c>
      <c r="C63" s="34">
        <v>166.67</v>
      </c>
      <c r="E63" s="35">
        <v>352.35</v>
      </c>
      <c r="F63" s="34">
        <v>1333.36</v>
      </c>
      <c r="H63" s="34">
        <v>2000</v>
      </c>
    </row>
    <row r="64" spans="1:8" x14ac:dyDescent="0.3">
      <c r="A64" s="33" t="s">
        <v>209</v>
      </c>
      <c r="B64" s="36">
        <v>0</v>
      </c>
      <c r="C64" s="36">
        <v>666.67</v>
      </c>
      <c r="E64" s="36">
        <v>17133.96</v>
      </c>
      <c r="F64" s="36">
        <v>5333.36</v>
      </c>
      <c r="H64" s="36">
        <v>8000</v>
      </c>
    </row>
    <row r="65" spans="1:8" x14ac:dyDescent="0.3">
      <c r="A65" s="33" t="s">
        <v>210</v>
      </c>
      <c r="B65" s="35"/>
      <c r="C65" s="35"/>
      <c r="E65" s="35"/>
      <c r="F65" s="35"/>
      <c r="H65" s="34"/>
    </row>
    <row r="66" spans="1:8" x14ac:dyDescent="0.3">
      <c r="A66" s="33" t="s">
        <v>211</v>
      </c>
      <c r="B66" s="35">
        <v>0</v>
      </c>
      <c r="C66" s="34">
        <v>125</v>
      </c>
      <c r="E66" s="35">
        <v>1951.47</v>
      </c>
      <c r="F66" s="34">
        <v>1000</v>
      </c>
      <c r="H66" s="34">
        <v>1500</v>
      </c>
    </row>
    <row r="67" spans="1:8" x14ac:dyDescent="0.3">
      <c r="A67" s="33" t="s">
        <v>212</v>
      </c>
      <c r="B67" s="35"/>
      <c r="C67" s="35"/>
      <c r="E67" s="35"/>
      <c r="F67" s="35"/>
      <c r="H67" s="34"/>
    </row>
    <row r="68" spans="1:8" x14ac:dyDescent="0.3">
      <c r="A68" s="33" t="s">
        <v>213</v>
      </c>
      <c r="B68" s="34">
        <v>1380.6</v>
      </c>
      <c r="C68" s="34">
        <v>751.04</v>
      </c>
      <c r="E68" s="34">
        <v>10417.700000000001</v>
      </c>
      <c r="F68" s="34">
        <v>6008.32</v>
      </c>
      <c r="H68" s="34">
        <v>9012.4999999999982</v>
      </c>
    </row>
    <row r="69" spans="1:8" x14ac:dyDescent="0.3">
      <c r="A69" s="33" t="s">
        <v>214</v>
      </c>
      <c r="B69" s="34">
        <v>42.47</v>
      </c>
      <c r="C69" s="34">
        <v>33.33</v>
      </c>
      <c r="E69" s="34">
        <v>339.76</v>
      </c>
      <c r="F69" s="34">
        <v>266.63999999999993</v>
      </c>
      <c r="H69" s="34">
        <v>399.99999999999989</v>
      </c>
    </row>
    <row r="70" spans="1:8" x14ac:dyDescent="0.3">
      <c r="A70" s="33" t="s">
        <v>215</v>
      </c>
      <c r="B70" s="35">
        <v>0</v>
      </c>
      <c r="C70" s="34">
        <v>16.670000000000002</v>
      </c>
      <c r="E70" s="35">
        <v>9.9499999999999993</v>
      </c>
      <c r="F70" s="34">
        <v>133.36000000000001</v>
      </c>
      <c r="H70" s="34">
        <v>200.00000000000006</v>
      </c>
    </row>
    <row r="71" spans="1:8" x14ac:dyDescent="0.3">
      <c r="A71" s="33" t="s">
        <v>216</v>
      </c>
      <c r="B71" s="36">
        <v>1423.07</v>
      </c>
      <c r="C71" s="36">
        <v>801.04</v>
      </c>
      <c r="E71" s="36">
        <v>10767.409999999998</v>
      </c>
      <c r="F71" s="36">
        <v>6408.32</v>
      </c>
      <c r="H71" s="36">
        <v>9612.4999999999982</v>
      </c>
    </row>
    <row r="72" spans="1:8" x14ac:dyDescent="0.3">
      <c r="A72" s="33" t="s">
        <v>217</v>
      </c>
      <c r="B72" s="35"/>
      <c r="C72" s="35"/>
      <c r="E72" s="35"/>
      <c r="F72" s="35"/>
      <c r="H72" s="34"/>
    </row>
    <row r="73" spans="1:8" x14ac:dyDescent="0.3">
      <c r="A73" s="33" t="s">
        <v>218</v>
      </c>
      <c r="B73" s="35"/>
      <c r="C73" s="34"/>
      <c r="E73" s="35"/>
      <c r="F73" s="34"/>
      <c r="H73" s="34"/>
    </row>
    <row r="74" spans="1:8" x14ac:dyDescent="0.3">
      <c r="A74" s="33" t="s">
        <v>219</v>
      </c>
      <c r="B74" s="34">
        <v>3113.57</v>
      </c>
      <c r="C74" s="34">
        <v>2145.87</v>
      </c>
      <c r="E74" s="34">
        <v>17938.07</v>
      </c>
      <c r="F74" s="34">
        <v>17166.959999999995</v>
      </c>
      <c r="H74" s="34">
        <v>25750.399999999994</v>
      </c>
    </row>
    <row r="75" spans="1:8" x14ac:dyDescent="0.3">
      <c r="A75" s="33" t="s">
        <v>220</v>
      </c>
      <c r="B75" s="35">
        <v>0</v>
      </c>
      <c r="C75" s="34">
        <v>16.670000000000002</v>
      </c>
      <c r="E75" s="35">
        <v>0</v>
      </c>
      <c r="F75" s="34">
        <v>133.36000000000001</v>
      </c>
      <c r="H75" s="34">
        <v>200.00000000000006</v>
      </c>
    </row>
    <row r="76" spans="1:8" x14ac:dyDescent="0.3">
      <c r="A76" s="33" t="s">
        <v>221</v>
      </c>
      <c r="B76" s="36">
        <v>3113.57</v>
      </c>
      <c r="C76" s="36">
        <v>2162.54</v>
      </c>
      <c r="E76" s="36">
        <v>17938.07</v>
      </c>
      <c r="F76" s="36">
        <v>17300.320000000003</v>
      </c>
      <c r="H76" s="36">
        <v>25950.400000000005</v>
      </c>
    </row>
    <row r="77" spans="1:8" x14ac:dyDescent="0.3">
      <c r="A77" s="33" t="s">
        <v>222</v>
      </c>
      <c r="B77" s="35"/>
      <c r="C77" s="35"/>
      <c r="E77" s="35"/>
      <c r="F77" s="35"/>
      <c r="H77" s="34"/>
    </row>
    <row r="78" spans="1:8" x14ac:dyDescent="0.3">
      <c r="A78" s="33" t="s">
        <v>223</v>
      </c>
      <c r="B78" s="34">
        <v>4706.3999999999996</v>
      </c>
      <c r="C78" s="34">
        <v>3399.07</v>
      </c>
      <c r="E78" s="34">
        <v>28183.399999999994</v>
      </c>
      <c r="F78" s="34">
        <v>27192.560000000001</v>
      </c>
      <c r="H78" s="34">
        <v>40788.800000000003</v>
      </c>
    </row>
    <row r="79" spans="1:8" x14ac:dyDescent="0.3">
      <c r="A79" s="33" t="s">
        <v>224</v>
      </c>
      <c r="B79" s="35">
        <v>0</v>
      </c>
      <c r="C79" s="34">
        <v>8.33</v>
      </c>
      <c r="E79" s="35">
        <v>0</v>
      </c>
      <c r="F79" s="34">
        <v>66.64</v>
      </c>
      <c r="H79" s="34">
        <v>100</v>
      </c>
    </row>
    <row r="80" spans="1:8" x14ac:dyDescent="0.3">
      <c r="A80" s="33" t="s">
        <v>225</v>
      </c>
      <c r="B80" s="36">
        <v>4706.3999999999996</v>
      </c>
      <c r="C80" s="36">
        <v>3407.4</v>
      </c>
      <c r="E80" s="36">
        <v>28183.399999999994</v>
      </c>
      <c r="F80" s="36">
        <v>27259.200000000004</v>
      </c>
      <c r="H80" s="36">
        <v>40888.80000000001</v>
      </c>
    </row>
    <row r="81" spans="1:8" x14ac:dyDescent="0.3">
      <c r="A81" s="33" t="s">
        <v>226</v>
      </c>
      <c r="B81" s="35"/>
      <c r="C81" s="35"/>
      <c r="E81" s="35"/>
      <c r="F81" s="35"/>
      <c r="H81" s="34"/>
    </row>
    <row r="82" spans="1:8" x14ac:dyDescent="0.3">
      <c r="A82" s="33" t="s">
        <v>227</v>
      </c>
      <c r="B82" s="35">
        <v>0</v>
      </c>
      <c r="C82" s="34">
        <v>83.33</v>
      </c>
      <c r="E82" s="35">
        <v>216.3</v>
      </c>
      <c r="F82" s="34">
        <v>666.64</v>
      </c>
      <c r="H82" s="34">
        <v>1000.0000000000001</v>
      </c>
    </row>
    <row r="83" spans="1:8" x14ac:dyDescent="0.3">
      <c r="A83" s="33" t="s">
        <v>228</v>
      </c>
      <c r="B83" s="34">
        <v>300</v>
      </c>
      <c r="C83" s="34">
        <v>125</v>
      </c>
      <c r="E83" s="34">
        <v>1432.05</v>
      </c>
      <c r="F83" s="34">
        <v>1000</v>
      </c>
      <c r="H83" s="34">
        <v>1500</v>
      </c>
    </row>
    <row r="84" spans="1:8" x14ac:dyDescent="0.3">
      <c r="A84" s="33" t="s">
        <v>229</v>
      </c>
      <c r="B84" s="35">
        <v>0</v>
      </c>
      <c r="C84" s="34">
        <v>83.33</v>
      </c>
      <c r="E84" s="35">
        <v>0</v>
      </c>
      <c r="F84" s="34">
        <v>666.64</v>
      </c>
      <c r="H84" s="34">
        <v>1000.0000000000001</v>
      </c>
    </row>
    <row r="85" spans="1:8" x14ac:dyDescent="0.3">
      <c r="A85" s="33" t="s">
        <v>230</v>
      </c>
      <c r="B85" s="34">
        <v>1495.08</v>
      </c>
      <c r="C85" s="34">
        <v>1619.68</v>
      </c>
      <c r="E85" s="34">
        <v>12708.179999999998</v>
      </c>
      <c r="F85" s="34">
        <v>12957.44</v>
      </c>
      <c r="H85" s="34">
        <v>19436.099999999999</v>
      </c>
    </row>
    <row r="86" spans="1:8" x14ac:dyDescent="0.3">
      <c r="A86" s="33" t="s">
        <v>231</v>
      </c>
      <c r="B86" s="34">
        <v>8902.41</v>
      </c>
      <c r="C86" s="34">
        <v>5881.04</v>
      </c>
      <c r="E86" s="34">
        <v>49573.350000000006</v>
      </c>
      <c r="F86" s="34">
        <v>47048.32</v>
      </c>
      <c r="H86" s="34">
        <v>70572.510000000009</v>
      </c>
    </row>
    <row r="87" spans="1:8" x14ac:dyDescent="0.3">
      <c r="A87" s="33" t="s">
        <v>232</v>
      </c>
      <c r="B87" s="35">
        <v>0</v>
      </c>
      <c r="C87" s="34">
        <v>208.33</v>
      </c>
      <c r="E87" s="35">
        <v>0</v>
      </c>
      <c r="F87" s="34">
        <v>1666.6399999999999</v>
      </c>
      <c r="H87" s="34">
        <v>2499.9999999999995</v>
      </c>
    </row>
    <row r="88" spans="1:8" x14ac:dyDescent="0.3">
      <c r="A88" s="33" t="s">
        <v>233</v>
      </c>
      <c r="B88" s="36">
        <v>10697.49</v>
      </c>
      <c r="C88" s="36">
        <v>8000.71</v>
      </c>
      <c r="E88" s="36">
        <v>63929.88</v>
      </c>
      <c r="F88" s="36">
        <v>64005.68</v>
      </c>
      <c r="H88" s="36">
        <v>96008.610000000015</v>
      </c>
    </row>
    <row r="89" spans="1:8" x14ac:dyDescent="0.3">
      <c r="A89" s="33" t="s">
        <v>234</v>
      </c>
      <c r="B89" s="35"/>
      <c r="C89" s="35"/>
      <c r="E89" s="35"/>
      <c r="F89" s="35"/>
      <c r="H89" s="34"/>
    </row>
    <row r="90" spans="1:8" x14ac:dyDescent="0.3">
      <c r="A90" s="33" t="s">
        <v>235</v>
      </c>
      <c r="B90" s="34">
        <v>567.96</v>
      </c>
      <c r="C90" s="34">
        <v>567.96</v>
      </c>
      <c r="E90" s="34">
        <v>4543.68</v>
      </c>
      <c r="F90" s="34">
        <v>4543.68</v>
      </c>
      <c r="H90" s="34">
        <v>6815.51</v>
      </c>
    </row>
    <row r="91" spans="1:8" x14ac:dyDescent="0.3">
      <c r="A91" s="33" t="s">
        <v>236</v>
      </c>
      <c r="B91" s="35"/>
      <c r="C91" s="34"/>
      <c r="E91" s="35"/>
      <c r="F91" s="34"/>
      <c r="H91" s="34"/>
    </row>
    <row r="92" spans="1:8" x14ac:dyDescent="0.3">
      <c r="A92" s="33" t="s">
        <v>237</v>
      </c>
      <c r="B92" s="35">
        <v>0</v>
      </c>
      <c r="C92" s="34">
        <v>81.89</v>
      </c>
      <c r="E92" s="35">
        <v>0</v>
      </c>
      <c r="F92" s="34">
        <v>655.12</v>
      </c>
      <c r="H92" s="34">
        <v>982.62</v>
      </c>
    </row>
    <row r="93" spans="1:8" x14ac:dyDescent="0.3">
      <c r="A93" s="33" t="s">
        <v>238</v>
      </c>
      <c r="B93" s="34">
        <v>288.2</v>
      </c>
      <c r="C93" s="34">
        <v>500</v>
      </c>
      <c r="E93" s="34">
        <v>3447.04</v>
      </c>
      <c r="F93" s="34">
        <v>4000</v>
      </c>
      <c r="H93" s="34">
        <v>6000</v>
      </c>
    </row>
    <row r="94" spans="1:8" x14ac:dyDescent="0.3">
      <c r="A94" s="33" t="s">
        <v>239</v>
      </c>
      <c r="B94" s="34">
        <v>992.83</v>
      </c>
      <c r="C94" s="34">
        <v>992.83</v>
      </c>
      <c r="E94" s="34">
        <v>7942.64</v>
      </c>
      <c r="F94" s="34">
        <v>7942.64</v>
      </c>
      <c r="H94" s="34">
        <v>11914.01</v>
      </c>
    </row>
    <row r="95" spans="1:8" x14ac:dyDescent="0.3">
      <c r="A95" s="33" t="s">
        <v>240</v>
      </c>
      <c r="B95" s="35">
        <v>0</v>
      </c>
      <c r="C95" s="34">
        <v>16.670000000000002</v>
      </c>
      <c r="E95" s="35">
        <v>0</v>
      </c>
      <c r="F95" s="34">
        <v>133.36000000000001</v>
      </c>
      <c r="H95" s="34">
        <v>200.00000000000006</v>
      </c>
    </row>
    <row r="96" spans="1:8" x14ac:dyDescent="0.3">
      <c r="A96" s="33" t="s">
        <v>241</v>
      </c>
      <c r="B96" s="35">
        <v>0</v>
      </c>
      <c r="C96" s="34">
        <v>156.13</v>
      </c>
      <c r="E96" s="35">
        <v>1040.8499999999999</v>
      </c>
      <c r="F96" s="34">
        <v>1249.04</v>
      </c>
      <c r="H96" s="34">
        <v>1873.5700000000002</v>
      </c>
    </row>
    <row r="97" spans="1:8" x14ac:dyDescent="0.3">
      <c r="A97" s="33" t="s">
        <v>242</v>
      </c>
      <c r="B97" s="36">
        <v>1848.9900000000002</v>
      </c>
      <c r="C97" s="36">
        <v>2315.48</v>
      </c>
      <c r="E97" s="36">
        <v>16974.210000000003</v>
      </c>
      <c r="F97" s="36">
        <v>18523.84</v>
      </c>
      <c r="H97" s="36">
        <v>27785.71</v>
      </c>
    </row>
    <row r="98" spans="1:8" x14ac:dyDescent="0.3">
      <c r="A98" s="33" t="s">
        <v>243</v>
      </c>
      <c r="B98" s="35"/>
      <c r="C98" s="35"/>
      <c r="E98" s="35"/>
      <c r="F98" s="35"/>
      <c r="H98" s="34"/>
    </row>
    <row r="99" spans="1:8" x14ac:dyDescent="0.3">
      <c r="A99" s="33" t="s">
        <v>244</v>
      </c>
      <c r="B99" s="34">
        <v>5955.66</v>
      </c>
      <c r="C99" s="34">
        <v>3862.5</v>
      </c>
      <c r="E99" s="34">
        <v>33241.01</v>
      </c>
      <c r="F99" s="34">
        <v>30900</v>
      </c>
      <c r="H99" s="34">
        <v>46350</v>
      </c>
    </row>
    <row r="100" spans="1:8" x14ac:dyDescent="0.3">
      <c r="A100" s="33" t="s">
        <v>245</v>
      </c>
      <c r="B100" s="35">
        <v>0</v>
      </c>
      <c r="C100" s="34">
        <v>16.670000000000002</v>
      </c>
      <c r="E100" s="35">
        <v>0</v>
      </c>
      <c r="F100" s="34">
        <v>133.36000000000001</v>
      </c>
      <c r="H100" s="34">
        <v>200.00000000000006</v>
      </c>
    </row>
    <row r="101" spans="1:8" x14ac:dyDescent="0.3">
      <c r="A101" s="33" t="s">
        <v>246</v>
      </c>
      <c r="B101" s="36">
        <v>5955.66</v>
      </c>
      <c r="C101" s="36">
        <v>3879.17</v>
      </c>
      <c r="E101" s="36">
        <v>33241.01</v>
      </c>
      <c r="F101" s="36">
        <v>31033.359999999993</v>
      </c>
      <c r="H101" s="36">
        <v>46549.999999999985</v>
      </c>
    </row>
    <row r="102" spans="1:8" x14ac:dyDescent="0.3">
      <c r="A102" s="33" t="s">
        <v>247</v>
      </c>
      <c r="B102" s="35"/>
      <c r="C102" s="35"/>
      <c r="E102" s="35"/>
      <c r="F102" s="35"/>
      <c r="H102" s="34"/>
    </row>
    <row r="103" spans="1:8" x14ac:dyDescent="0.3">
      <c r="A103" s="33" t="s">
        <v>248</v>
      </c>
      <c r="B103" s="34">
        <v>6725.16</v>
      </c>
      <c r="C103" s="34">
        <v>4310.8900000000003</v>
      </c>
      <c r="E103" s="34">
        <v>36537.440000000002</v>
      </c>
      <c r="F103" s="34">
        <v>34487.120000000003</v>
      </c>
      <c r="H103" s="34">
        <v>51730.720000000001</v>
      </c>
    </row>
    <row r="104" spans="1:8" x14ac:dyDescent="0.3">
      <c r="A104" s="33" t="s">
        <v>249</v>
      </c>
      <c r="B104" s="35">
        <v>0</v>
      </c>
      <c r="C104" s="34">
        <v>125</v>
      </c>
      <c r="E104" s="35">
        <v>690.01</v>
      </c>
      <c r="F104" s="34">
        <v>1000</v>
      </c>
      <c r="H104" s="34">
        <v>1500</v>
      </c>
    </row>
    <row r="105" spans="1:8" x14ac:dyDescent="0.3">
      <c r="A105" s="33" t="s">
        <v>250</v>
      </c>
      <c r="B105" s="34">
        <v>1495.08</v>
      </c>
      <c r="C105" s="34">
        <v>1619.68</v>
      </c>
      <c r="E105" s="34">
        <v>12708.179999999998</v>
      </c>
      <c r="F105" s="34">
        <v>12957.44</v>
      </c>
      <c r="H105" s="34">
        <v>19436.099999999999</v>
      </c>
    </row>
    <row r="106" spans="1:8" x14ac:dyDescent="0.3">
      <c r="A106" s="33" t="s">
        <v>251</v>
      </c>
      <c r="B106" s="36">
        <v>8220.24</v>
      </c>
      <c r="C106" s="36">
        <v>6055.5700000000006</v>
      </c>
      <c r="E106" s="36">
        <v>49935.63</v>
      </c>
      <c r="F106" s="36">
        <v>48444.560000000005</v>
      </c>
      <c r="H106" s="36">
        <v>72666.820000000007</v>
      </c>
    </row>
    <row r="107" spans="1:8" x14ac:dyDescent="0.3">
      <c r="A107" s="33" t="s">
        <v>252</v>
      </c>
      <c r="B107" s="35"/>
      <c r="C107" s="35"/>
      <c r="E107" s="35"/>
      <c r="F107" s="35"/>
      <c r="H107" s="34"/>
    </row>
    <row r="108" spans="1:8" x14ac:dyDescent="0.3">
      <c r="A108" s="33" t="s">
        <v>253</v>
      </c>
      <c r="B108" s="34">
        <v>109.18</v>
      </c>
      <c r="C108" s="34">
        <v>416.67</v>
      </c>
      <c r="E108" s="34">
        <v>760.47</v>
      </c>
      <c r="F108" s="34">
        <v>3333.36</v>
      </c>
      <c r="H108" s="34">
        <v>5000</v>
      </c>
    </row>
    <row r="109" spans="1:8" x14ac:dyDescent="0.3">
      <c r="A109" s="33" t="s">
        <v>254</v>
      </c>
      <c r="B109" s="34">
        <v>1195.28</v>
      </c>
      <c r="C109" s="34">
        <v>1083.33</v>
      </c>
      <c r="E109" s="34">
        <v>7427.4000000000005</v>
      </c>
      <c r="F109" s="34">
        <v>8666.64</v>
      </c>
      <c r="H109" s="34">
        <v>13000</v>
      </c>
    </row>
    <row r="110" spans="1:8" x14ac:dyDescent="0.3">
      <c r="A110" s="33" t="s">
        <v>255</v>
      </c>
      <c r="B110" s="34">
        <v>402.92</v>
      </c>
      <c r="C110" s="34">
        <v>416.67</v>
      </c>
      <c r="E110" s="34">
        <v>3276.8700000000003</v>
      </c>
      <c r="F110" s="34">
        <v>3333.36</v>
      </c>
      <c r="H110" s="34">
        <v>5000</v>
      </c>
    </row>
    <row r="111" spans="1:8" x14ac:dyDescent="0.3">
      <c r="A111" s="33" t="s">
        <v>256</v>
      </c>
      <c r="B111" s="36">
        <v>1707.38</v>
      </c>
      <c r="C111" s="36">
        <v>1916.67</v>
      </c>
      <c r="E111" s="36">
        <v>11464.739999999998</v>
      </c>
      <c r="F111" s="36">
        <v>15333.36</v>
      </c>
      <c r="H111" s="36">
        <v>22999.999999999996</v>
      </c>
    </row>
    <row r="112" spans="1:8" x14ac:dyDescent="0.3">
      <c r="A112" s="33" t="s">
        <v>257</v>
      </c>
      <c r="B112" s="36">
        <v>37672.799999999996</v>
      </c>
      <c r="C112" s="36">
        <v>28663.579999999994</v>
      </c>
      <c r="E112" s="36">
        <v>234385.82</v>
      </c>
      <c r="F112" s="36">
        <v>229308.63999999993</v>
      </c>
      <c r="H112" s="36">
        <v>343962.83999999997</v>
      </c>
    </row>
    <row r="113" spans="1:8" x14ac:dyDescent="0.3">
      <c r="A113" s="33" t="s">
        <v>258</v>
      </c>
      <c r="B113" s="35"/>
      <c r="C113" s="35"/>
      <c r="E113" s="35"/>
      <c r="F113" s="35"/>
      <c r="H113" s="34"/>
    </row>
    <row r="114" spans="1:8" x14ac:dyDescent="0.3">
      <c r="A114" s="33" t="s">
        <v>259</v>
      </c>
      <c r="B114" s="34">
        <v>116.82</v>
      </c>
      <c r="C114" s="34">
        <v>166.67</v>
      </c>
      <c r="E114" s="34">
        <v>1214.07</v>
      </c>
      <c r="F114" s="34">
        <v>1333.36</v>
      </c>
      <c r="H114" s="34">
        <v>2000</v>
      </c>
    </row>
    <row r="115" spans="1:8" x14ac:dyDescent="0.3">
      <c r="A115" s="33" t="s">
        <v>260</v>
      </c>
      <c r="B115" s="35">
        <v>0</v>
      </c>
      <c r="C115" s="34">
        <v>233.33</v>
      </c>
      <c r="E115" s="35">
        <v>955.79</v>
      </c>
      <c r="F115" s="34">
        <v>1866.6399999999999</v>
      </c>
      <c r="H115" s="34">
        <v>2799.9999999999995</v>
      </c>
    </row>
    <row r="116" spans="1:8" x14ac:dyDescent="0.3">
      <c r="A116" s="33" t="s">
        <v>261</v>
      </c>
      <c r="B116" s="36">
        <v>116.82</v>
      </c>
      <c r="C116" s="36">
        <v>400</v>
      </c>
      <c r="E116" s="36">
        <v>2169.8599999999997</v>
      </c>
      <c r="F116" s="36">
        <v>3200</v>
      </c>
      <c r="H116" s="36">
        <v>4800</v>
      </c>
    </row>
    <row r="117" spans="1:8" x14ac:dyDescent="0.3">
      <c r="A117" s="33" t="s">
        <v>262</v>
      </c>
      <c r="B117" s="35"/>
      <c r="C117" s="35"/>
      <c r="E117" s="35"/>
      <c r="F117" s="35"/>
      <c r="H117" s="34"/>
    </row>
    <row r="118" spans="1:8" x14ac:dyDescent="0.3">
      <c r="A118" s="33" t="s">
        <v>263</v>
      </c>
      <c r="B118" s="35"/>
      <c r="C118" s="35"/>
      <c r="E118" s="35"/>
      <c r="F118" s="35"/>
      <c r="H118" s="34"/>
    </row>
    <row r="119" spans="1:8" x14ac:dyDescent="0.3">
      <c r="A119" s="33" t="s">
        <v>264</v>
      </c>
      <c r="B119" s="34">
        <v>13877.6</v>
      </c>
      <c r="C119" s="34">
        <v>1145.83</v>
      </c>
      <c r="E119" s="34">
        <v>13877.6</v>
      </c>
      <c r="F119" s="34">
        <v>9166.64</v>
      </c>
      <c r="H119" s="34">
        <v>13750</v>
      </c>
    </row>
    <row r="120" spans="1:8" x14ac:dyDescent="0.3">
      <c r="A120" s="33" t="s">
        <v>265</v>
      </c>
      <c r="B120" s="35">
        <v>0</v>
      </c>
      <c r="C120" s="34">
        <v>191.67</v>
      </c>
      <c r="E120" s="35">
        <v>1006.75</v>
      </c>
      <c r="F120" s="34">
        <v>1533.3600000000001</v>
      </c>
      <c r="H120" s="34">
        <v>2300.0000000000005</v>
      </c>
    </row>
    <row r="121" spans="1:8" x14ac:dyDescent="0.3">
      <c r="A121" s="33" t="s">
        <v>266</v>
      </c>
      <c r="B121" s="36">
        <v>13877.6</v>
      </c>
      <c r="C121" s="36">
        <v>1337.5</v>
      </c>
      <c r="E121" s="36">
        <v>14884.35</v>
      </c>
      <c r="F121" s="36">
        <v>10700</v>
      </c>
      <c r="H121" s="36">
        <v>16050</v>
      </c>
    </row>
    <row r="122" spans="1:8" x14ac:dyDescent="0.3">
      <c r="A122" s="33" t="s">
        <v>267</v>
      </c>
      <c r="B122" s="35">
        <v>0</v>
      </c>
      <c r="C122" s="34">
        <v>312.5</v>
      </c>
      <c r="E122" s="35">
        <v>1387.18</v>
      </c>
      <c r="F122" s="34">
        <v>2500</v>
      </c>
      <c r="H122" s="34">
        <v>3750</v>
      </c>
    </row>
    <row r="123" spans="1:8" x14ac:dyDescent="0.3">
      <c r="A123" s="33" t="s">
        <v>268</v>
      </c>
      <c r="B123" s="34">
        <v>114.62</v>
      </c>
      <c r="C123" s="34">
        <v>251.25</v>
      </c>
      <c r="E123" s="34">
        <v>114.62</v>
      </c>
      <c r="F123" s="34">
        <v>2010</v>
      </c>
      <c r="H123" s="34">
        <v>3015</v>
      </c>
    </row>
    <row r="124" spans="1:8" x14ac:dyDescent="0.3">
      <c r="A124" s="33" t="s">
        <v>269</v>
      </c>
      <c r="B124" s="34">
        <v>787.87</v>
      </c>
      <c r="C124" s="34">
        <v>251.25</v>
      </c>
      <c r="E124" s="34">
        <v>1211.77</v>
      </c>
      <c r="F124" s="34">
        <v>2010</v>
      </c>
      <c r="H124" s="34">
        <v>3015</v>
      </c>
    </row>
    <row r="125" spans="1:8" x14ac:dyDescent="0.3">
      <c r="A125" s="33" t="s">
        <v>270</v>
      </c>
      <c r="B125" s="35">
        <v>0</v>
      </c>
      <c r="C125" s="34">
        <v>128.75</v>
      </c>
      <c r="E125" s="35">
        <v>699.86</v>
      </c>
      <c r="F125" s="34">
        <v>1030</v>
      </c>
      <c r="H125" s="34">
        <v>1545</v>
      </c>
    </row>
    <row r="126" spans="1:8" x14ac:dyDescent="0.3">
      <c r="A126" s="33" t="s">
        <v>271</v>
      </c>
      <c r="B126" s="35"/>
      <c r="C126" s="35"/>
      <c r="E126" s="35"/>
      <c r="F126" s="35"/>
      <c r="H126" s="34"/>
    </row>
    <row r="127" spans="1:8" x14ac:dyDescent="0.3">
      <c r="A127" s="33" t="s">
        <v>272</v>
      </c>
      <c r="B127" s="35">
        <v>0</v>
      </c>
      <c r="C127" s="34">
        <v>187.5</v>
      </c>
      <c r="E127" s="35">
        <v>0</v>
      </c>
      <c r="F127" s="34">
        <v>1500</v>
      </c>
      <c r="H127" s="34">
        <v>2250</v>
      </c>
    </row>
    <row r="128" spans="1:8" x14ac:dyDescent="0.3">
      <c r="A128" s="33" t="s">
        <v>273</v>
      </c>
      <c r="B128" s="34">
        <v>105.14</v>
      </c>
      <c r="C128" s="34">
        <v>145.83000000000001</v>
      </c>
      <c r="E128" s="34">
        <v>1344.2500000000002</v>
      </c>
      <c r="F128" s="34">
        <v>1166.6400000000001</v>
      </c>
      <c r="H128" s="34">
        <v>1750</v>
      </c>
    </row>
    <row r="129" spans="1:8" x14ac:dyDescent="0.3">
      <c r="A129" s="33" t="s">
        <v>274</v>
      </c>
      <c r="B129" s="35">
        <v>0</v>
      </c>
      <c r="C129" s="34">
        <v>87.5</v>
      </c>
      <c r="E129" s="35">
        <v>0</v>
      </c>
      <c r="F129" s="34">
        <v>700</v>
      </c>
      <c r="H129" s="34">
        <v>1050</v>
      </c>
    </row>
    <row r="130" spans="1:8" x14ac:dyDescent="0.3">
      <c r="A130" s="33" t="s">
        <v>275</v>
      </c>
      <c r="B130" s="35">
        <v>0</v>
      </c>
      <c r="C130" s="34">
        <v>62.5</v>
      </c>
      <c r="E130" s="35">
        <v>157.71</v>
      </c>
      <c r="F130" s="34">
        <v>500</v>
      </c>
      <c r="H130" s="34">
        <v>750</v>
      </c>
    </row>
    <row r="131" spans="1:8" x14ac:dyDescent="0.3">
      <c r="A131" s="33" t="s">
        <v>276</v>
      </c>
      <c r="B131" s="35">
        <v>0</v>
      </c>
      <c r="C131" s="34">
        <v>116.25</v>
      </c>
      <c r="E131" s="35">
        <v>193.88</v>
      </c>
      <c r="F131" s="34">
        <v>930</v>
      </c>
      <c r="H131" s="34">
        <v>1395</v>
      </c>
    </row>
    <row r="132" spans="1:8" x14ac:dyDescent="0.3">
      <c r="A132" s="33" t="s">
        <v>277</v>
      </c>
      <c r="B132" s="36">
        <v>105.14</v>
      </c>
      <c r="C132" s="36">
        <v>599.58000000000004</v>
      </c>
      <c r="E132" s="36">
        <v>1695.8400000000001</v>
      </c>
      <c r="F132" s="36">
        <v>4796.6400000000003</v>
      </c>
      <c r="H132" s="36">
        <v>7195</v>
      </c>
    </row>
    <row r="133" spans="1:8" x14ac:dyDescent="0.3">
      <c r="A133" s="33" t="s">
        <v>278</v>
      </c>
      <c r="B133" s="35"/>
      <c r="C133" s="35"/>
      <c r="E133" s="35"/>
      <c r="F133" s="35"/>
      <c r="H133" s="34"/>
    </row>
    <row r="134" spans="1:8" x14ac:dyDescent="0.3">
      <c r="A134" s="33" t="s">
        <v>279</v>
      </c>
      <c r="B134" s="34">
        <v>456.65</v>
      </c>
      <c r="C134" s="34">
        <v>298.33</v>
      </c>
      <c r="E134" s="34">
        <v>1563.3899999999999</v>
      </c>
      <c r="F134" s="34">
        <v>2386.64</v>
      </c>
      <c r="H134" s="34">
        <v>3579.9999999999995</v>
      </c>
    </row>
    <row r="135" spans="1:8" x14ac:dyDescent="0.3">
      <c r="A135" s="33" t="s">
        <v>280</v>
      </c>
      <c r="B135" s="35">
        <v>0</v>
      </c>
      <c r="C135" s="34">
        <v>785.83</v>
      </c>
      <c r="E135" s="35">
        <v>4599.78</v>
      </c>
      <c r="F135" s="34">
        <v>6286.64</v>
      </c>
      <c r="H135" s="34">
        <v>9430.0000000000018</v>
      </c>
    </row>
    <row r="136" spans="1:8" x14ac:dyDescent="0.3">
      <c r="A136" s="33" t="s">
        <v>281</v>
      </c>
      <c r="B136" s="36">
        <v>456.65</v>
      </c>
      <c r="C136" s="36">
        <v>1084.1600000000001</v>
      </c>
      <c r="E136" s="36">
        <v>6163.17</v>
      </c>
      <c r="F136" s="36">
        <v>8673.2800000000007</v>
      </c>
      <c r="H136" s="36">
        <v>13010</v>
      </c>
    </row>
    <row r="137" spans="1:8" x14ac:dyDescent="0.3">
      <c r="A137" s="33" t="s">
        <v>282</v>
      </c>
      <c r="B137" s="34">
        <v>75.75</v>
      </c>
      <c r="C137" s="34">
        <v>200</v>
      </c>
      <c r="E137" s="34">
        <v>915.50999999999988</v>
      </c>
      <c r="F137" s="34">
        <v>1600</v>
      </c>
      <c r="H137" s="34">
        <v>2400</v>
      </c>
    </row>
    <row r="138" spans="1:8" x14ac:dyDescent="0.3">
      <c r="A138" s="33" t="s">
        <v>283</v>
      </c>
      <c r="B138" s="35"/>
      <c r="C138" s="35"/>
      <c r="E138" s="35"/>
      <c r="F138" s="35"/>
      <c r="H138" s="34"/>
    </row>
    <row r="139" spans="1:8" x14ac:dyDescent="0.3">
      <c r="A139" s="33" t="s">
        <v>284</v>
      </c>
      <c r="B139" s="34">
        <v>386.72</v>
      </c>
      <c r="C139" s="34">
        <v>160.41999999999999</v>
      </c>
      <c r="E139" s="34">
        <v>1169.98</v>
      </c>
      <c r="F139" s="34">
        <v>1283.3599999999999</v>
      </c>
      <c r="H139" s="34">
        <v>1925</v>
      </c>
    </row>
    <row r="140" spans="1:8" x14ac:dyDescent="0.3">
      <c r="A140" s="33" t="s">
        <v>285</v>
      </c>
      <c r="B140" s="34">
        <v>437</v>
      </c>
      <c r="C140" s="34">
        <v>741.67</v>
      </c>
      <c r="E140" s="34">
        <v>3096</v>
      </c>
      <c r="F140" s="34">
        <v>5933.36</v>
      </c>
      <c r="H140" s="34">
        <v>8900</v>
      </c>
    </row>
    <row r="141" spans="1:8" x14ac:dyDescent="0.3">
      <c r="A141" s="33" t="s">
        <v>286</v>
      </c>
      <c r="B141" s="35">
        <v>0</v>
      </c>
      <c r="C141" s="34">
        <v>1105.42</v>
      </c>
      <c r="E141" s="35">
        <v>7441.92</v>
      </c>
      <c r="F141" s="34">
        <v>8843.36</v>
      </c>
      <c r="H141" s="34">
        <v>13265</v>
      </c>
    </row>
    <row r="142" spans="1:8" x14ac:dyDescent="0.3">
      <c r="A142" s="33" t="s">
        <v>287</v>
      </c>
      <c r="B142" s="36">
        <v>823.72</v>
      </c>
      <c r="C142" s="36">
        <v>2007.51</v>
      </c>
      <c r="E142" s="36">
        <v>11707.899999999998</v>
      </c>
      <c r="F142" s="36">
        <v>16060.08</v>
      </c>
      <c r="H142" s="36">
        <v>24089.999999999996</v>
      </c>
    </row>
    <row r="143" spans="1:8" x14ac:dyDescent="0.3">
      <c r="A143" s="33" t="s">
        <v>288</v>
      </c>
      <c r="B143" s="35"/>
      <c r="C143" s="35"/>
      <c r="E143" s="35"/>
      <c r="F143" s="35"/>
      <c r="H143" s="34"/>
    </row>
    <row r="144" spans="1:8" x14ac:dyDescent="0.3">
      <c r="A144" s="33" t="s">
        <v>289</v>
      </c>
      <c r="B144" s="35">
        <v>0</v>
      </c>
      <c r="C144" s="34">
        <v>162.08000000000001</v>
      </c>
      <c r="E144" s="35">
        <v>1348.83</v>
      </c>
      <c r="F144" s="34">
        <v>1296.6400000000001</v>
      </c>
      <c r="H144" s="34">
        <v>1945</v>
      </c>
    </row>
    <row r="145" spans="1:8" x14ac:dyDescent="0.3">
      <c r="A145" s="33" t="s">
        <v>290</v>
      </c>
      <c r="B145" s="34">
        <v>251.84</v>
      </c>
      <c r="C145" s="34">
        <v>235</v>
      </c>
      <c r="E145" s="34">
        <v>2026.3499999999997</v>
      </c>
      <c r="F145" s="34">
        <v>1880</v>
      </c>
      <c r="H145" s="34">
        <v>2820</v>
      </c>
    </row>
    <row r="146" spans="1:8" x14ac:dyDescent="0.3">
      <c r="A146" s="33" t="s">
        <v>291</v>
      </c>
      <c r="B146" s="34">
        <v>1083.24</v>
      </c>
      <c r="C146" s="34">
        <v>1111.67</v>
      </c>
      <c r="E146" s="34">
        <v>7582.6799999999994</v>
      </c>
      <c r="F146" s="34">
        <v>8893.36</v>
      </c>
      <c r="H146" s="34">
        <v>13340</v>
      </c>
    </row>
    <row r="147" spans="1:8" x14ac:dyDescent="0.3">
      <c r="A147" s="33" t="s">
        <v>292</v>
      </c>
      <c r="B147" s="36">
        <v>1335.08</v>
      </c>
      <c r="C147" s="36">
        <v>1508.75</v>
      </c>
      <c r="E147" s="36">
        <v>10957.86</v>
      </c>
      <c r="F147" s="36">
        <v>12070</v>
      </c>
      <c r="H147" s="36">
        <v>18105</v>
      </c>
    </row>
    <row r="148" spans="1:8" x14ac:dyDescent="0.3">
      <c r="A148" s="33" t="s">
        <v>293</v>
      </c>
      <c r="B148" s="35">
        <v>0</v>
      </c>
      <c r="C148" s="34">
        <v>95.83</v>
      </c>
      <c r="E148" s="35">
        <v>152.65</v>
      </c>
      <c r="F148" s="34">
        <v>766.6400000000001</v>
      </c>
      <c r="H148" s="34">
        <v>1150</v>
      </c>
    </row>
    <row r="149" spans="1:8" x14ac:dyDescent="0.3">
      <c r="A149" s="33" t="s">
        <v>294</v>
      </c>
      <c r="B149" s="36">
        <v>17576.43</v>
      </c>
      <c r="C149" s="36">
        <v>7777.08</v>
      </c>
      <c r="E149" s="36">
        <v>49890.71</v>
      </c>
      <c r="F149" s="36">
        <v>62216.640000000007</v>
      </c>
      <c r="H149" s="36">
        <v>93325</v>
      </c>
    </row>
    <row r="150" spans="1:8" x14ac:dyDescent="0.3">
      <c r="A150" s="33" t="s">
        <v>295</v>
      </c>
      <c r="B150" s="35"/>
      <c r="C150" s="35"/>
      <c r="E150" s="35"/>
      <c r="F150" s="35"/>
      <c r="H150" s="34"/>
    </row>
    <row r="151" spans="1:8" x14ac:dyDescent="0.3">
      <c r="A151" s="33" t="s">
        <v>296</v>
      </c>
      <c r="B151" s="35">
        <v>0</v>
      </c>
      <c r="C151" s="34">
        <v>125</v>
      </c>
      <c r="E151" s="35">
        <v>259.12</v>
      </c>
      <c r="F151" s="34">
        <v>1000</v>
      </c>
      <c r="H151" s="34">
        <v>1500</v>
      </c>
    </row>
    <row r="152" spans="1:8" x14ac:dyDescent="0.3">
      <c r="A152" s="33" t="s">
        <v>297</v>
      </c>
      <c r="B152" s="34">
        <v>18.02</v>
      </c>
      <c r="C152" s="34">
        <v>20.83</v>
      </c>
      <c r="E152" s="34">
        <v>18.02</v>
      </c>
      <c r="F152" s="34">
        <v>166.64</v>
      </c>
      <c r="H152" s="34">
        <v>249.99999999999994</v>
      </c>
    </row>
    <row r="153" spans="1:8" x14ac:dyDescent="0.3">
      <c r="A153" s="33" t="s">
        <v>298</v>
      </c>
      <c r="B153" s="35">
        <v>0</v>
      </c>
      <c r="C153" s="34">
        <v>25</v>
      </c>
      <c r="E153" s="35">
        <v>34.950000000000003</v>
      </c>
      <c r="F153" s="34">
        <v>200</v>
      </c>
      <c r="H153" s="34">
        <v>300</v>
      </c>
    </row>
    <row r="154" spans="1:8" x14ac:dyDescent="0.3">
      <c r="A154" s="33" t="s">
        <v>299</v>
      </c>
      <c r="B154" s="35">
        <v>0</v>
      </c>
      <c r="C154" s="34">
        <v>83.33</v>
      </c>
      <c r="E154" s="35">
        <v>100</v>
      </c>
      <c r="F154" s="34">
        <v>666.64</v>
      </c>
      <c r="H154" s="34">
        <v>1000.0000000000001</v>
      </c>
    </row>
    <row r="155" spans="1:8" x14ac:dyDescent="0.3">
      <c r="A155" s="33" t="s">
        <v>300</v>
      </c>
      <c r="B155" s="35">
        <v>0</v>
      </c>
      <c r="C155" s="34">
        <v>83.33</v>
      </c>
      <c r="E155" s="35">
        <v>717.12</v>
      </c>
      <c r="F155" s="34">
        <v>666.64</v>
      </c>
      <c r="H155" s="34">
        <v>1000.0000000000001</v>
      </c>
    </row>
    <row r="156" spans="1:8" x14ac:dyDescent="0.3">
      <c r="A156" s="33" t="s">
        <v>301</v>
      </c>
      <c r="B156" s="35">
        <v>0</v>
      </c>
      <c r="C156" s="34">
        <v>62.5</v>
      </c>
      <c r="E156" s="35">
        <v>0</v>
      </c>
      <c r="F156" s="34">
        <v>500</v>
      </c>
      <c r="H156" s="34">
        <v>750</v>
      </c>
    </row>
    <row r="157" spans="1:8" x14ac:dyDescent="0.3">
      <c r="A157" s="33" t="s">
        <v>302</v>
      </c>
      <c r="B157" s="34">
        <v>10</v>
      </c>
      <c r="C157" s="34">
        <v>239.58</v>
      </c>
      <c r="E157" s="34">
        <v>660.93000000000006</v>
      </c>
      <c r="F157" s="34">
        <v>1916.6399999999999</v>
      </c>
      <c r="H157" s="34">
        <v>2874.9999999999995</v>
      </c>
    </row>
    <row r="158" spans="1:8" x14ac:dyDescent="0.3">
      <c r="A158" s="33" t="s">
        <v>303</v>
      </c>
      <c r="B158" s="36">
        <v>28.02</v>
      </c>
      <c r="C158" s="36">
        <v>639.56999999999994</v>
      </c>
      <c r="E158" s="36">
        <v>1790.1399999999999</v>
      </c>
      <c r="F158" s="36">
        <v>5116.5599999999986</v>
      </c>
      <c r="H158" s="36">
        <v>7674.9999999999982</v>
      </c>
    </row>
    <row r="159" spans="1:8" x14ac:dyDescent="0.3">
      <c r="A159" s="33" t="s">
        <v>304</v>
      </c>
      <c r="B159" s="35"/>
      <c r="C159" s="35"/>
      <c r="E159" s="35"/>
      <c r="F159" s="35"/>
      <c r="H159" s="34"/>
    </row>
    <row r="160" spans="1:8" x14ac:dyDescent="0.3">
      <c r="A160" s="33" t="s">
        <v>305</v>
      </c>
      <c r="B160" s="34">
        <v>746.25</v>
      </c>
      <c r="C160" s="34">
        <v>37.5</v>
      </c>
      <c r="E160" s="34">
        <v>889.47</v>
      </c>
      <c r="F160" s="34">
        <v>300</v>
      </c>
      <c r="H160" s="34">
        <v>450</v>
      </c>
    </row>
    <row r="161" spans="1:8" x14ac:dyDescent="0.3">
      <c r="A161" s="33" t="s">
        <v>306</v>
      </c>
      <c r="B161" s="35">
        <v>0</v>
      </c>
      <c r="C161" s="34">
        <v>45.83</v>
      </c>
      <c r="E161" s="35">
        <v>0</v>
      </c>
      <c r="F161" s="34">
        <v>366.63999999999993</v>
      </c>
      <c r="H161" s="34">
        <v>549.99999999999989</v>
      </c>
    </row>
    <row r="162" spans="1:8" x14ac:dyDescent="0.3">
      <c r="A162" s="33" t="s">
        <v>307</v>
      </c>
      <c r="B162" s="34">
        <v>145.79</v>
      </c>
      <c r="C162" s="34">
        <v>50</v>
      </c>
      <c r="E162" s="34">
        <v>145.79</v>
      </c>
      <c r="F162" s="34">
        <v>400</v>
      </c>
      <c r="H162" s="34">
        <v>600</v>
      </c>
    </row>
    <row r="163" spans="1:8" x14ac:dyDescent="0.3">
      <c r="A163" s="33" t="s">
        <v>308</v>
      </c>
      <c r="B163" s="35">
        <v>0</v>
      </c>
      <c r="C163" s="34">
        <v>141.66999999999999</v>
      </c>
      <c r="E163" s="35">
        <v>1455.97</v>
      </c>
      <c r="F163" s="34">
        <v>1133.3599999999999</v>
      </c>
      <c r="H163" s="34">
        <v>1700</v>
      </c>
    </row>
    <row r="164" spans="1:8" x14ac:dyDescent="0.3">
      <c r="A164" s="33" t="s">
        <v>309</v>
      </c>
      <c r="B164" s="35">
        <v>0</v>
      </c>
      <c r="C164" s="34">
        <v>25</v>
      </c>
      <c r="E164" s="35">
        <v>0</v>
      </c>
      <c r="F164" s="34">
        <v>200</v>
      </c>
      <c r="H164" s="34">
        <v>300</v>
      </c>
    </row>
    <row r="165" spans="1:8" x14ac:dyDescent="0.3">
      <c r="A165" s="33" t="s">
        <v>310</v>
      </c>
      <c r="B165" s="35">
        <v>0</v>
      </c>
      <c r="C165" s="34">
        <v>41.67</v>
      </c>
      <c r="E165" s="35">
        <v>0</v>
      </c>
      <c r="F165" s="34">
        <v>333.36000000000007</v>
      </c>
      <c r="H165" s="34">
        <v>500.00000000000011</v>
      </c>
    </row>
    <row r="166" spans="1:8" x14ac:dyDescent="0.3">
      <c r="A166" s="33" t="s">
        <v>311</v>
      </c>
      <c r="B166" s="35">
        <v>0</v>
      </c>
      <c r="C166" s="34">
        <v>375</v>
      </c>
      <c r="E166" s="35">
        <v>838.18</v>
      </c>
      <c r="F166" s="34">
        <v>3000</v>
      </c>
      <c r="H166" s="34">
        <v>4500</v>
      </c>
    </row>
    <row r="167" spans="1:8" x14ac:dyDescent="0.3">
      <c r="A167" s="33" t="s">
        <v>312</v>
      </c>
      <c r="B167" s="34">
        <v>894.59</v>
      </c>
      <c r="C167" s="34">
        <v>208.33</v>
      </c>
      <c r="E167" s="34">
        <v>2522.7000000000003</v>
      </c>
      <c r="F167" s="34">
        <v>1666.6399999999999</v>
      </c>
      <c r="H167" s="34">
        <v>2499.9999999999995</v>
      </c>
    </row>
    <row r="168" spans="1:8" x14ac:dyDescent="0.3">
      <c r="A168" s="33" t="s">
        <v>313</v>
      </c>
      <c r="B168" s="35">
        <v>0</v>
      </c>
      <c r="C168" s="34">
        <v>41.67</v>
      </c>
      <c r="E168" s="35">
        <v>48.52</v>
      </c>
      <c r="F168" s="34">
        <v>333.36000000000007</v>
      </c>
      <c r="H168" s="34">
        <v>500.00000000000011</v>
      </c>
    </row>
    <row r="169" spans="1:8" x14ac:dyDescent="0.3">
      <c r="A169" s="33" t="s">
        <v>314</v>
      </c>
      <c r="B169" s="35">
        <v>0</v>
      </c>
      <c r="C169" s="34">
        <v>33.33</v>
      </c>
      <c r="E169" s="35">
        <v>0</v>
      </c>
      <c r="F169" s="34">
        <v>266.63999999999993</v>
      </c>
      <c r="H169" s="34">
        <v>399.99999999999989</v>
      </c>
    </row>
    <row r="170" spans="1:8" x14ac:dyDescent="0.3">
      <c r="A170" s="33" t="s">
        <v>315</v>
      </c>
      <c r="B170" s="35">
        <v>0</v>
      </c>
      <c r="C170" s="34">
        <v>50</v>
      </c>
      <c r="E170" s="35">
        <v>0</v>
      </c>
      <c r="F170" s="34">
        <v>400</v>
      </c>
      <c r="H170" s="34">
        <v>600</v>
      </c>
    </row>
    <row r="171" spans="1:8" x14ac:dyDescent="0.3">
      <c r="A171" s="33" t="s">
        <v>316</v>
      </c>
      <c r="B171" s="34">
        <v>7.5</v>
      </c>
      <c r="C171" s="34">
        <v>166.67</v>
      </c>
      <c r="E171" s="34">
        <v>137.86000000000001</v>
      </c>
      <c r="F171" s="34">
        <v>1333.36</v>
      </c>
      <c r="H171" s="34">
        <v>2000</v>
      </c>
    </row>
    <row r="172" spans="1:8" x14ac:dyDescent="0.3">
      <c r="A172" s="33" t="s">
        <v>317</v>
      </c>
      <c r="B172" s="34">
        <v>226.88</v>
      </c>
      <c r="C172" s="35">
        <v>0</v>
      </c>
      <c r="E172" s="34">
        <v>1042</v>
      </c>
      <c r="F172" s="35">
        <v>0</v>
      </c>
      <c r="H172" s="34">
        <v>0</v>
      </c>
    </row>
    <row r="173" spans="1:8" x14ac:dyDescent="0.3">
      <c r="A173" s="33" t="s">
        <v>318</v>
      </c>
      <c r="B173" s="35">
        <v>0</v>
      </c>
      <c r="C173" s="34">
        <v>8.33</v>
      </c>
      <c r="E173" s="35">
        <v>79.17</v>
      </c>
      <c r="F173" s="34">
        <v>66.64</v>
      </c>
      <c r="H173" s="34">
        <v>100</v>
      </c>
    </row>
    <row r="174" spans="1:8" x14ac:dyDescent="0.3">
      <c r="A174" s="33" t="s">
        <v>319</v>
      </c>
      <c r="B174" s="36">
        <v>2021.0100000000002</v>
      </c>
      <c r="C174" s="36">
        <v>1225</v>
      </c>
      <c r="E174" s="36">
        <v>7159.66</v>
      </c>
      <c r="F174" s="36">
        <v>9800</v>
      </c>
      <c r="H174" s="36">
        <v>14700</v>
      </c>
    </row>
    <row r="175" spans="1:8" x14ac:dyDescent="0.3">
      <c r="A175" s="33" t="s">
        <v>320</v>
      </c>
      <c r="B175" s="35"/>
      <c r="C175" s="35"/>
      <c r="E175" s="35"/>
      <c r="F175" s="35"/>
      <c r="H175" s="34"/>
    </row>
    <row r="176" spans="1:8" x14ac:dyDescent="0.3">
      <c r="A176" s="33" t="s">
        <v>321</v>
      </c>
      <c r="B176" s="36">
        <v>69929.989999999991</v>
      </c>
      <c r="C176" s="36">
        <v>52079.159999999996</v>
      </c>
      <c r="E176" s="36">
        <v>423241.43</v>
      </c>
      <c r="F176" s="36">
        <v>416633.27999999991</v>
      </c>
      <c r="H176" s="36">
        <v>624949.83999999985</v>
      </c>
    </row>
    <row r="177" spans="1:8" x14ac:dyDescent="0.3">
      <c r="A177" s="33" t="s">
        <v>322</v>
      </c>
      <c r="B177" s="36">
        <v>-30281.469999999987</v>
      </c>
      <c r="C177" s="36">
        <v>0</v>
      </c>
      <c r="E177" s="36">
        <v>-47668.829999999951</v>
      </c>
      <c r="F177" s="36">
        <v>0</v>
      </c>
      <c r="H177" s="36">
        <v>0</v>
      </c>
    </row>
    <row r="178" spans="1:8" x14ac:dyDescent="0.3">
      <c r="A178" s="33" t="s">
        <v>323</v>
      </c>
      <c r="B178" s="35"/>
      <c r="C178" s="35"/>
      <c r="E178" s="35"/>
      <c r="F178" s="35"/>
      <c r="H178" s="35"/>
    </row>
    <row r="179" spans="1:8" x14ac:dyDescent="0.3">
      <c r="A179" s="33" t="s">
        <v>324</v>
      </c>
      <c r="B179" s="35"/>
      <c r="C179" s="35"/>
      <c r="E179" s="35"/>
      <c r="F179" s="35"/>
      <c r="H179" s="34"/>
    </row>
    <row r="180" spans="1:8" x14ac:dyDescent="0.3">
      <c r="A180" s="33" t="s">
        <v>325</v>
      </c>
      <c r="B180" s="35"/>
      <c r="C180" s="35"/>
      <c r="E180" s="35"/>
      <c r="F180" s="35"/>
      <c r="H180" s="34"/>
    </row>
    <row r="181" spans="1:8" x14ac:dyDescent="0.3">
      <c r="A181" s="33" t="s">
        <v>326</v>
      </c>
      <c r="B181" s="35"/>
      <c r="C181" s="35"/>
      <c r="E181" s="35">
        <v>100</v>
      </c>
      <c r="F181" s="35">
        <v>0</v>
      </c>
      <c r="H181" s="34">
        <v>0</v>
      </c>
    </row>
    <row r="182" spans="1:8" x14ac:dyDescent="0.3">
      <c r="A182" s="33" t="s">
        <v>327</v>
      </c>
      <c r="B182" s="36">
        <v>0</v>
      </c>
      <c r="C182" s="36">
        <v>0</v>
      </c>
      <c r="E182" s="36">
        <v>100</v>
      </c>
      <c r="F182" s="36">
        <v>0</v>
      </c>
      <c r="H182" s="36">
        <v>0</v>
      </c>
    </row>
    <row r="183" spans="1:8" x14ac:dyDescent="0.3">
      <c r="A183" s="33" t="s">
        <v>328</v>
      </c>
      <c r="B183" s="35"/>
      <c r="C183" s="35"/>
      <c r="E183" s="35">
        <v>1115</v>
      </c>
      <c r="F183" s="35">
        <v>0</v>
      </c>
      <c r="H183" s="34">
        <v>0</v>
      </c>
    </row>
    <row r="184" spans="1:8" x14ac:dyDescent="0.3">
      <c r="A184" s="33" t="s">
        <v>329</v>
      </c>
      <c r="B184" s="34">
        <v>10272.31</v>
      </c>
      <c r="C184" s="35">
        <v>0</v>
      </c>
      <c r="E184" s="34">
        <v>70488.02</v>
      </c>
      <c r="F184" s="35">
        <v>0</v>
      </c>
      <c r="H184" s="34">
        <v>0</v>
      </c>
    </row>
    <row r="185" spans="1:8" x14ac:dyDescent="0.3">
      <c r="A185" s="33" t="s">
        <v>330</v>
      </c>
      <c r="B185" s="36">
        <v>10272.31</v>
      </c>
      <c r="C185" s="36">
        <v>0</v>
      </c>
      <c r="E185" s="36">
        <v>71703.02</v>
      </c>
      <c r="F185" s="36">
        <v>0</v>
      </c>
      <c r="H185" s="36">
        <v>0</v>
      </c>
    </row>
    <row r="186" spans="1:8" x14ac:dyDescent="0.3">
      <c r="A186" s="33" t="s">
        <v>331</v>
      </c>
      <c r="B186" s="35"/>
      <c r="C186" s="35"/>
      <c r="E186" s="35">
        <v>66</v>
      </c>
      <c r="F186" s="35">
        <v>0</v>
      </c>
      <c r="H186" s="34">
        <v>0</v>
      </c>
    </row>
    <row r="187" spans="1:8" x14ac:dyDescent="0.3">
      <c r="A187" s="33" t="s">
        <v>332</v>
      </c>
      <c r="B187" s="36">
        <v>10272.31</v>
      </c>
      <c r="C187" s="36">
        <v>0</v>
      </c>
      <c r="E187" s="36">
        <v>71769.02</v>
      </c>
      <c r="F187" s="36">
        <v>0</v>
      </c>
      <c r="H187" s="36">
        <v>0</v>
      </c>
    </row>
    <row r="188" spans="1:8" x14ac:dyDescent="0.3">
      <c r="A188" s="33" t="s">
        <v>333</v>
      </c>
      <c r="B188" s="35"/>
      <c r="C188" s="35"/>
      <c r="E188" s="35"/>
      <c r="F188" s="35"/>
      <c r="H188" s="35"/>
    </row>
    <row r="189" spans="1:8" x14ac:dyDescent="0.3">
      <c r="A189" s="33" t="s">
        <v>334</v>
      </c>
      <c r="B189" s="34">
        <v>14794.28</v>
      </c>
      <c r="C189" s="35">
        <v>0</v>
      </c>
      <c r="E189" s="34">
        <v>83578.840000000011</v>
      </c>
      <c r="F189" s="35">
        <v>0</v>
      </c>
      <c r="H189" s="34">
        <v>0</v>
      </c>
    </row>
    <row r="190" spans="1:8" x14ac:dyDescent="0.3">
      <c r="A190" s="33" t="s">
        <v>335</v>
      </c>
      <c r="B190" s="36">
        <v>14794.28</v>
      </c>
      <c r="C190" s="36">
        <v>0</v>
      </c>
      <c r="E190" s="36">
        <v>83578.840000000011</v>
      </c>
      <c r="F190" s="36">
        <v>0</v>
      </c>
      <c r="H190" s="36">
        <v>0</v>
      </c>
    </row>
    <row r="191" spans="1:8" x14ac:dyDescent="0.3">
      <c r="A191" s="33" t="s">
        <v>336</v>
      </c>
      <c r="B191" s="36">
        <v>-4521.9700000000012</v>
      </c>
      <c r="C191" s="36">
        <v>0</v>
      </c>
      <c r="E191" s="36">
        <v>-11809.820000000005</v>
      </c>
      <c r="F191" s="36">
        <v>0</v>
      </c>
      <c r="H191" s="36">
        <v>0</v>
      </c>
    </row>
    <row r="192" spans="1:8" x14ac:dyDescent="0.3">
      <c r="A192" s="33" t="s">
        <v>139</v>
      </c>
      <c r="B192" s="36">
        <v>-34803.439999999988</v>
      </c>
      <c r="C192" s="36">
        <v>0</v>
      </c>
      <c r="E192" s="36">
        <v>-59478.649999999958</v>
      </c>
      <c r="F192" s="36">
        <v>0</v>
      </c>
      <c r="H192" s="36">
        <v>0</v>
      </c>
    </row>
    <row r="193" spans="1:1" x14ac:dyDescent="0.3">
      <c r="A193" s="33"/>
    </row>
    <row r="196" spans="1:1" x14ac:dyDescent="0.3">
      <c r="A196" s="37" t="s">
        <v>337</v>
      </c>
    </row>
  </sheetData>
  <mergeCells count="5">
    <mergeCell ref="A1:H1"/>
    <mergeCell ref="A2:H2"/>
    <mergeCell ref="A3:H3"/>
    <mergeCell ref="B5:C5"/>
    <mergeCell ref="E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Aug 2025 Bal Sheet</vt:lpstr>
      <vt:lpstr>Aug 2025 P&amp;L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Sarah Wagenaar</cp:lastModifiedBy>
  <dcterms:created xsi:type="dcterms:W3CDTF">2022-03-24T08:55:57Z</dcterms:created>
  <dcterms:modified xsi:type="dcterms:W3CDTF">2025-09-15T00:54:00Z</dcterms:modified>
  <cp:category/>
</cp:coreProperties>
</file>