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8870" windowHeight="7815" tabRatio="991" activeTab="1"/>
  </bookViews>
  <sheets>
    <sheet name="Original List" sheetId="1" r:id="rId1"/>
    <sheet name="Additional Songs" sheetId="2" r:id="rId2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54" i="1" l="1"/>
  <c r="C46" i="1"/>
  <c r="C43" i="1"/>
  <c r="C38" i="1"/>
  <c r="D30" i="1"/>
  <c r="D31" i="1" s="1"/>
  <c r="D32" i="1" s="1"/>
  <c r="D34" i="1" s="1"/>
  <c r="D35" i="1" s="1"/>
  <c r="D36" i="1" s="1"/>
  <c r="D38" i="1" s="1"/>
  <c r="D39" i="1" s="1"/>
  <c r="D40" i="1" s="1"/>
  <c r="D41" i="1" s="1"/>
  <c r="D43" i="1" s="1"/>
  <c r="D44" i="1" s="1"/>
  <c r="D46" i="1" s="1"/>
  <c r="D47" i="1" s="1"/>
  <c r="D48" i="1" s="1"/>
  <c r="D49" i="1" s="1"/>
  <c r="D51" i="1" s="1"/>
  <c r="D52" i="1" s="1"/>
  <c r="D54" i="1" s="1"/>
  <c r="D55" i="1" s="1"/>
  <c r="D56" i="1" s="1"/>
  <c r="D57" i="1" s="1"/>
  <c r="D58" i="1" s="1"/>
  <c r="D26" i="1"/>
  <c r="D28" i="1" s="1"/>
  <c r="D22" i="1"/>
  <c r="D21" i="1"/>
  <c r="D20" i="1"/>
  <c r="D19" i="1"/>
  <c r="D17" i="1"/>
  <c r="D16" i="1"/>
  <c r="D15" i="1"/>
  <c r="D14" i="1"/>
  <c r="D12" i="1"/>
  <c r="D11" i="1"/>
  <c r="D10" i="1"/>
  <c r="D9" i="1"/>
  <c r="D8" i="1"/>
  <c r="D7" i="1"/>
  <c r="D6" i="1"/>
  <c r="G5" i="1"/>
  <c r="D5" i="1"/>
  <c r="G4" i="1"/>
  <c r="D4" i="1"/>
  <c r="G3" i="1"/>
  <c r="G6" i="1" s="1"/>
  <c r="D3" i="1"/>
</calcChain>
</file>

<file path=xl/sharedStrings.xml><?xml version="1.0" encoding="utf-8"?>
<sst xmlns="http://schemas.openxmlformats.org/spreadsheetml/2006/main" count="141" uniqueCount="81">
  <si>
    <t>Franchise:</t>
  </si>
  <si>
    <t>Game:</t>
  </si>
  <si>
    <t>Song:</t>
  </si>
  <si>
    <t>Length/minutes</t>
  </si>
  <si>
    <t>Final Fantasy:</t>
  </si>
  <si>
    <t>Time</t>
  </si>
  <si>
    <t>FFX-2</t>
  </si>
  <si>
    <t>1000 Words</t>
  </si>
  <si>
    <t>Total Final fantasy:</t>
  </si>
  <si>
    <t>Real Emotion</t>
  </si>
  <si>
    <t>Total Elder scroll:</t>
  </si>
  <si>
    <t>FF-4</t>
  </si>
  <si>
    <t>Overworld</t>
  </si>
  <si>
    <t>Total Sundry:</t>
  </si>
  <si>
    <t>Giant Of Bab-Il</t>
  </si>
  <si>
    <t>Total:</t>
  </si>
  <si>
    <t>FF-6</t>
  </si>
  <si>
    <t>Aria De Mezzo Caraterre</t>
  </si>
  <si>
    <t>Searching For Friends</t>
  </si>
  <si>
    <t>FF-8</t>
  </si>
  <si>
    <t>Liberi Fatali</t>
  </si>
  <si>
    <t>Triple triad</t>
  </si>
  <si>
    <t>FF-11</t>
  </si>
  <si>
    <t>Vana'Diel March</t>
  </si>
  <si>
    <t>FF-13</t>
  </si>
  <si>
    <t>Chocobos of Pulse</t>
  </si>
  <si>
    <t>Elder scrolls:</t>
  </si>
  <si>
    <t>Morrowind</t>
  </si>
  <si>
    <t>Call of Magic</t>
  </si>
  <si>
    <t>Oblivion</t>
  </si>
  <si>
    <t>Reign of the Septims</t>
  </si>
  <si>
    <t>Skyrim</t>
  </si>
  <si>
    <t>Dovahkiin</t>
  </si>
  <si>
    <t>Series</t>
  </si>
  <si>
    <t>Elder scrolls Medley</t>
  </si>
  <si>
    <t>Sundry:</t>
  </si>
  <si>
    <t>Hack/Infection</t>
  </si>
  <si>
    <t>Mac Anu</t>
  </si>
  <si>
    <t>Metal Gear Solid 3</t>
  </si>
  <si>
    <t>Snake Eater</t>
  </si>
  <si>
    <t>Portal</t>
  </si>
  <si>
    <t>Still Alive</t>
  </si>
  <si>
    <t>Beyond Good and Evil</t>
  </si>
  <si>
    <t>Main theme</t>
  </si>
  <si>
    <t>Play order:</t>
  </si>
  <si>
    <t>End Time</t>
  </si>
  <si>
    <t>Band Introduction</t>
  </si>
  <si>
    <t>Block 1: FF-4 &amp; Fff-6</t>
  </si>
  <si>
    <t>Introduction</t>
  </si>
  <si>
    <t>Searching for Friends</t>
  </si>
  <si>
    <t>Intermission: 1</t>
  </si>
  <si>
    <t>Block 2 FF-8 &amp; FF-11</t>
  </si>
  <si>
    <t>Block 3 FF-12 &amp; FF-13</t>
  </si>
  <si>
    <t>Block 4: Elder Scrolls</t>
  </si>
  <si>
    <t>Elder scroll Medley</t>
  </si>
  <si>
    <t>ABC Author</t>
  </si>
  <si>
    <t>Freemark</t>
  </si>
  <si>
    <t>Ultima Online</t>
  </si>
  <si>
    <t>Minoc</t>
  </si>
  <si>
    <t>Notes</t>
  </si>
  <si>
    <t>Moonglow</t>
  </si>
  <si>
    <t>Recollections</t>
  </si>
  <si>
    <t>Ronfaure</t>
  </si>
  <si>
    <t>in playlist</t>
  </si>
  <si>
    <t>FF11</t>
  </si>
  <si>
    <t>Malvy</t>
  </si>
  <si>
    <t>Stones</t>
  </si>
  <si>
    <t>Ultima</t>
  </si>
  <si>
    <t>FF</t>
  </si>
  <si>
    <t>Ezio's Family</t>
  </si>
  <si>
    <t>Vosko</t>
  </si>
  <si>
    <t>Venice Rooftops</t>
  </si>
  <si>
    <t>Assassin's Creed</t>
  </si>
  <si>
    <t>Ultima Underworld 1</t>
  </si>
  <si>
    <t>Ultima Underworld 2</t>
  </si>
  <si>
    <t>Descent</t>
  </si>
  <si>
    <t>Brittania</t>
  </si>
  <si>
    <t>Briallan</t>
  </si>
  <si>
    <t>Ice Caverns</t>
  </si>
  <si>
    <t>U3Wander</t>
  </si>
  <si>
    <t>Ultima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</si>
</sst>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h]:mm:ss"/>
    <numFmt numFmtId="165" formatCode="hh:mm:ss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0" fillId="0" borderId="0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/>
    <xf numFmtId="0" fontId="1" fillId="0" borderId="7" xfId="0" applyFont="1" applyBorder="1"/>
    <xf numFmtId="2" fontId="1" fillId="0" borderId="8" xfId="0" applyNumberFormat="1" applyFont="1" applyBorder="1"/>
    <xf numFmtId="45" fontId="1" fillId="0" borderId="0" xfId="0" applyNumberFormat="1" applyFont="1" applyBorder="1"/>
    <xf numFmtId="2" fontId="1" fillId="0" borderId="6" xfId="0" applyNumberFormat="1" applyFont="1" applyBorder="1"/>
    <xf numFmtId="45" fontId="1" fillId="0" borderId="6" xfId="0" applyNumberFormat="1" applyFont="1" applyBorder="1"/>
    <xf numFmtId="0" fontId="1" fillId="0" borderId="9" xfId="0" applyFont="1" applyBorder="1"/>
    <xf numFmtId="2" fontId="1" fillId="0" borderId="10" xfId="0" applyNumberFormat="1" applyFont="1" applyBorder="1"/>
    <xf numFmtId="2" fontId="1" fillId="0" borderId="5" xfId="0" applyNumberFormat="1" applyFont="1" applyBorder="1"/>
    <xf numFmtId="164" fontId="1" fillId="0" borderId="0" xfId="0" applyNumberFormat="1" applyFont="1" applyBorder="1"/>
    <xf numFmtId="165" fontId="1" fillId="0" borderId="0" xfId="0" applyNumberFormat="1" applyFont="1" applyBorder="1"/>
    <xf numFmtId="0" fontId="1" fillId="0" borderId="0" xfId="0" applyFont="1"/>
    <xf numFmtId="0" fontId="0" fillId="0" borderId="9" xfId="0" applyBorder="1"/>
    <xf numFmtId="2" fontId="1" fillId="0" borderId="7" xfId="0" applyNumberFormat="1" applyFont="1" applyBorder="1"/>
    <xf numFmtId="2" fontId="1" fillId="0" borderId="4" xfId="0" applyNumberFormat="1" applyFont="1" applyBorder="1"/>
    <xf numFmtId="0" fontId="0" fillId="0" borderId="11" xfId="0" applyBorder="1"/>
    <xf numFmtId="2" fontId="0" fillId="0" borderId="11" xfId="0" applyNumberFormat="1" applyBorder="1"/>
    <xf numFmtId="2" fontId="0" fillId="0" borderId="0" xfId="0" applyNumberFormat="1" applyBorder="1"/>
    <xf numFmtId="165" fontId="1" fillId="0" borderId="6" xfId="0" applyNumberFormat="1" applyFont="1" applyBorder="1"/>
    <xf numFmtId="0" fontId="0" fillId="0" borderId="12" xfId="0" applyBorder="1"/>
    <xf numFmtId="0" fontId="1" fillId="0" borderId="13" xfId="0" applyFont="1" applyBorder="1"/>
    <xf numFmtId="165" fontId="1" fillId="0" borderId="13" xfId="0" applyNumberFormat="1" applyFont="1" applyBorder="1"/>
    <xf numFmtId="165" fontId="1" fillId="0" borderId="14" xfId="0" applyNumberFormat="1" applyFont="1" applyBorder="1"/>
    <xf numFmtId="0" fontId="1" fillId="0" borderId="12" xfId="0" applyFont="1" applyBorder="1"/>
    <xf numFmtId="0" fontId="1" fillId="0" borderId="14" xfId="0" applyFont="1" applyBorder="1"/>
    <xf numFmtId="0" fontId="0" fillId="0" borderId="15" xfId="0" applyBorder="1"/>
    <xf numFmtId="0" fontId="1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31" zoomScaleNormal="100" workbookViewId="0">
      <selection activeCell="C6" sqref="C6"/>
    </sheetView>
  </sheetViews>
  <sheetFormatPr defaultRowHeight="12.75" x14ac:dyDescent="0.2"/>
  <cols>
    <col min="1" max="1" width="19.85546875"/>
    <col min="2" max="2" width="25.28515625"/>
    <col min="3" max="4" width="24.42578125"/>
    <col min="5" max="5" width="6.42578125"/>
    <col min="6" max="6" width="24.85546875"/>
    <col min="7" max="7" width="12.7109375"/>
    <col min="8" max="1025" width="11.5703125"/>
  </cols>
  <sheetData>
    <row r="1" spans="1:12" x14ac:dyDescent="0.2">
      <c r="A1" s="1" t="s">
        <v>0</v>
      </c>
      <c r="B1" s="2" t="s">
        <v>1</v>
      </c>
      <c r="C1" s="2" t="s">
        <v>2</v>
      </c>
      <c r="D1" s="3" t="s">
        <v>3</v>
      </c>
      <c r="E1" s="4"/>
      <c r="F1" s="5"/>
      <c r="G1" s="5"/>
      <c r="I1" s="5"/>
      <c r="J1" s="5"/>
      <c r="K1" s="5"/>
      <c r="L1" s="5"/>
    </row>
    <row r="2" spans="1:12" x14ac:dyDescent="0.2">
      <c r="A2" s="6" t="s">
        <v>4</v>
      </c>
      <c r="B2" s="6"/>
      <c r="C2" s="6"/>
      <c r="D2" s="7"/>
      <c r="E2" s="5"/>
      <c r="H2" s="8" t="s">
        <v>5</v>
      </c>
    </row>
    <row r="3" spans="1:12" x14ac:dyDescent="0.2">
      <c r="A3" s="9"/>
      <c r="B3" s="10" t="s">
        <v>6</v>
      </c>
      <c r="C3" s="10" t="s">
        <v>7</v>
      </c>
      <c r="D3" s="11">
        <f>5+(100/60*50/100)</f>
        <v>5.8333333333333339</v>
      </c>
      <c r="E3" s="12"/>
      <c r="F3" s="8" t="s">
        <v>8</v>
      </c>
      <c r="G3" s="13">
        <f>SUM(D3:D12)</f>
        <v>32.616666666666667</v>
      </c>
      <c r="H3" s="14">
        <v>2.2650462962963001E-2</v>
      </c>
    </row>
    <row r="4" spans="1:12" x14ac:dyDescent="0.2">
      <c r="A4" s="9"/>
      <c r="B4" s="15"/>
      <c r="C4" s="15" t="s">
        <v>9</v>
      </c>
      <c r="D4" s="16">
        <f>3+(100/60*56/100)</f>
        <v>3.9333333333333336</v>
      </c>
      <c r="E4" s="12"/>
      <c r="F4" s="8" t="s">
        <v>10</v>
      </c>
      <c r="G4" s="13">
        <f>SUM(D14:D17)</f>
        <v>10.033333333333333</v>
      </c>
      <c r="H4" s="14">
        <v>6.9444444444444397E-3</v>
      </c>
    </row>
    <row r="5" spans="1:12" x14ac:dyDescent="0.2">
      <c r="A5" s="9"/>
      <c r="B5" s="6" t="s">
        <v>11</v>
      </c>
      <c r="C5" s="6" t="s">
        <v>12</v>
      </c>
      <c r="D5" s="17">
        <f>2+(100/60*35/100)</f>
        <v>2.5833333333333335</v>
      </c>
      <c r="E5" s="12"/>
      <c r="F5" s="8" t="s">
        <v>13</v>
      </c>
      <c r="G5" s="13">
        <f>SUM(D19:D23)</f>
        <v>9.6333333333333346</v>
      </c>
      <c r="H5" s="14">
        <v>6.6898148148148203E-3</v>
      </c>
    </row>
    <row r="6" spans="1:12" x14ac:dyDescent="0.2">
      <c r="A6" s="9"/>
      <c r="B6" s="15"/>
      <c r="C6" s="15" t="s">
        <v>14</v>
      </c>
      <c r="D6" s="16">
        <f>3+(100/60*0/100)</f>
        <v>3</v>
      </c>
      <c r="E6" s="12"/>
      <c r="F6" s="8" t="s">
        <v>15</v>
      </c>
      <c r="G6" s="13">
        <f>SUM(G3:G5)</f>
        <v>52.283333333333331</v>
      </c>
      <c r="H6" s="14">
        <v>3.63078703703704E-2</v>
      </c>
    </row>
    <row r="7" spans="1:12" x14ac:dyDescent="0.2">
      <c r="A7" s="9"/>
      <c r="B7" s="6" t="s">
        <v>16</v>
      </c>
      <c r="C7" s="6" t="s">
        <v>17</v>
      </c>
      <c r="D7" s="17">
        <f>3+(100/60*48/100)</f>
        <v>3.8</v>
      </c>
      <c r="E7" s="12"/>
      <c r="F7" s="4"/>
      <c r="G7" s="18"/>
      <c r="H7" s="19"/>
    </row>
    <row r="8" spans="1:12" x14ac:dyDescent="0.2">
      <c r="A8" s="9"/>
      <c r="B8" s="15"/>
      <c r="C8" s="15" t="s">
        <v>18</v>
      </c>
      <c r="D8" s="16">
        <f>2+(100/60*46/100)</f>
        <v>2.7666666666666666</v>
      </c>
      <c r="E8" s="12"/>
      <c r="F8" s="20"/>
      <c r="G8" s="20"/>
    </row>
    <row r="9" spans="1:12" x14ac:dyDescent="0.2">
      <c r="A9" s="9"/>
      <c r="B9" s="6" t="s">
        <v>19</v>
      </c>
      <c r="C9" s="6" t="s">
        <v>20</v>
      </c>
      <c r="D9" s="17">
        <f>2+(100/60*58/100)</f>
        <v>2.9666666666666668</v>
      </c>
      <c r="E9" s="12"/>
    </row>
    <row r="10" spans="1:12" x14ac:dyDescent="0.2">
      <c r="A10" s="9"/>
      <c r="B10" s="15"/>
      <c r="C10" s="15" t="s">
        <v>21</v>
      </c>
      <c r="D10" s="16">
        <f>1+(100/60*51/100)</f>
        <v>1.85</v>
      </c>
      <c r="E10" s="12"/>
    </row>
    <row r="11" spans="1:12" x14ac:dyDescent="0.2">
      <c r="A11" s="9"/>
      <c r="B11" s="15" t="s">
        <v>22</v>
      </c>
      <c r="C11" s="15" t="s">
        <v>23</v>
      </c>
      <c r="D11" s="16">
        <f>3+(100/60*32/100)</f>
        <v>3.5333333333333332</v>
      </c>
      <c r="E11" s="12"/>
    </row>
    <row r="12" spans="1:12" x14ac:dyDescent="0.2">
      <c r="A12" s="21"/>
      <c r="B12" s="15" t="s">
        <v>24</v>
      </c>
      <c r="C12" s="15" t="s">
        <v>25</v>
      </c>
      <c r="D12" s="16">
        <f>2+(100/60*21/100)</f>
        <v>2.35</v>
      </c>
      <c r="E12" s="12"/>
    </row>
    <row r="13" spans="1:12" x14ac:dyDescent="0.2">
      <c r="A13" s="6" t="s">
        <v>26</v>
      </c>
      <c r="B13" s="6"/>
      <c r="C13" s="6"/>
      <c r="D13" s="17"/>
      <c r="E13" s="12"/>
    </row>
    <row r="14" spans="1:12" x14ac:dyDescent="0.2">
      <c r="A14" s="9"/>
      <c r="B14" s="6" t="s">
        <v>27</v>
      </c>
      <c r="C14" s="6" t="s">
        <v>28</v>
      </c>
      <c r="D14" s="17">
        <f>1+(100/60*53/100)</f>
        <v>1.8833333333333333</v>
      </c>
      <c r="E14" s="12"/>
    </row>
    <row r="15" spans="1:12" x14ac:dyDescent="0.2">
      <c r="A15" s="9"/>
      <c r="B15" s="6" t="s">
        <v>29</v>
      </c>
      <c r="C15" s="6" t="s">
        <v>30</v>
      </c>
      <c r="D15" s="17">
        <f>2+(100/60*3/100)</f>
        <v>2.0499999999999998</v>
      </c>
      <c r="E15" s="12"/>
    </row>
    <row r="16" spans="1:12" x14ac:dyDescent="0.2">
      <c r="A16" s="9"/>
      <c r="B16" s="6" t="s">
        <v>31</v>
      </c>
      <c r="C16" s="6" t="s">
        <v>32</v>
      </c>
      <c r="D16" s="17">
        <f>3+(100/60*4/100)</f>
        <v>3.0666666666666669</v>
      </c>
      <c r="E16" s="12"/>
    </row>
    <row r="17" spans="1:5" x14ac:dyDescent="0.2">
      <c r="A17" s="21"/>
      <c r="B17" s="15" t="s">
        <v>33</v>
      </c>
      <c r="C17" s="15" t="s">
        <v>34</v>
      </c>
      <c r="D17" s="16">
        <f>3+(100/60*2/100)</f>
        <v>3.0333333333333332</v>
      </c>
      <c r="E17" s="12"/>
    </row>
    <row r="18" spans="1:5" x14ac:dyDescent="0.2">
      <c r="A18" s="6" t="s">
        <v>35</v>
      </c>
      <c r="B18" s="10"/>
      <c r="C18" s="10"/>
      <c r="D18" s="22"/>
      <c r="E18" s="12"/>
    </row>
    <row r="19" spans="1:5" x14ac:dyDescent="0.2">
      <c r="A19" s="9"/>
      <c r="B19" s="6" t="s">
        <v>36</v>
      </c>
      <c r="C19" s="6" t="s">
        <v>37</v>
      </c>
      <c r="D19" s="23">
        <f>1+(100/60*46/100)</f>
        <v>1.7666666666666666</v>
      </c>
      <c r="E19" s="12"/>
    </row>
    <row r="20" spans="1:5" x14ac:dyDescent="0.2">
      <c r="A20" s="9"/>
      <c r="B20" s="6" t="s">
        <v>38</v>
      </c>
      <c r="C20" s="6" t="s">
        <v>39</v>
      </c>
      <c r="D20" s="23">
        <f>2+(100/60*49/100)</f>
        <v>2.8166666666666669</v>
      </c>
      <c r="E20" s="12"/>
    </row>
    <row r="21" spans="1:5" x14ac:dyDescent="0.2">
      <c r="B21" s="6" t="s">
        <v>40</v>
      </c>
      <c r="C21" s="6" t="s">
        <v>41</v>
      </c>
      <c r="D21" s="23">
        <f>2+(100/60*54/100)</f>
        <v>2.9</v>
      </c>
      <c r="E21" s="12"/>
    </row>
    <row r="22" spans="1:5" x14ac:dyDescent="0.2">
      <c r="B22" s="6" t="s">
        <v>42</v>
      </c>
      <c r="C22" s="6" t="s">
        <v>43</v>
      </c>
      <c r="D22" s="23">
        <f>2+(100/60*9/100)</f>
        <v>2.15</v>
      </c>
      <c r="E22" s="12"/>
    </row>
    <row r="23" spans="1:5" x14ac:dyDescent="0.2">
      <c r="A23" s="24"/>
      <c r="B23" s="24"/>
      <c r="C23" s="24"/>
      <c r="D23" s="25"/>
    </row>
    <row r="24" spans="1:5" x14ac:dyDescent="0.2">
      <c r="B24" s="5"/>
      <c r="C24" s="5"/>
      <c r="D24" s="26"/>
    </row>
    <row r="25" spans="1:5" x14ac:dyDescent="0.2">
      <c r="A25" s="8" t="s">
        <v>44</v>
      </c>
      <c r="B25" s="8"/>
      <c r="C25" s="8" t="s">
        <v>5</v>
      </c>
      <c r="D25" s="13" t="s">
        <v>45</v>
      </c>
    </row>
    <row r="26" spans="1:5" x14ac:dyDescent="0.2">
      <c r="A26" s="8" t="s">
        <v>46</v>
      </c>
      <c r="B26" s="8"/>
      <c r="C26" s="27">
        <v>3.4722222222222202E-4</v>
      </c>
      <c r="D26" s="27">
        <f>C26</f>
        <v>3.4722222222222202E-4</v>
      </c>
    </row>
    <row r="27" spans="1:5" x14ac:dyDescent="0.2">
      <c r="A27" s="8"/>
      <c r="B27" s="8"/>
      <c r="C27" s="27"/>
      <c r="D27" s="27"/>
    </row>
    <row r="28" spans="1:5" x14ac:dyDescent="0.2">
      <c r="A28" s="8" t="s">
        <v>47</v>
      </c>
      <c r="B28" s="8" t="s">
        <v>48</v>
      </c>
      <c r="C28" s="27">
        <v>2.31481481481481E-4</v>
      </c>
      <c r="D28" s="27">
        <f>D26+C28</f>
        <v>5.7870370370370302E-4</v>
      </c>
    </row>
    <row r="29" spans="1:5" x14ac:dyDescent="0.2">
      <c r="A29" s="20"/>
      <c r="B29" s="8" t="s">
        <v>12</v>
      </c>
      <c r="C29" s="27">
        <v>1.79398148148148E-3</v>
      </c>
      <c r="D29" s="27">
        <v>2.3726851851851899E-3</v>
      </c>
    </row>
    <row r="30" spans="1:5" x14ac:dyDescent="0.2">
      <c r="A30" s="20"/>
      <c r="B30" s="8" t="s">
        <v>14</v>
      </c>
      <c r="C30" s="27">
        <v>2.0833333333333298E-3</v>
      </c>
      <c r="D30" s="27">
        <f>D29+C30</f>
        <v>4.4560185185185197E-3</v>
      </c>
    </row>
    <row r="31" spans="1:5" x14ac:dyDescent="0.2">
      <c r="A31" s="20"/>
      <c r="B31" s="8" t="s">
        <v>17</v>
      </c>
      <c r="C31" s="27">
        <v>2.6388888888888898E-3</v>
      </c>
      <c r="D31" s="27">
        <f>D30+C31</f>
        <v>7.0949074074074091E-3</v>
      </c>
    </row>
    <row r="32" spans="1:5" x14ac:dyDescent="0.2">
      <c r="B32" s="8" t="s">
        <v>49</v>
      </c>
      <c r="C32" s="27">
        <v>1.9212962962963001E-3</v>
      </c>
      <c r="D32" s="27">
        <f>D31+C32</f>
        <v>9.0162037037037086E-3</v>
      </c>
    </row>
    <row r="33" spans="1:4" x14ac:dyDescent="0.2">
      <c r="A33" s="28"/>
      <c r="B33" s="29"/>
      <c r="C33" s="30"/>
      <c r="D33" s="31"/>
    </row>
    <row r="34" spans="1:4" x14ac:dyDescent="0.2">
      <c r="A34" s="8" t="s">
        <v>50</v>
      </c>
      <c r="B34" s="8" t="s">
        <v>48</v>
      </c>
      <c r="C34" s="27">
        <v>1.15740740740741E-4</v>
      </c>
      <c r="D34" s="27">
        <f>D32+C34</f>
        <v>9.1319444444444495E-3</v>
      </c>
    </row>
    <row r="35" spans="1:4" x14ac:dyDescent="0.2">
      <c r="A35" s="20"/>
      <c r="B35" s="8" t="s">
        <v>37</v>
      </c>
      <c r="C35" s="27">
        <v>1.2268518518518501E-3</v>
      </c>
      <c r="D35" s="27">
        <f>D34+C35</f>
        <v>1.03587962962963E-2</v>
      </c>
    </row>
    <row r="36" spans="1:4" x14ac:dyDescent="0.2">
      <c r="A36" s="20"/>
      <c r="B36" s="8" t="s">
        <v>42</v>
      </c>
      <c r="C36" s="27">
        <v>1.49305555555556E-3</v>
      </c>
      <c r="D36" s="27">
        <f>D35+C36</f>
        <v>1.185185185185186E-2</v>
      </c>
    </row>
    <row r="37" spans="1:4" x14ac:dyDescent="0.2">
      <c r="A37" s="29"/>
      <c r="B37" s="29"/>
      <c r="C37" s="30"/>
      <c r="D37" s="30"/>
    </row>
    <row r="38" spans="1:4" x14ac:dyDescent="0.2">
      <c r="A38" s="8" t="s">
        <v>51</v>
      </c>
      <c r="B38" s="8" t="s">
        <v>48</v>
      </c>
      <c r="C38" s="27">
        <f>C28</f>
        <v>2.31481481481481E-4</v>
      </c>
      <c r="D38" s="27">
        <f>D36+C38</f>
        <v>1.2083333333333342E-2</v>
      </c>
    </row>
    <row r="39" spans="1:4" x14ac:dyDescent="0.2">
      <c r="A39" s="20"/>
      <c r="B39" s="8" t="s">
        <v>20</v>
      </c>
      <c r="C39" s="27">
        <v>2.0601851851851901E-3</v>
      </c>
      <c r="D39" s="27">
        <f>D38+C39</f>
        <v>1.4143518518518531E-2</v>
      </c>
    </row>
    <row r="40" spans="1:4" x14ac:dyDescent="0.2">
      <c r="A40" s="20"/>
      <c r="B40" s="8" t="s">
        <v>21</v>
      </c>
      <c r="C40" s="27">
        <v>1.2847222222222201E-3</v>
      </c>
      <c r="D40" s="27">
        <f>D39+C40</f>
        <v>1.5428240740740751E-2</v>
      </c>
    </row>
    <row r="41" spans="1:4" x14ac:dyDescent="0.2">
      <c r="A41" s="20"/>
      <c r="B41" s="8" t="s">
        <v>23</v>
      </c>
      <c r="C41" s="27">
        <v>2.4537037037037001E-3</v>
      </c>
      <c r="D41" s="27">
        <f>D40+C41</f>
        <v>1.788194444444445E-2</v>
      </c>
    </row>
    <row r="42" spans="1:4" x14ac:dyDescent="0.2">
      <c r="A42" s="32"/>
      <c r="B42" s="29"/>
      <c r="C42" s="30"/>
      <c r="D42" s="31"/>
    </row>
    <row r="43" spans="1:4" x14ac:dyDescent="0.2">
      <c r="A43" s="8" t="s">
        <v>50</v>
      </c>
      <c r="B43" s="8" t="s">
        <v>48</v>
      </c>
      <c r="C43" s="27">
        <f>C34</f>
        <v>1.15740740740741E-4</v>
      </c>
      <c r="D43" s="27">
        <f>D41+C43</f>
        <v>1.7997685185185193E-2</v>
      </c>
    </row>
    <row r="44" spans="1:4" x14ac:dyDescent="0.2">
      <c r="A44" s="20"/>
      <c r="B44" s="8" t="s">
        <v>39</v>
      </c>
      <c r="C44" s="27">
        <v>1.9560185185185201E-3</v>
      </c>
      <c r="D44" s="27">
        <f>D43+C44</f>
        <v>1.9953703703703713E-2</v>
      </c>
    </row>
    <row r="45" spans="1:4" x14ac:dyDescent="0.2">
      <c r="A45" s="29"/>
      <c r="B45" s="29"/>
      <c r="C45" s="30"/>
      <c r="D45" s="30"/>
    </row>
    <row r="46" spans="1:4" x14ac:dyDescent="0.2">
      <c r="A46" s="8" t="s">
        <v>52</v>
      </c>
      <c r="B46" s="8" t="s">
        <v>48</v>
      </c>
      <c r="C46" s="27">
        <f>C28</f>
        <v>2.31481481481481E-4</v>
      </c>
      <c r="D46" s="27">
        <f>D44+C46</f>
        <v>2.0185185185185195E-2</v>
      </c>
    </row>
    <row r="47" spans="1:4" x14ac:dyDescent="0.2">
      <c r="A47" s="20"/>
      <c r="B47" s="8" t="s">
        <v>7</v>
      </c>
      <c r="C47" s="27">
        <v>4.05092592592593E-3</v>
      </c>
      <c r="D47" s="27">
        <f>D46+C47</f>
        <v>2.4236111111111125E-2</v>
      </c>
    </row>
    <row r="48" spans="1:4" x14ac:dyDescent="0.2">
      <c r="B48" s="8" t="s">
        <v>9</v>
      </c>
      <c r="C48" s="27">
        <v>2.5000000000000001E-3</v>
      </c>
      <c r="D48" s="27">
        <f>D47+C48</f>
        <v>2.6736111111111124E-2</v>
      </c>
    </row>
    <row r="49" spans="1:4" x14ac:dyDescent="0.2">
      <c r="B49" s="15" t="s">
        <v>25</v>
      </c>
      <c r="C49" s="27">
        <v>1.63194444444444E-3</v>
      </c>
      <c r="D49" s="27">
        <f>D48+C49</f>
        <v>2.8368055555555563E-2</v>
      </c>
    </row>
    <row r="50" spans="1:4" x14ac:dyDescent="0.2">
      <c r="A50" s="28"/>
      <c r="B50" s="29"/>
      <c r="C50" s="29"/>
      <c r="D50" s="33"/>
    </row>
    <row r="51" spans="1:4" x14ac:dyDescent="0.2">
      <c r="A51" s="8" t="s">
        <v>50</v>
      </c>
      <c r="B51" s="8" t="s">
        <v>48</v>
      </c>
      <c r="C51" s="27">
        <v>1.15740740740741E-4</v>
      </c>
      <c r="D51" s="27">
        <f>D49+C51</f>
        <v>2.8483796296296306E-2</v>
      </c>
    </row>
    <row r="52" spans="1:4" x14ac:dyDescent="0.2">
      <c r="A52" s="20"/>
      <c r="B52" s="8" t="s">
        <v>41</v>
      </c>
      <c r="C52" s="27">
        <v>2.0138888888888901E-3</v>
      </c>
      <c r="D52" s="27">
        <f>D51+C52</f>
        <v>3.0497685185185197E-2</v>
      </c>
    </row>
    <row r="53" spans="1:4" x14ac:dyDescent="0.2">
      <c r="A53" s="28"/>
      <c r="B53" s="29"/>
      <c r="C53" s="29"/>
      <c r="D53" s="33"/>
    </row>
    <row r="54" spans="1:4" x14ac:dyDescent="0.2">
      <c r="A54" s="8" t="s">
        <v>53</v>
      </c>
      <c r="B54" s="8" t="s">
        <v>48</v>
      </c>
      <c r="C54" s="27">
        <f>C28</f>
        <v>2.31481481481481E-4</v>
      </c>
      <c r="D54" s="27">
        <f>D52+C54</f>
        <v>3.0729166666666679E-2</v>
      </c>
    </row>
    <row r="55" spans="1:4" x14ac:dyDescent="0.2">
      <c r="B55" s="8" t="s">
        <v>28</v>
      </c>
      <c r="C55" s="27">
        <v>1.30787037037037E-3</v>
      </c>
      <c r="D55" s="27">
        <f>D54+C55</f>
        <v>3.2037037037037051E-2</v>
      </c>
    </row>
    <row r="56" spans="1:4" x14ac:dyDescent="0.2">
      <c r="B56" s="8" t="s">
        <v>30</v>
      </c>
      <c r="C56" s="27">
        <v>1.4236111111111101E-3</v>
      </c>
      <c r="D56" s="27">
        <f>D55+C56</f>
        <v>3.3460648148148163E-2</v>
      </c>
    </row>
    <row r="57" spans="1:4" x14ac:dyDescent="0.2">
      <c r="B57" s="8" t="s">
        <v>32</v>
      </c>
      <c r="C57" s="27">
        <v>2.1296296296296302E-3</v>
      </c>
      <c r="D57" s="27">
        <f>D56+C57</f>
        <v>3.559027777777779E-2</v>
      </c>
    </row>
    <row r="58" spans="1:4" x14ac:dyDescent="0.2">
      <c r="A58" s="34"/>
      <c r="B58" s="8" t="s">
        <v>54</v>
      </c>
      <c r="C58" s="27">
        <v>2.10648148148148E-3</v>
      </c>
      <c r="D58" s="27">
        <f>D57+C58</f>
        <v>3.769675925925927E-2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2" sqref="A12:XFD12"/>
    </sheetView>
  </sheetViews>
  <sheetFormatPr defaultRowHeight="12.75" x14ac:dyDescent="0.2"/>
  <cols>
    <col min="1" max="1" width="16.28515625" customWidth="1"/>
    <col min="2" max="2" width="18" customWidth="1"/>
    <col min="3" max="3" width="14" customWidth="1"/>
    <col min="4" max="4" width="20.5703125" customWidth="1"/>
    <col min="5" max="5" width="13" customWidth="1"/>
    <col min="6" max="6" width="29.42578125" customWidth="1"/>
  </cols>
  <sheetData>
    <row r="1" spans="1:6" x14ac:dyDescent="0.2">
      <c r="A1" s="1" t="s">
        <v>0</v>
      </c>
      <c r="B1" s="2" t="s">
        <v>1</v>
      </c>
      <c r="C1" s="2" t="s">
        <v>2</v>
      </c>
      <c r="D1" s="3" t="s">
        <v>3</v>
      </c>
      <c r="E1" s="35" t="s">
        <v>55</v>
      </c>
      <c r="F1" s="35" t="s">
        <v>59</v>
      </c>
    </row>
    <row r="2" spans="1:6" x14ac:dyDescent="0.2">
      <c r="A2" t="s">
        <v>67</v>
      </c>
      <c r="B2" t="s">
        <v>57</v>
      </c>
      <c r="C2" t="s">
        <v>58</v>
      </c>
      <c r="D2">
        <v>1.82</v>
      </c>
      <c r="E2" t="s">
        <v>56</v>
      </c>
      <c r="F2" t="s">
        <v>63</v>
      </c>
    </row>
    <row r="3" spans="1:6" x14ac:dyDescent="0.2">
      <c r="A3" t="s">
        <v>68</v>
      </c>
      <c r="B3" t="s">
        <v>57</v>
      </c>
      <c r="C3" t="s">
        <v>60</v>
      </c>
      <c r="D3">
        <v>1.97</v>
      </c>
      <c r="E3" t="s">
        <v>56</v>
      </c>
      <c r="F3" t="s">
        <v>63</v>
      </c>
    </row>
    <row r="4" spans="1:6" x14ac:dyDescent="0.2">
      <c r="A4" t="s">
        <v>68</v>
      </c>
      <c r="B4" t="s">
        <v>64</v>
      </c>
      <c r="C4" t="s">
        <v>61</v>
      </c>
      <c r="D4">
        <v>5.7</v>
      </c>
      <c r="E4" t="s">
        <v>56</v>
      </c>
      <c r="F4" t="s">
        <v>63</v>
      </c>
    </row>
    <row r="5" spans="1:6" x14ac:dyDescent="0.2">
      <c r="A5" t="s">
        <v>68</v>
      </c>
      <c r="B5" t="s">
        <v>64</v>
      </c>
      <c r="C5" t="s">
        <v>62</v>
      </c>
      <c r="D5">
        <v>5.18</v>
      </c>
      <c r="E5" t="s">
        <v>56</v>
      </c>
      <c r="F5" t="s">
        <v>63</v>
      </c>
    </row>
    <row r="6" spans="1:6" x14ac:dyDescent="0.2">
      <c r="A6" t="s">
        <v>67</v>
      </c>
      <c r="B6" t="s">
        <v>57</v>
      </c>
      <c r="C6" t="s">
        <v>66</v>
      </c>
      <c r="D6">
        <v>2.15</v>
      </c>
      <c r="E6" t="s">
        <v>65</v>
      </c>
      <c r="F6" t="s">
        <v>63</v>
      </c>
    </row>
    <row r="7" spans="1:6" x14ac:dyDescent="0.2">
      <c r="A7" t="s">
        <v>72</v>
      </c>
      <c r="B7" t="s">
        <v>72</v>
      </c>
      <c r="C7" t="s">
        <v>69</v>
      </c>
      <c r="D7">
        <v>4.55</v>
      </c>
      <c r="E7" t="s">
        <v>70</v>
      </c>
      <c r="F7" t="s">
        <v>63</v>
      </c>
    </row>
    <row r="8" spans="1:6" x14ac:dyDescent="0.2">
      <c r="A8" t="s">
        <v>72</v>
      </c>
      <c r="B8" t="s">
        <v>72</v>
      </c>
      <c r="C8" t="s">
        <v>71</v>
      </c>
      <c r="D8">
        <v>3.07</v>
      </c>
      <c r="E8" t="s">
        <v>70</v>
      </c>
      <c r="F8" t="s">
        <v>63</v>
      </c>
    </row>
    <row r="9" spans="1:6" x14ac:dyDescent="0.2">
      <c r="A9" t="s">
        <v>67</v>
      </c>
      <c r="B9" t="s">
        <v>73</v>
      </c>
      <c r="C9" t="s">
        <v>75</v>
      </c>
      <c r="D9">
        <v>3.97</v>
      </c>
      <c r="E9" t="s">
        <v>77</v>
      </c>
      <c r="F9" t="s">
        <v>63</v>
      </c>
    </row>
    <row r="10" spans="1:6" x14ac:dyDescent="0.2">
      <c r="A10" t="s">
        <v>67</v>
      </c>
      <c r="B10" t="s">
        <v>74</v>
      </c>
      <c r="C10" t="s">
        <v>76</v>
      </c>
      <c r="D10">
        <v>2.4300000000000002</v>
      </c>
      <c r="E10" t="s">
        <v>77</v>
      </c>
      <c r="F10" t="s">
        <v>63</v>
      </c>
    </row>
    <row r="11" spans="1:6" x14ac:dyDescent="0.2">
      <c r="A11" t="s">
        <v>67</v>
      </c>
      <c r="B11" t="s">
        <v>74</v>
      </c>
      <c r="C11" t="s">
        <v>78</v>
      </c>
      <c r="D11">
        <v>2.48</v>
      </c>
      <c r="E11" t="s">
        <v>77</v>
      </c>
      <c r="F11" t="s">
        <v>63</v>
      </c>
    </row>
    <row r="12" spans="1:6" x14ac:dyDescent="0.2">
      <c r="A12" t="s">
        <v>67</v>
      </c>
      <c r="B12" t="s">
        <v>80</v>
      </c>
      <c r="C12" t="s">
        <v>79</v>
      </c>
      <c r="D12">
        <v>2.1800000000000002</v>
      </c>
      <c r="E12" t="s">
        <v>56</v>
      </c>
      <c r="F12" t="s"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 List</vt:lpstr>
      <vt:lpstr>Additional Songs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1</cp:revision>
  <dcterms:created xsi:type="dcterms:W3CDTF">2016-04-21T03:42:14Z</dcterms:created>
  <dcterms:modified xsi:type="dcterms:W3CDTF">2016-05-03T00:13:17Z</dcterms:modified>
  <dc:language/>
</cp:coreProperties>
</file>