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owneast Private Lending\"/>
    </mc:Choice>
  </mc:AlternateContent>
  <xr:revisionPtr revIDLastSave="0" documentId="8_{55EF01AF-3E74-46CB-B807-67CD50E062C2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air Estimator" sheetId="2" r:id="rId1"/>
  </sheets>
  <externalReferences>
    <externalReference r:id="rId2"/>
  </externalReferences>
  <calcPr calcId="179016"/>
</workbook>
</file>

<file path=xl/calcChain.xml><?xml version="1.0" encoding="utf-8"?>
<calcChain xmlns="http://schemas.openxmlformats.org/spreadsheetml/2006/main">
  <c r="K174" i="2" l="1"/>
  <c r="J173" i="2"/>
  <c r="J172" i="2"/>
  <c r="L169" i="2"/>
  <c r="K169" i="2"/>
  <c r="L168" i="2"/>
  <c r="L166" i="2"/>
  <c r="L165" i="2"/>
  <c r="L164" i="2"/>
  <c r="L163" i="2"/>
  <c r="L162" i="2"/>
  <c r="L161" i="2"/>
  <c r="L160" i="2"/>
  <c r="L159" i="2"/>
  <c r="L158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E173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E172" i="2"/>
  <c r="L14" i="2"/>
  <c r="L13" i="2"/>
  <c r="L12" i="2"/>
  <c r="L11" i="2"/>
  <c r="L10" i="2"/>
  <c r="L9" i="2"/>
  <c r="L167" i="2"/>
  <c r="K170" i="2"/>
  <c r="G3" i="2"/>
  <c r="B2" i="2"/>
  <c r="E1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1000000}">
      <text>
        <r>
          <rPr>
            <sz val="12"/>
            <color rgb="FF000000"/>
            <rFont val="Calibri"/>
            <family val="2"/>
          </rPr>
          <t xml:space="preserve">Enter the property address in the Deal Analyzer
</t>
        </r>
      </text>
    </comment>
    <comment ref="G3" authorId="0" shapeId="0" xr:uid="{00000000-0006-0000-0100-000002000000}">
      <text>
        <r>
          <rPr>
            <sz val="12"/>
            <color rgb="FF000000"/>
            <rFont val="Calibri"/>
            <family val="2"/>
          </rPr>
          <t xml:space="preserve">Enter the square footage in the Deal Analyzer
</t>
        </r>
      </text>
    </comment>
    <comment ref="K174" authorId="0" shapeId="0" xr:uid="{00000000-0006-0000-0100-000003000000}">
      <text>
        <r>
          <rPr>
            <sz val="12"/>
            <color rgb="FF000000"/>
            <rFont val="Calibri"/>
            <family val="2"/>
          </rPr>
          <t xml:space="preserve">Enter the ARV in the Deal Analyzer
</t>
        </r>
      </text>
    </comment>
  </commentList>
</comments>
</file>

<file path=xl/sharedStrings.xml><?xml version="1.0" encoding="utf-8"?>
<sst xmlns="http://schemas.openxmlformats.org/spreadsheetml/2006/main" count="375" uniqueCount="206">
  <si>
    <t>Repair Estimator</t>
  </si>
  <si>
    <t>Address:</t>
  </si>
  <si>
    <t>Vacant:</t>
  </si>
  <si>
    <t>Date:</t>
  </si>
  <si>
    <t>Bed:</t>
  </si>
  <si>
    <t>Bath:</t>
  </si>
  <si>
    <t>Sq Ft:</t>
  </si>
  <si>
    <t>Inspected By:</t>
  </si>
  <si>
    <t xml:space="preserve">* Additional Mediator/Engineer/Pro Quotes Needed: </t>
  </si>
  <si>
    <t>Professional Fees</t>
  </si>
  <si>
    <t>Category</t>
  </si>
  <si>
    <t>Y/N</t>
  </si>
  <si>
    <t>Type</t>
  </si>
  <si>
    <t>#</t>
  </si>
  <si>
    <t>Unit</t>
  </si>
  <si>
    <t>Cost</t>
  </si>
  <si>
    <t>Total</t>
  </si>
  <si>
    <t>Professional Services</t>
  </si>
  <si>
    <t>Architect</t>
  </si>
  <si>
    <t>hrs</t>
  </si>
  <si>
    <t>Landscape Architect</t>
  </si>
  <si>
    <t>GeoTech Engineer</t>
  </si>
  <si>
    <t>Civil Engineer</t>
  </si>
  <si>
    <t>Structural Engineer</t>
  </si>
  <si>
    <t>Other</t>
  </si>
  <si>
    <t>EXTERIOR</t>
  </si>
  <si>
    <t>Repair Type</t>
  </si>
  <si>
    <t>Roof *</t>
  </si>
  <si>
    <t>Roof (rip and replace) - architectural shingle</t>
  </si>
  <si>
    <t>sf</t>
  </si>
  <si>
    <t>Roof Sheathing - plywood 1/2" remove &amp; install</t>
  </si>
  <si>
    <t>Roof repair/patch (hard)</t>
  </si>
  <si>
    <t>ea</t>
  </si>
  <si>
    <t>Fascia - demo &amp; install new</t>
  </si>
  <si>
    <t>lf</t>
  </si>
  <si>
    <t>Soffit - demo &amp; install new</t>
  </si>
  <si>
    <t>Gutters</t>
  </si>
  <si>
    <t>Gutters &amp; downspouts - demo &amp; install new (Flat Cost)</t>
  </si>
  <si>
    <t>Finish</t>
  </si>
  <si>
    <t>Demo existing finishing material</t>
  </si>
  <si>
    <t>Stucco</t>
  </si>
  <si>
    <t>Wood siding</t>
  </si>
  <si>
    <t>Painting</t>
  </si>
  <si>
    <t>Painting both exterior &amp; interior (whole property)</t>
  </si>
  <si>
    <t>Sand &amp; refinish deck or paint deck</t>
  </si>
  <si>
    <t>Paint fence</t>
  </si>
  <si>
    <t>Windows</t>
  </si>
  <si>
    <t>Windows, vinyl, average size</t>
  </si>
  <si>
    <t>Windows, wood, restore existing wood (historical)</t>
  </si>
  <si>
    <t>Garage</t>
  </si>
  <si>
    <t>Garage Door Only -  1 Car - 9'x7'  door, manual</t>
  </si>
  <si>
    <t>Garage Door Only - 2 Car - 16' door, manual</t>
  </si>
  <si>
    <t>Garage Door Opener Installed</t>
  </si>
  <si>
    <t>Build new detached garage</t>
  </si>
  <si>
    <t>Landscaping</t>
  </si>
  <si>
    <t>Full landscaping makeover large lot</t>
  </si>
  <si>
    <t>ls</t>
  </si>
  <si>
    <t>Full landscaping makeover medium lot</t>
  </si>
  <si>
    <t>Full landscaping makeover small lot</t>
  </si>
  <si>
    <t>Clean up landscaping &amp; yard only</t>
  </si>
  <si>
    <t>Tree removal (per tree)</t>
  </si>
  <si>
    <t>Tree Planting (per tree)</t>
  </si>
  <si>
    <t>Concrete/Asphalt</t>
  </si>
  <si>
    <t>Demo existing concrete or asphalt</t>
  </si>
  <si>
    <t>Concrete installed for driveway/patio/sidewalk</t>
  </si>
  <si>
    <t>Asphalt installed in driveway</t>
  </si>
  <si>
    <t>Gravel installed for driveway/sidewalk</t>
  </si>
  <si>
    <t>Decks</t>
  </si>
  <si>
    <t>New deck 15'x15' (add permit if 30" off ground)</t>
  </si>
  <si>
    <t>New deck 10'x10'</t>
  </si>
  <si>
    <t>New deck - treated lumber</t>
  </si>
  <si>
    <t>New deck - cedar material</t>
  </si>
  <si>
    <t>Decking material replacement only</t>
  </si>
  <si>
    <t>Sand &amp; refinish deck only</t>
  </si>
  <si>
    <t>New railings - wood</t>
  </si>
  <si>
    <t>New railings - metal</t>
  </si>
  <si>
    <t>Fence</t>
  </si>
  <si>
    <t>Wood fencing</t>
  </si>
  <si>
    <t>Wrought iron fencing</t>
  </si>
  <si>
    <t>Chain-link fence</t>
  </si>
  <si>
    <t>Pool *</t>
  </si>
  <si>
    <t>Pool Completely Redone ($10k to $15k)</t>
  </si>
  <si>
    <t>Pool (redo plaster only)</t>
  </si>
  <si>
    <t>Exterior Notes</t>
  </si>
  <si>
    <t>INTERIOR</t>
  </si>
  <si>
    <t>Interior painting only</t>
  </si>
  <si>
    <t>Add extra wall prep (damaged walls)</t>
  </si>
  <si>
    <t>Hardwood</t>
  </si>
  <si>
    <t>Hardwood flooring - solid wood</t>
  </si>
  <si>
    <t>Engineered hardwood flooring</t>
  </si>
  <si>
    <t>Laminate hardwood flooring</t>
  </si>
  <si>
    <t>Sand &amp; refinish existing hardwood flooring</t>
  </si>
  <si>
    <t xml:space="preserve">Carpet </t>
  </si>
  <si>
    <t>Carpet</t>
  </si>
  <si>
    <t>Tiling</t>
  </si>
  <si>
    <t>Ceramic floor tile - in kitchen</t>
  </si>
  <si>
    <t>Backsplash wall tile - in kitchen</t>
  </si>
  <si>
    <t>Ceramic floor tile - in bathrooms</t>
  </si>
  <si>
    <t>Shower wall tile - in bathrooms (70 sf usually)</t>
  </si>
  <si>
    <t>Shower accent wall tile - in bathrooms</t>
  </si>
  <si>
    <t>Ceramic floor tile - other areas of house</t>
  </si>
  <si>
    <t>Kitchen - (Grouped)</t>
  </si>
  <si>
    <t>High end kitchen</t>
  </si>
  <si>
    <t>Includes: cabinets, counter-tops, backsplash, plumbing &amp; electrical work &amp; fixtures in kitchen only. Excludes: appliances, flooring, paint.</t>
  </si>
  <si>
    <t>Median kitchen</t>
  </si>
  <si>
    <t>Low end kitchen</t>
  </si>
  <si>
    <t>Low end kitchen - refinish existing cabinets</t>
  </si>
  <si>
    <t>Kitchen extra custom items</t>
  </si>
  <si>
    <t>Appliances - (Grouped)</t>
  </si>
  <si>
    <t>Luxury home appliances</t>
  </si>
  <si>
    <t>Includes: Refrigerator, range, range hood, dishwasher, microwave</t>
  </si>
  <si>
    <t>High end home appliances</t>
  </si>
  <si>
    <t>Median price home appliances</t>
  </si>
  <si>
    <t>Low end home appliances</t>
  </si>
  <si>
    <t>Bathroom - (Grouped)</t>
  </si>
  <si>
    <t>Large master bath - replace everything</t>
  </si>
  <si>
    <t>Includes: vanity, counter-top, mirror, sink, faucet, tub, surround, shower-head &amp; faucet kit, towel bar kit fan, lighting kit, basic plumbing &amp; electrical work. Excludes flooring &amp; paint</t>
  </si>
  <si>
    <t>Full bath - replace everything</t>
  </si>
  <si>
    <t>Half bath - replace everything</t>
  </si>
  <si>
    <t>INTERIOR (cont.)</t>
  </si>
  <si>
    <t>Framing</t>
  </si>
  <si>
    <t>New construction framing- (includes walls, floors &amp; roof)</t>
  </si>
  <si>
    <t>Interior framing changes (non load barring)</t>
  </si>
  <si>
    <t>Open load bearing/structural wall</t>
  </si>
  <si>
    <t>Subfloor put in (3/4" plywood)</t>
  </si>
  <si>
    <t>Insulation</t>
  </si>
  <si>
    <t>Wall insulation</t>
  </si>
  <si>
    <t>Floor insulation</t>
  </si>
  <si>
    <t>Attic insulation, blown-in</t>
  </si>
  <si>
    <t>Walls</t>
  </si>
  <si>
    <t>Drywall, tape &amp; skimcoat walls/ceilings in gutted house</t>
  </si>
  <si>
    <t>Drywall, tape, &amp; skimcoat a wall (1/2" thick)</t>
  </si>
  <si>
    <t>Drywall, tape, &amp; skimcoat a ceiling (1/2" thick)</t>
  </si>
  <si>
    <t>Skimcoating/texturing walls and ceilings only</t>
  </si>
  <si>
    <t>Patchwork section of a wall - (drywall, tape, &amp; finish)</t>
  </si>
  <si>
    <t>Doors &amp; Trim</t>
  </si>
  <si>
    <t>New interior doors, closet doors, hardware, &amp; trim (3000 sq ft house)</t>
  </si>
  <si>
    <t>New interior doors, closet doors, hardware, &amp; trim (1500 sq ft house)</t>
  </si>
  <si>
    <t>Interior door - prehung hollow-core door</t>
  </si>
  <si>
    <t>Interior sliding closet door</t>
  </si>
  <si>
    <t>Exterior front door - single door w/ hardware &amp; dead bolt</t>
  </si>
  <si>
    <t>Exterior french patio door - double door</t>
  </si>
  <si>
    <t>Exterior sliding glass door - double door</t>
  </si>
  <si>
    <t>Crown molding</t>
  </si>
  <si>
    <t>New baseboard trim</t>
  </si>
  <si>
    <t>Basement</t>
  </si>
  <si>
    <t>Pour concrete floor in basement</t>
  </si>
  <si>
    <t>sy</t>
  </si>
  <si>
    <t>Seal basement</t>
  </si>
  <si>
    <t>Install sump pump</t>
  </si>
  <si>
    <t>Install french drains (estimate depending on condition - L x W)</t>
  </si>
  <si>
    <t>Reframe support beam</t>
  </si>
  <si>
    <t>Replace stairs</t>
  </si>
  <si>
    <t>Foundation *</t>
  </si>
  <si>
    <t>Excavation - dig footing trenching</t>
  </si>
  <si>
    <t>Possible additional Inspections, Quotes or Mediation needed</t>
  </si>
  <si>
    <t>Excavation - backfill of trenches</t>
  </si>
  <si>
    <t>New foundation - pour concrete footing</t>
  </si>
  <si>
    <t>New foundation - pour concrete slab on grade (4" thick)</t>
  </si>
  <si>
    <t>New foundation - pour stem wall for single story house</t>
  </si>
  <si>
    <t>Repair existing foundation -  ($10k min - get quote)</t>
  </si>
  <si>
    <t>Repair existing foundation -  stair mud jacking (will vary)</t>
  </si>
  <si>
    <t>Repair existing foundation - bowing walls support with I beams</t>
  </si>
  <si>
    <t>Repair existing foundation - settled walls support w/piers</t>
  </si>
  <si>
    <t>Interior Notes</t>
  </si>
  <si>
    <t>MECHANICALS</t>
  </si>
  <si>
    <t>HVAC</t>
  </si>
  <si>
    <t>Whole heating system</t>
  </si>
  <si>
    <t>Replace forced air ductwork only</t>
  </si>
  <si>
    <t>AC</t>
  </si>
  <si>
    <t>Air conditioning unit only</t>
  </si>
  <si>
    <t>Plumbing</t>
  </si>
  <si>
    <t>New plumbing system in entire house (1,500 sq. ft 3/2 house)</t>
  </si>
  <si>
    <t>Replace tankless hot water heater</t>
  </si>
  <si>
    <t>Replace gas hot water heater - 40 gallon</t>
  </si>
  <si>
    <t>Electrical</t>
  </si>
  <si>
    <t>Rewire entire house, new panel, &amp; lighting fixtures (1,500 sqft)</t>
  </si>
  <si>
    <t>Basic electrical work for house &amp; lighting fixtures (1500 sq. ft)</t>
  </si>
  <si>
    <t>Replace electrical panel only</t>
  </si>
  <si>
    <t>Replace all lighting fixtures only (1500 sq. ft. house)</t>
  </si>
  <si>
    <t>OTHER</t>
  </si>
  <si>
    <t>Demo &amp; Dumpsters</t>
  </si>
  <si>
    <t>Demolition work (cost to fill one 40 yd dumpster)</t>
  </si>
  <si>
    <t>Dumpster rental (40 yard)</t>
  </si>
  <si>
    <t>Termites/Abatement *</t>
  </si>
  <si>
    <t>Termite fumigation &amp; treatment</t>
  </si>
  <si>
    <t>Mold removal &amp; abatement - minimum</t>
  </si>
  <si>
    <t>Asbestos removal &amp; abatement - minimum</t>
  </si>
  <si>
    <t>Permits *</t>
  </si>
  <si>
    <t>Construction permits for remodel (city)</t>
  </si>
  <si>
    <t>Construction permits for addition (city)</t>
  </si>
  <si>
    <t>Construction permits for deck (city)</t>
  </si>
  <si>
    <t>Note: add anything that is not currently on the sheet</t>
  </si>
  <si>
    <t>Repairs Subtotal</t>
  </si>
  <si>
    <t>Staging</t>
  </si>
  <si>
    <t>Staging (Kitchen, Baths, Living Room &amp; 1 Bedroom)</t>
  </si>
  <si>
    <t>Contingency</t>
  </si>
  <si>
    <t>Misc Contingency Cost (10-20% depending on unknowns)</t>
  </si>
  <si>
    <t>%</t>
  </si>
  <si>
    <t>Total Repairs</t>
  </si>
  <si>
    <t>COST ESTIMATES</t>
  </si>
  <si>
    <t>Exterior Repairs</t>
  </si>
  <si>
    <t>Mechanical Repairs</t>
  </si>
  <si>
    <t>Interior Repairs</t>
  </si>
  <si>
    <t>Other Repairs</t>
  </si>
  <si>
    <t>After Repair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</si>
</sst>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"/>
    <numFmt numFmtId="165" formatCode="&quot;$&quot;#,##0"/>
  </numFmts>
  <fonts count="11">
    <font>
      <sz val="12"/>
      <color rgb="FF000000"/>
      <name val="Calibri"/>
    </font>
    <font>
      <sz val="12"/>
      <name val="Calibri"/>
      <family val="2"/>
    </font>
    <font>
      <b/>
      <sz val="28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7"/>
      <color rgb="FF000000"/>
      <name val="Calibri"/>
      <family val="2"/>
    </font>
    <font>
      <sz val="6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9EAD3"/>
        <bgColor rgb="FFD9EAD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7F7F7F"/>
      </bottom>
      <diagonal/>
    </border>
    <border>
      <left/>
      <right style="medium">
        <color rgb="FF7F7F7F"/>
      </right>
      <top/>
      <bottom style="thin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165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8" fontId="10" fillId="3" borderId="8" xfId="0" applyNumberFormat="1" applyFont="1" applyFill="1" applyBorder="1" applyAlignment="1">
      <alignment horizontal="right"/>
    </xf>
    <xf numFmtId="165" fontId="10" fillId="5" borderId="9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/>
    <xf numFmtId="8" fontId="10" fillId="3" borderId="10" xfId="0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0" fontId="1" fillId="0" borderId="0" xfId="0" applyFont="1" applyAlignment="1"/>
    <xf numFmtId="165" fontId="0" fillId="4" borderId="2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0" fillId="0" borderId="0" xfId="0" applyFont="1" applyAlignment="1"/>
    <xf numFmtId="0" fontId="7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7" fillId="3" borderId="5" xfId="0" applyFont="1" applyFill="1" applyBorder="1" applyAlignment="1"/>
    <xf numFmtId="165" fontId="0" fillId="4" borderId="2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2" fillId="3" borderId="2" xfId="0" applyFont="1" applyFill="1" applyBorder="1" applyAlignment="1"/>
    <xf numFmtId="0" fontId="1" fillId="3" borderId="2" xfId="0" applyFont="1" applyFill="1" applyBorder="1" applyAlignment="1"/>
    <xf numFmtId="0" fontId="3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164" fontId="1" fillId="3" borderId="1" xfId="0" applyNumberFormat="1" applyFont="1" applyFill="1" applyBorder="1" applyAlignment="1"/>
    <xf numFmtId="0" fontId="1" fillId="3" borderId="0" xfId="0" applyFont="1" applyFill="1" applyAlignment="1"/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0" borderId="2" xfId="0" applyFont="1" applyBorder="1" applyAlignment="1"/>
    <xf numFmtId="165" fontId="7" fillId="4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1" fillId="3" borderId="12" xfId="0" applyFont="1" applyFill="1" applyBorder="1" applyAlignment="1"/>
    <xf numFmtId="0" fontId="1" fillId="0" borderId="3" xfId="0" applyFont="1" applyBorder="1" applyAlignment="1"/>
    <xf numFmtId="0" fontId="3" fillId="3" borderId="1" xfId="0" applyFont="1" applyFill="1" applyBorder="1" applyAlignment="1"/>
    <xf numFmtId="0" fontId="1" fillId="0" borderId="3" xfId="0" applyFont="1" applyBorder="1" applyAlignment="1"/>
    <xf numFmtId="0" fontId="1" fillId="3" borderId="3" xfId="0" applyFont="1" applyFill="1" applyBorder="1" applyAlignment="1"/>
    <xf numFmtId="0" fontId="8" fillId="3" borderId="4" xfId="0" applyFont="1" applyFill="1" applyBorder="1" applyAlignment="1">
      <alignment horizontal="left" vertical="top"/>
    </xf>
    <xf numFmtId="0" fontId="1" fillId="0" borderId="12" xfId="0" applyFont="1" applyBorder="1" applyAlignment="1"/>
    <xf numFmtId="0" fontId="1" fillId="0" borderId="4" xfId="0" applyFont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1" xfId="0" applyFont="1" applyFill="1" applyBorder="1" applyAlignment="1"/>
    <xf numFmtId="165" fontId="1" fillId="0" borderId="0" xfId="0" applyNumberFormat="1" applyFont="1" applyAlignment="1"/>
    <xf numFmtId="2" fontId="1" fillId="0" borderId="3" xfId="0" applyNumberFormat="1" applyFont="1" applyBorder="1" applyAlignment="1"/>
    <xf numFmtId="0" fontId="1" fillId="0" borderId="12" xfId="0" applyFont="1" applyBorder="1" applyAlignment="1"/>
    <xf numFmtId="0" fontId="3" fillId="3" borderId="12" xfId="0" applyFont="1" applyFill="1" applyBorder="1" applyAlignment="1">
      <alignment horizontal="center"/>
    </xf>
    <xf numFmtId="8" fontId="3" fillId="3" borderId="12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0" fontId="7" fillId="3" borderId="4" xfId="0" applyFont="1" applyFill="1" applyBorder="1" applyAlignment="1"/>
    <xf numFmtId="165" fontId="1" fillId="3" borderId="2" xfId="0" applyNumberFormat="1" applyFont="1" applyFill="1" applyBorder="1" applyAlignment="1"/>
    <xf numFmtId="0" fontId="1" fillId="0" borderId="2" xfId="0" applyFont="1" applyBorder="1" applyAlignment="1"/>
    <xf numFmtId="0" fontId="7" fillId="3" borderId="2" xfId="0" applyFont="1" applyFill="1" applyBorder="1" applyAlignment="1">
      <alignment horizontal="center"/>
    </xf>
    <xf numFmtId="0" fontId="1" fillId="0" borderId="5" xfId="0" applyFont="1" applyBorder="1" applyAlignment="1"/>
    <xf numFmtId="0" fontId="9" fillId="3" borderId="4" xfId="0" applyFont="1" applyFill="1" applyBorder="1" applyAlignment="1">
      <alignment horizontal="left" vertical="top"/>
    </xf>
    <xf numFmtId="0" fontId="3" fillId="3" borderId="1" xfId="0" applyFont="1" applyFill="1" applyBorder="1" applyAlignment="1"/>
    <xf numFmtId="0" fontId="0" fillId="3" borderId="1" xfId="0" applyFont="1" applyFill="1" applyBorder="1" applyAlignment="1"/>
    <xf numFmtId="0" fontId="8" fillId="3" borderId="6" xfId="0" applyFont="1" applyFill="1" applyBorder="1" applyAlignment="1">
      <alignment horizontal="left" vertical="top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/>
    <xf numFmtId="0" fontId="6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1" fillId="4" borderId="2" xfId="0" applyFont="1" applyFill="1" applyBorder="1" applyAlignment="1"/>
    <xf numFmtId="165" fontId="7" fillId="4" borderId="2" xfId="0" applyNumberFormat="1" applyFont="1" applyFill="1" applyBorder="1" applyAlignment="1"/>
    <xf numFmtId="165" fontId="10" fillId="4" borderId="1" xfId="0" applyNumberFormat="1" applyFont="1" applyFill="1" applyBorder="1" applyAlignment="1">
      <alignment horizontal="right"/>
    </xf>
    <xf numFmtId="165" fontId="10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0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for%20loan%20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r loan 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74"/>
  <sheetViews>
    <sheetView tabSelected="1" topLeftCell="A147" workbookViewId="0" xr3:uid="{958C4451-9541-5A59-BF78-D2F731DF1C81}"/>
  </sheetViews>
  <sheetFormatPr defaultColWidth="13.5" defaultRowHeight="15" customHeight="1"/>
  <sheetData>
    <row r="1" spans="1:24" ht="1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 customHeight="1">
      <c r="A2" s="23" t="s">
        <v>1</v>
      </c>
      <c r="B2" s="24" t="e">
        <f>(#REF!)</f>
        <v>#REF!</v>
      </c>
      <c r="C2" s="25"/>
      <c r="D2" s="25"/>
      <c r="E2" s="25"/>
      <c r="F2" s="25"/>
      <c r="G2" s="23" t="s">
        <v>2</v>
      </c>
      <c r="H2" s="13"/>
      <c r="I2" s="13"/>
      <c r="J2" s="13"/>
      <c r="K2" s="23" t="s">
        <v>3</v>
      </c>
      <c r="L2" s="26"/>
      <c r="M2" s="10"/>
      <c r="N2" s="27"/>
      <c r="O2" s="27"/>
      <c r="P2" s="27"/>
      <c r="Q2" s="27"/>
      <c r="R2" s="27"/>
      <c r="S2" s="27"/>
      <c r="T2" s="27"/>
      <c r="U2" s="27"/>
      <c r="V2" s="10"/>
      <c r="W2" s="10"/>
      <c r="X2" s="10"/>
    </row>
    <row r="3" spans="1:24" ht="15" customHeight="1">
      <c r="A3" s="23" t="s">
        <v>4</v>
      </c>
      <c r="B3" s="24">
        <v>4</v>
      </c>
      <c r="C3" s="25"/>
      <c r="D3" s="23" t="s">
        <v>5</v>
      </c>
      <c r="E3" s="28">
        <v>3</v>
      </c>
      <c r="F3" s="23" t="s">
        <v>6</v>
      </c>
      <c r="G3" s="29" t="e">
        <f>SUM(#REF!)</f>
        <v>#REF!</v>
      </c>
      <c r="H3" s="22"/>
      <c r="I3" s="22"/>
      <c r="J3" s="23" t="s">
        <v>7</v>
      </c>
      <c r="K3" s="13"/>
      <c r="L3" s="13"/>
      <c r="M3" s="10"/>
      <c r="N3" s="27"/>
      <c r="O3" s="27"/>
      <c r="P3" s="27"/>
      <c r="Q3" s="27"/>
      <c r="R3" s="27"/>
      <c r="S3" s="27"/>
      <c r="T3" s="27"/>
      <c r="U3" s="27"/>
      <c r="V3" s="10"/>
      <c r="W3" s="10"/>
      <c r="X3" s="10"/>
    </row>
    <row r="4" spans="1:24" ht="15.75">
      <c r="A4" s="15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 customHeight="1">
      <c r="A7" s="30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4" t="s">
        <v>10</v>
      </c>
      <c r="B8" s="25"/>
      <c r="C8" s="12" t="s">
        <v>11</v>
      </c>
      <c r="D8" s="14" t="s">
        <v>12</v>
      </c>
      <c r="E8" s="25"/>
      <c r="F8" s="25"/>
      <c r="G8" s="25"/>
      <c r="H8" s="25"/>
      <c r="I8" s="12" t="s">
        <v>13</v>
      </c>
      <c r="J8" s="12" t="s">
        <v>14</v>
      </c>
      <c r="K8" s="12" t="s">
        <v>15</v>
      </c>
      <c r="L8" s="32" t="s">
        <v>16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>
      <c r="A9" s="33" t="s">
        <v>17</v>
      </c>
      <c r="B9" s="34"/>
      <c r="C9" s="35"/>
      <c r="D9" s="36" t="s">
        <v>18</v>
      </c>
      <c r="E9" s="25"/>
      <c r="F9" s="25"/>
      <c r="G9" s="25"/>
      <c r="H9" s="37"/>
      <c r="I9" s="38"/>
      <c r="J9" s="2" t="s">
        <v>19</v>
      </c>
      <c r="K9" s="3">
        <v>175</v>
      </c>
      <c r="L9" s="1">
        <f t="shared" ref="L9:L14" si="0">SUM(I9*K9)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39"/>
      <c r="B10" s="40"/>
      <c r="C10" s="35"/>
      <c r="D10" s="36" t="s">
        <v>20</v>
      </c>
      <c r="E10" s="25"/>
      <c r="F10" s="25"/>
      <c r="G10" s="25"/>
      <c r="H10" s="37"/>
      <c r="I10" s="38"/>
      <c r="J10" s="2" t="s">
        <v>19</v>
      </c>
      <c r="K10" s="3">
        <v>150</v>
      </c>
      <c r="L10" s="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41"/>
      <c r="B11" s="40"/>
      <c r="C11" s="35"/>
      <c r="D11" s="36" t="s">
        <v>21</v>
      </c>
      <c r="E11" s="25"/>
      <c r="F11" s="25"/>
      <c r="G11" s="25"/>
      <c r="H11" s="37"/>
      <c r="I11" s="38"/>
      <c r="J11" s="2" t="s">
        <v>19</v>
      </c>
      <c r="K11" s="3">
        <v>100</v>
      </c>
      <c r="L11" s="1">
        <f t="shared" si="0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42"/>
      <c r="B12" s="34"/>
      <c r="C12" s="35"/>
      <c r="D12" s="36" t="s">
        <v>22</v>
      </c>
      <c r="E12" s="25"/>
      <c r="F12" s="25"/>
      <c r="G12" s="25"/>
      <c r="H12" s="37"/>
      <c r="I12" s="38"/>
      <c r="J12" s="2" t="s">
        <v>19</v>
      </c>
      <c r="K12" s="3">
        <v>120</v>
      </c>
      <c r="L12" s="1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42"/>
      <c r="B13" s="34"/>
      <c r="C13" s="35"/>
      <c r="D13" s="36" t="s">
        <v>23</v>
      </c>
      <c r="E13" s="25"/>
      <c r="F13" s="25"/>
      <c r="G13" s="25"/>
      <c r="H13" s="37"/>
      <c r="I13" s="38"/>
      <c r="J13" s="2" t="s">
        <v>19</v>
      </c>
      <c r="K13" s="3">
        <v>175</v>
      </c>
      <c r="L13" s="1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42"/>
      <c r="B14" s="34"/>
      <c r="C14" s="35"/>
      <c r="D14" s="36" t="s">
        <v>24</v>
      </c>
      <c r="E14" s="25"/>
      <c r="F14" s="25"/>
      <c r="G14" s="25"/>
      <c r="H14" s="37"/>
      <c r="I14" s="38"/>
      <c r="J14" s="2" t="s">
        <v>19</v>
      </c>
      <c r="K14" s="3">
        <v>100</v>
      </c>
      <c r="L14" s="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3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 customHeight="1">
      <c r="A16" s="30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14" t="s">
        <v>10</v>
      </c>
      <c r="B17" s="25"/>
      <c r="C17" s="12" t="s">
        <v>11</v>
      </c>
      <c r="D17" s="14" t="s">
        <v>26</v>
      </c>
      <c r="E17" s="25"/>
      <c r="F17" s="25"/>
      <c r="G17" s="25"/>
      <c r="H17" s="25"/>
      <c r="I17" s="12" t="s">
        <v>13</v>
      </c>
      <c r="J17" s="12" t="s">
        <v>14</v>
      </c>
      <c r="K17" s="12" t="s">
        <v>15</v>
      </c>
      <c r="L17" s="32" t="s">
        <v>16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33" t="s">
        <v>27</v>
      </c>
      <c r="B18" s="34"/>
      <c r="C18" s="35"/>
      <c r="D18" s="36" t="s">
        <v>28</v>
      </c>
      <c r="E18" s="25"/>
      <c r="F18" s="25"/>
      <c r="G18" s="25"/>
      <c r="H18" s="37"/>
      <c r="I18" s="38"/>
      <c r="J18" s="2" t="s">
        <v>29</v>
      </c>
      <c r="K18" s="3">
        <v>4</v>
      </c>
      <c r="L18" s="1">
        <f t="shared" ref="L18:L31" si="1">SUM(I18*K18)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39"/>
      <c r="B19" s="40"/>
      <c r="C19" s="35"/>
      <c r="D19" s="36" t="s">
        <v>30</v>
      </c>
      <c r="E19" s="25"/>
      <c r="F19" s="25"/>
      <c r="G19" s="25"/>
      <c r="H19" s="37"/>
      <c r="I19" s="38"/>
      <c r="J19" s="2" t="s">
        <v>29</v>
      </c>
      <c r="K19" s="3">
        <v>2</v>
      </c>
      <c r="L19" s="1">
        <f t="shared" si="1"/>
        <v>0</v>
      </c>
      <c r="M19" s="10"/>
      <c r="N19" s="10"/>
      <c r="O19" s="10"/>
      <c r="P19" s="10"/>
      <c r="Q19" s="10"/>
      <c r="R19" s="10"/>
      <c r="S19" s="45"/>
      <c r="T19" s="10"/>
      <c r="U19" s="10"/>
      <c r="V19" s="10"/>
      <c r="W19" s="10"/>
      <c r="X19" s="10"/>
    </row>
    <row r="20" spans="1:24" ht="15.75">
      <c r="A20" s="42"/>
      <c r="B20" s="34"/>
      <c r="C20" s="35"/>
      <c r="D20" s="36" t="s">
        <v>31</v>
      </c>
      <c r="E20" s="25"/>
      <c r="F20" s="25"/>
      <c r="G20" s="25"/>
      <c r="H20" s="37"/>
      <c r="I20" s="38"/>
      <c r="J20" s="2" t="s">
        <v>32</v>
      </c>
      <c r="K20" s="3">
        <v>900</v>
      </c>
      <c r="L20" s="1">
        <f t="shared" si="1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42"/>
      <c r="B21" s="34"/>
      <c r="C21" s="35"/>
      <c r="D21" s="36" t="s">
        <v>33</v>
      </c>
      <c r="E21" s="25"/>
      <c r="F21" s="25"/>
      <c r="G21" s="25"/>
      <c r="H21" s="37"/>
      <c r="I21" s="38"/>
      <c r="J21" s="2" t="s">
        <v>34</v>
      </c>
      <c r="K21" s="3">
        <v>3</v>
      </c>
      <c r="L21" s="1">
        <f t="shared" si="1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43"/>
      <c r="B22" s="38"/>
      <c r="C22" s="35"/>
      <c r="D22" s="36" t="s">
        <v>35</v>
      </c>
      <c r="E22" s="25"/>
      <c r="F22" s="25"/>
      <c r="G22" s="25"/>
      <c r="H22" s="37"/>
      <c r="I22" s="38"/>
      <c r="J22" s="2" t="s">
        <v>34</v>
      </c>
      <c r="K22" s="3">
        <v>4</v>
      </c>
      <c r="L22" s="1">
        <f t="shared" si="1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33" t="s">
        <v>36</v>
      </c>
      <c r="B23" s="34"/>
      <c r="C23" s="35"/>
      <c r="D23" s="36" t="s">
        <v>37</v>
      </c>
      <c r="E23" s="25"/>
      <c r="F23" s="25"/>
      <c r="G23" s="25"/>
      <c r="H23" s="37"/>
      <c r="I23" s="35"/>
      <c r="J23" s="2" t="s">
        <v>29</v>
      </c>
      <c r="K23" s="3">
        <v>0.5</v>
      </c>
      <c r="L23" s="1">
        <f t="shared" si="1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33" t="s">
        <v>38</v>
      </c>
      <c r="B24" s="34"/>
      <c r="C24" s="35"/>
      <c r="D24" s="36" t="s">
        <v>39</v>
      </c>
      <c r="E24" s="25"/>
      <c r="F24" s="25"/>
      <c r="G24" s="25"/>
      <c r="H24" s="37"/>
      <c r="I24" s="35"/>
      <c r="J24" s="2" t="s">
        <v>29</v>
      </c>
      <c r="K24" s="3">
        <v>0.75</v>
      </c>
      <c r="L24" s="1">
        <f t="shared" si="1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42"/>
      <c r="B25" s="34"/>
      <c r="C25" s="35"/>
      <c r="D25" s="36" t="s">
        <v>40</v>
      </c>
      <c r="E25" s="25"/>
      <c r="F25" s="25"/>
      <c r="G25" s="25"/>
      <c r="H25" s="37"/>
      <c r="I25" s="35"/>
      <c r="J25" s="2" t="s">
        <v>29</v>
      </c>
      <c r="K25" s="3">
        <v>7</v>
      </c>
      <c r="L25" s="1">
        <f t="shared" si="1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42"/>
      <c r="B26" s="34"/>
      <c r="C26" s="35"/>
      <c r="D26" s="36" t="s">
        <v>41</v>
      </c>
      <c r="E26" s="25"/>
      <c r="F26" s="25"/>
      <c r="G26" s="25"/>
      <c r="H26" s="37"/>
      <c r="I26" s="46"/>
      <c r="J26" s="2" t="s">
        <v>29</v>
      </c>
      <c r="K26" s="3">
        <v>6</v>
      </c>
      <c r="L26" s="1">
        <f t="shared" si="1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33" t="s">
        <v>42</v>
      </c>
      <c r="B27" s="34"/>
      <c r="C27" s="35"/>
      <c r="D27" s="36" t="s">
        <v>43</v>
      </c>
      <c r="E27" s="25"/>
      <c r="F27" s="25"/>
      <c r="G27" s="25"/>
      <c r="H27" s="37"/>
      <c r="I27" s="35"/>
      <c r="J27" s="2" t="s">
        <v>29</v>
      </c>
      <c r="K27" s="3">
        <v>2</v>
      </c>
      <c r="L27" s="1">
        <f t="shared" si="1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42"/>
      <c r="B28" s="34"/>
      <c r="C28" s="35"/>
      <c r="D28" s="36" t="s">
        <v>44</v>
      </c>
      <c r="E28" s="25"/>
      <c r="F28" s="25"/>
      <c r="G28" s="25"/>
      <c r="H28" s="37"/>
      <c r="I28" s="35"/>
      <c r="J28" s="2" t="s">
        <v>29</v>
      </c>
      <c r="K28" s="3">
        <v>1.75</v>
      </c>
      <c r="L28" s="1">
        <f t="shared" si="1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>
      <c r="A29" s="42"/>
      <c r="B29" s="34"/>
      <c r="C29" s="35"/>
      <c r="D29" s="36" t="s">
        <v>45</v>
      </c>
      <c r="E29" s="25"/>
      <c r="F29" s="25"/>
      <c r="G29" s="25"/>
      <c r="H29" s="37"/>
      <c r="I29" s="35"/>
      <c r="J29" s="2" t="s">
        <v>29</v>
      </c>
      <c r="K29" s="3">
        <v>1</v>
      </c>
      <c r="L29" s="1">
        <f t="shared" si="1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33" t="s">
        <v>46</v>
      </c>
      <c r="B30" s="34"/>
      <c r="C30" s="35"/>
      <c r="D30" s="36" t="s">
        <v>47</v>
      </c>
      <c r="E30" s="25"/>
      <c r="F30" s="25"/>
      <c r="G30" s="25"/>
      <c r="H30" s="37"/>
      <c r="I30" s="35"/>
      <c r="J30" s="2" t="s">
        <v>32</v>
      </c>
      <c r="K30" s="3">
        <v>250</v>
      </c>
      <c r="L30" s="1">
        <f t="shared" si="1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42"/>
      <c r="B31" s="34"/>
      <c r="C31" s="47"/>
      <c r="D31" s="17" t="s">
        <v>48</v>
      </c>
      <c r="E31" s="13"/>
      <c r="F31" s="13"/>
      <c r="G31" s="13"/>
      <c r="H31" s="40"/>
      <c r="I31" s="47"/>
      <c r="J31" s="48" t="s">
        <v>32</v>
      </c>
      <c r="K31" s="49">
        <v>450</v>
      </c>
      <c r="L31" s="50">
        <f t="shared" si="1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4" t="s">
        <v>10</v>
      </c>
      <c r="B32" s="25"/>
      <c r="C32" s="12" t="s">
        <v>11</v>
      </c>
      <c r="D32" s="14" t="s">
        <v>26</v>
      </c>
      <c r="E32" s="25"/>
      <c r="F32" s="25"/>
      <c r="G32" s="25"/>
      <c r="H32" s="25"/>
      <c r="I32" s="12" t="s">
        <v>13</v>
      </c>
      <c r="J32" s="12" t="s">
        <v>14</v>
      </c>
      <c r="K32" s="12" t="s">
        <v>15</v>
      </c>
      <c r="L32" s="32" t="s">
        <v>16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51" t="s">
        <v>49</v>
      </c>
      <c r="B33" s="40"/>
      <c r="C33" s="35"/>
      <c r="D33" s="36" t="s">
        <v>50</v>
      </c>
      <c r="E33" s="25"/>
      <c r="F33" s="25"/>
      <c r="G33" s="25"/>
      <c r="H33" s="37"/>
      <c r="I33" s="35"/>
      <c r="J33" s="2" t="s">
        <v>32</v>
      </c>
      <c r="K33" s="3">
        <v>775</v>
      </c>
      <c r="L33" s="1">
        <f t="shared" ref="L33:L59" si="2">SUM(I33*K33)</f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3"/>
      <c r="B34" s="13"/>
      <c r="C34" s="35"/>
      <c r="D34" s="36" t="s">
        <v>51</v>
      </c>
      <c r="E34" s="25"/>
      <c r="F34" s="25"/>
      <c r="G34" s="25"/>
      <c r="H34" s="37"/>
      <c r="I34" s="35"/>
      <c r="J34" s="2" t="s">
        <v>32</v>
      </c>
      <c r="K34" s="3">
        <v>1000</v>
      </c>
      <c r="L34" s="1">
        <f t="shared" si="2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>
      <c r="A35" s="13"/>
      <c r="B35" s="13"/>
      <c r="C35" s="35"/>
      <c r="D35" s="36" t="s">
        <v>52</v>
      </c>
      <c r="E35" s="25"/>
      <c r="F35" s="25"/>
      <c r="G35" s="25"/>
      <c r="H35" s="37"/>
      <c r="I35" s="35"/>
      <c r="J35" s="2" t="s">
        <v>32</v>
      </c>
      <c r="K35" s="3">
        <v>450</v>
      </c>
      <c r="L35" s="1">
        <f t="shared" si="2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>
      <c r="A36" s="13"/>
      <c r="B36" s="13"/>
      <c r="C36" s="35"/>
      <c r="D36" s="36" t="s">
        <v>53</v>
      </c>
      <c r="E36" s="25"/>
      <c r="F36" s="25"/>
      <c r="G36" s="25"/>
      <c r="H36" s="37"/>
      <c r="I36" s="35"/>
      <c r="J36" s="2" t="s">
        <v>29</v>
      </c>
      <c r="K36" s="3">
        <v>30</v>
      </c>
      <c r="L36" s="1">
        <f t="shared" si="2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>
      <c r="A37" s="51" t="s">
        <v>54</v>
      </c>
      <c r="B37" s="40"/>
      <c r="C37" s="35"/>
      <c r="D37" s="36" t="s">
        <v>55</v>
      </c>
      <c r="E37" s="25"/>
      <c r="F37" s="25"/>
      <c r="G37" s="25"/>
      <c r="H37" s="37"/>
      <c r="I37" s="4"/>
      <c r="J37" s="2" t="s">
        <v>56</v>
      </c>
      <c r="K37" s="3">
        <v>5000</v>
      </c>
      <c r="L37" s="1">
        <f t="shared" si="2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>
      <c r="A38" s="13"/>
      <c r="B38" s="13"/>
      <c r="C38" s="35"/>
      <c r="D38" s="36" t="s">
        <v>57</v>
      </c>
      <c r="E38" s="25"/>
      <c r="F38" s="25"/>
      <c r="G38" s="25"/>
      <c r="H38" s="37"/>
      <c r="I38" s="35"/>
      <c r="J38" s="2" t="s">
        <v>56</v>
      </c>
      <c r="K38" s="3">
        <v>3500</v>
      </c>
      <c r="L38" s="1">
        <f t="shared" si="2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>
      <c r="A39" s="13"/>
      <c r="B39" s="13"/>
      <c r="C39" s="35"/>
      <c r="D39" s="36" t="s">
        <v>58</v>
      </c>
      <c r="E39" s="25"/>
      <c r="F39" s="25"/>
      <c r="G39" s="25"/>
      <c r="H39" s="37"/>
      <c r="I39" s="35"/>
      <c r="J39" s="2" t="s">
        <v>56</v>
      </c>
      <c r="K39" s="3">
        <v>2000</v>
      </c>
      <c r="L39" s="1">
        <f t="shared" si="2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>
      <c r="A40" s="13"/>
      <c r="B40" s="13"/>
      <c r="C40" s="35"/>
      <c r="D40" s="36" t="s">
        <v>59</v>
      </c>
      <c r="E40" s="25"/>
      <c r="F40" s="25"/>
      <c r="G40" s="25"/>
      <c r="H40" s="37"/>
      <c r="I40" s="35"/>
      <c r="J40" s="2" t="s">
        <v>56</v>
      </c>
      <c r="K40" s="3">
        <v>500</v>
      </c>
      <c r="L40" s="1">
        <f t="shared" si="2"/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>
      <c r="A41" s="13"/>
      <c r="B41" s="13"/>
      <c r="C41" s="35"/>
      <c r="D41" s="36" t="s">
        <v>60</v>
      </c>
      <c r="E41" s="25"/>
      <c r="F41" s="25"/>
      <c r="G41" s="25"/>
      <c r="H41" s="37"/>
      <c r="I41" s="35"/>
      <c r="J41" s="2" t="s">
        <v>32</v>
      </c>
      <c r="K41" s="3">
        <v>500</v>
      </c>
      <c r="L41" s="1">
        <f t="shared" si="2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>
      <c r="A42" s="13"/>
      <c r="B42" s="13"/>
      <c r="C42" s="35"/>
      <c r="D42" s="36" t="s">
        <v>61</v>
      </c>
      <c r="E42" s="25"/>
      <c r="F42" s="25"/>
      <c r="G42" s="25"/>
      <c r="H42" s="37"/>
      <c r="I42" s="35"/>
      <c r="J42" s="2" t="s">
        <v>32</v>
      </c>
      <c r="K42" s="3">
        <v>130</v>
      </c>
      <c r="L42" s="1">
        <f t="shared" si="2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>
      <c r="A43" s="51" t="s">
        <v>62</v>
      </c>
      <c r="B43" s="40"/>
      <c r="C43" s="35"/>
      <c r="D43" s="36" t="s">
        <v>63</v>
      </c>
      <c r="E43" s="25"/>
      <c r="F43" s="25"/>
      <c r="G43" s="25"/>
      <c r="H43" s="37"/>
      <c r="I43" s="35"/>
      <c r="J43" s="2" t="s">
        <v>29</v>
      </c>
      <c r="K43" s="3">
        <v>2</v>
      </c>
      <c r="L43" s="1">
        <f t="shared" si="2"/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>
      <c r="A44" s="13"/>
      <c r="B44" s="13"/>
      <c r="C44" s="35"/>
      <c r="D44" s="36" t="s">
        <v>64</v>
      </c>
      <c r="E44" s="25"/>
      <c r="F44" s="25"/>
      <c r="G44" s="25"/>
      <c r="H44" s="37"/>
      <c r="I44" s="35"/>
      <c r="J44" s="2" t="s">
        <v>29</v>
      </c>
      <c r="K44" s="3">
        <v>7</v>
      </c>
      <c r="L44" s="1">
        <f t="shared" si="2"/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>
      <c r="A45" s="13"/>
      <c r="B45" s="13"/>
      <c r="C45" s="35"/>
      <c r="D45" s="36" t="s">
        <v>65</v>
      </c>
      <c r="E45" s="25"/>
      <c r="F45" s="25"/>
      <c r="G45" s="25"/>
      <c r="H45" s="37"/>
      <c r="I45" s="35"/>
      <c r="J45" s="2" t="s">
        <v>29</v>
      </c>
      <c r="K45" s="3">
        <v>4</v>
      </c>
      <c r="L45" s="1">
        <f t="shared" si="2"/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>
      <c r="A46" s="13"/>
      <c r="B46" s="13"/>
      <c r="C46" s="35"/>
      <c r="D46" s="36" t="s">
        <v>66</v>
      </c>
      <c r="E46" s="25"/>
      <c r="F46" s="25"/>
      <c r="G46" s="25"/>
      <c r="H46" s="37"/>
      <c r="I46" s="35"/>
      <c r="J46" s="2" t="s">
        <v>29</v>
      </c>
      <c r="K46" s="3">
        <v>2</v>
      </c>
      <c r="L46" s="1">
        <f t="shared" si="2"/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>
      <c r="A47" s="51" t="s">
        <v>67</v>
      </c>
      <c r="B47" s="40"/>
      <c r="C47" s="35"/>
      <c r="D47" s="36" t="s">
        <v>68</v>
      </c>
      <c r="E47" s="25"/>
      <c r="F47" s="25"/>
      <c r="G47" s="25"/>
      <c r="H47" s="37"/>
      <c r="I47" s="35"/>
      <c r="J47" s="2" t="s">
        <v>32</v>
      </c>
      <c r="K47" s="3">
        <v>3000</v>
      </c>
      <c r="L47" s="1">
        <f t="shared" si="2"/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>
      <c r="A48" s="13"/>
      <c r="B48" s="13"/>
      <c r="C48" s="35"/>
      <c r="D48" s="36" t="s">
        <v>69</v>
      </c>
      <c r="E48" s="25"/>
      <c r="F48" s="25"/>
      <c r="G48" s="25"/>
      <c r="H48" s="37"/>
      <c r="I48" s="35"/>
      <c r="J48" s="2" t="s">
        <v>32</v>
      </c>
      <c r="K48" s="3">
        <v>2000</v>
      </c>
      <c r="L48" s="1">
        <f t="shared" si="2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>
      <c r="A49" s="13"/>
      <c r="B49" s="13"/>
      <c r="C49" s="35"/>
      <c r="D49" s="36" t="s">
        <v>70</v>
      </c>
      <c r="E49" s="25"/>
      <c r="F49" s="25"/>
      <c r="G49" s="25"/>
      <c r="H49" s="37"/>
      <c r="I49" s="35"/>
      <c r="J49" s="2" t="s">
        <v>29</v>
      </c>
      <c r="K49" s="3">
        <v>15</v>
      </c>
      <c r="L49" s="1">
        <f t="shared" si="2"/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>
      <c r="A50" s="13"/>
      <c r="B50" s="13"/>
      <c r="C50" s="35"/>
      <c r="D50" s="36" t="s">
        <v>71</v>
      </c>
      <c r="E50" s="25"/>
      <c r="F50" s="25"/>
      <c r="G50" s="25"/>
      <c r="H50" s="37"/>
      <c r="I50" s="35"/>
      <c r="J50" s="2" t="s">
        <v>29</v>
      </c>
      <c r="K50" s="3">
        <v>19</v>
      </c>
      <c r="L50" s="1">
        <f t="shared" si="2"/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>
      <c r="A51" s="13"/>
      <c r="B51" s="13"/>
      <c r="C51" s="35"/>
      <c r="D51" s="36" t="s">
        <v>72</v>
      </c>
      <c r="E51" s="25"/>
      <c r="F51" s="25"/>
      <c r="G51" s="25"/>
      <c r="H51" s="37"/>
      <c r="I51" s="35"/>
      <c r="J51" s="2" t="s">
        <v>29</v>
      </c>
      <c r="K51" s="3">
        <v>7</v>
      </c>
      <c r="L51" s="1">
        <f t="shared" si="2"/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>
      <c r="A52" s="13"/>
      <c r="B52" s="13"/>
      <c r="C52" s="35"/>
      <c r="D52" s="36" t="s">
        <v>73</v>
      </c>
      <c r="E52" s="25"/>
      <c r="F52" s="25"/>
      <c r="G52" s="25"/>
      <c r="H52" s="37"/>
      <c r="I52" s="35"/>
      <c r="J52" s="2" t="s">
        <v>29</v>
      </c>
      <c r="K52" s="3">
        <v>2</v>
      </c>
      <c r="L52" s="1">
        <f t="shared" si="2"/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>
      <c r="A53" s="13"/>
      <c r="B53" s="13"/>
      <c r="C53" s="35"/>
      <c r="D53" s="36" t="s">
        <v>74</v>
      </c>
      <c r="E53" s="25"/>
      <c r="F53" s="25"/>
      <c r="G53" s="25"/>
      <c r="H53" s="37"/>
      <c r="I53" s="35"/>
      <c r="J53" s="2" t="s">
        <v>34</v>
      </c>
      <c r="K53" s="3">
        <v>20</v>
      </c>
      <c r="L53" s="1">
        <f t="shared" si="2"/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>
      <c r="A54" s="13"/>
      <c r="B54" s="13"/>
      <c r="C54" s="35"/>
      <c r="D54" s="36" t="s">
        <v>75</v>
      </c>
      <c r="E54" s="25"/>
      <c r="F54" s="25"/>
      <c r="G54" s="25"/>
      <c r="H54" s="37"/>
      <c r="I54" s="35"/>
      <c r="J54" s="2" t="s">
        <v>34</v>
      </c>
      <c r="K54" s="3">
        <v>40</v>
      </c>
      <c r="L54" s="1">
        <f t="shared" si="2"/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>
      <c r="A55" s="51" t="s">
        <v>76</v>
      </c>
      <c r="B55" s="40"/>
      <c r="C55" s="35"/>
      <c r="D55" s="36" t="s">
        <v>77</v>
      </c>
      <c r="E55" s="25"/>
      <c r="F55" s="25"/>
      <c r="G55" s="25"/>
      <c r="H55" s="37"/>
      <c r="I55" s="35"/>
      <c r="J55" s="2" t="s">
        <v>34</v>
      </c>
      <c r="K55" s="3">
        <v>15</v>
      </c>
      <c r="L55" s="1">
        <f t="shared" si="2"/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>
      <c r="A56" s="13"/>
      <c r="B56" s="13"/>
      <c r="C56" s="35"/>
      <c r="D56" s="36" t="s">
        <v>78</v>
      </c>
      <c r="E56" s="25"/>
      <c r="F56" s="25"/>
      <c r="G56" s="25"/>
      <c r="H56" s="37"/>
      <c r="I56" s="35"/>
      <c r="J56" s="2" t="s">
        <v>34</v>
      </c>
      <c r="K56" s="3">
        <v>45</v>
      </c>
      <c r="L56" s="1">
        <f t="shared" si="2"/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>
      <c r="A57" s="13"/>
      <c r="B57" s="13"/>
      <c r="C57" s="35"/>
      <c r="D57" s="36" t="s">
        <v>79</v>
      </c>
      <c r="E57" s="25"/>
      <c r="F57" s="25"/>
      <c r="G57" s="25"/>
      <c r="H57" s="37"/>
      <c r="I57" s="35"/>
      <c r="J57" s="2" t="s">
        <v>34</v>
      </c>
      <c r="K57" s="3">
        <v>8</v>
      </c>
      <c r="L57" s="1">
        <f t="shared" si="2"/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>
      <c r="A58" s="51" t="s">
        <v>80</v>
      </c>
      <c r="B58" s="40"/>
      <c r="C58" s="35"/>
      <c r="D58" s="36" t="s">
        <v>81</v>
      </c>
      <c r="E58" s="25"/>
      <c r="F58" s="25"/>
      <c r="G58" s="25"/>
      <c r="H58" s="37"/>
      <c r="I58" s="35"/>
      <c r="J58" s="2" t="s">
        <v>32</v>
      </c>
      <c r="K58" s="3">
        <v>10000</v>
      </c>
      <c r="L58" s="1">
        <f t="shared" si="2"/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>
      <c r="A59" s="16"/>
      <c r="B59" s="37"/>
      <c r="C59" s="35"/>
      <c r="D59" s="36" t="s">
        <v>82</v>
      </c>
      <c r="E59" s="25"/>
      <c r="F59" s="25"/>
      <c r="G59" s="25"/>
      <c r="H59" s="37"/>
      <c r="I59" s="35"/>
      <c r="J59" s="2" t="s">
        <v>32</v>
      </c>
      <c r="K59" s="3">
        <v>4500</v>
      </c>
      <c r="L59" s="1">
        <f t="shared" si="2"/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>
      <c r="A60" s="22"/>
      <c r="B60" s="22"/>
      <c r="C60" s="22"/>
      <c r="D60" s="22"/>
      <c r="E60" s="22"/>
      <c r="F60" s="22"/>
      <c r="G60" s="52"/>
      <c r="H60" s="53"/>
      <c r="I60" s="53"/>
      <c r="J60" s="53"/>
      <c r="K60" s="53"/>
      <c r="L60" s="5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>
      <c r="A61" s="54" t="s">
        <v>83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21">
      <c r="A68" s="30" t="s">
        <v>84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>
      <c r="A69" s="14" t="s">
        <v>10</v>
      </c>
      <c r="B69" s="25"/>
      <c r="C69" s="12" t="s">
        <v>11</v>
      </c>
      <c r="D69" s="14" t="s">
        <v>26</v>
      </c>
      <c r="E69" s="25"/>
      <c r="F69" s="25"/>
      <c r="G69" s="25"/>
      <c r="H69" s="25"/>
      <c r="I69" s="12" t="s">
        <v>13</v>
      </c>
      <c r="J69" s="12" t="s">
        <v>14</v>
      </c>
      <c r="K69" s="12" t="s">
        <v>15</v>
      </c>
      <c r="L69" s="32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>
      <c r="A70" s="51" t="s">
        <v>42</v>
      </c>
      <c r="B70" s="40"/>
      <c r="C70" s="35"/>
      <c r="D70" s="36" t="s">
        <v>85</v>
      </c>
      <c r="E70" s="25"/>
      <c r="F70" s="25"/>
      <c r="G70" s="25"/>
      <c r="H70" s="37"/>
      <c r="I70" s="35"/>
      <c r="J70" s="2" t="s">
        <v>29</v>
      </c>
      <c r="K70" s="3">
        <v>1</v>
      </c>
      <c r="L70" s="1">
        <f t="shared" ref="L70:L94" si="3">SUM(I70*K70)</f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>
      <c r="A71" s="13"/>
      <c r="B71" s="13"/>
      <c r="C71" s="35"/>
      <c r="D71" s="36" t="s">
        <v>86</v>
      </c>
      <c r="E71" s="25"/>
      <c r="F71" s="25"/>
      <c r="G71" s="25"/>
      <c r="H71" s="37"/>
      <c r="I71" s="35"/>
      <c r="J71" s="2" t="s">
        <v>29</v>
      </c>
      <c r="K71" s="3">
        <v>0.5</v>
      </c>
      <c r="L71" s="1">
        <f t="shared" si="3"/>
        <v>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>
      <c r="A72" s="51" t="s">
        <v>87</v>
      </c>
      <c r="B72" s="40"/>
      <c r="C72" s="35"/>
      <c r="D72" s="36" t="s">
        <v>88</v>
      </c>
      <c r="E72" s="25"/>
      <c r="F72" s="25"/>
      <c r="G72" s="25"/>
      <c r="H72" s="37"/>
      <c r="I72" s="35"/>
      <c r="J72" s="2" t="s">
        <v>29</v>
      </c>
      <c r="K72" s="3">
        <v>7</v>
      </c>
      <c r="L72" s="1">
        <f t="shared" si="3"/>
        <v>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>
      <c r="A73" s="13"/>
      <c r="B73" s="13"/>
      <c r="C73" s="35"/>
      <c r="D73" s="36" t="s">
        <v>89</v>
      </c>
      <c r="E73" s="25"/>
      <c r="F73" s="25"/>
      <c r="G73" s="25"/>
      <c r="H73" s="37"/>
      <c r="I73" s="35"/>
      <c r="J73" s="2" t="s">
        <v>29</v>
      </c>
      <c r="K73" s="3">
        <v>6</v>
      </c>
      <c r="L73" s="1">
        <f t="shared" si="3"/>
        <v>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>
      <c r="A74" s="13"/>
      <c r="B74" s="13"/>
      <c r="C74" s="35"/>
      <c r="D74" s="36" t="s">
        <v>90</v>
      </c>
      <c r="E74" s="25"/>
      <c r="F74" s="25"/>
      <c r="G74" s="25"/>
      <c r="H74" s="37"/>
      <c r="I74" s="35"/>
      <c r="J74" s="2" t="s">
        <v>29</v>
      </c>
      <c r="K74" s="3">
        <v>4</v>
      </c>
      <c r="L74" s="1">
        <f t="shared" si="3"/>
        <v>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>
      <c r="A75" s="13"/>
      <c r="B75" s="13"/>
      <c r="C75" s="35"/>
      <c r="D75" s="36" t="s">
        <v>91</v>
      </c>
      <c r="E75" s="25"/>
      <c r="F75" s="25"/>
      <c r="G75" s="25"/>
      <c r="H75" s="37"/>
      <c r="I75" s="35"/>
      <c r="J75" s="2" t="s">
        <v>29</v>
      </c>
      <c r="K75" s="3">
        <v>2</v>
      </c>
      <c r="L75" s="1">
        <f t="shared" si="3"/>
        <v>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>
      <c r="A76" s="51" t="s">
        <v>92</v>
      </c>
      <c r="B76" s="40"/>
      <c r="C76" s="35"/>
      <c r="D76" s="36" t="s">
        <v>93</v>
      </c>
      <c r="E76" s="25"/>
      <c r="F76" s="25"/>
      <c r="G76" s="25"/>
      <c r="H76" s="37"/>
      <c r="I76" s="35"/>
      <c r="J76" s="2" t="s">
        <v>29</v>
      </c>
      <c r="K76" s="3">
        <v>1.35</v>
      </c>
      <c r="L76" s="1">
        <f t="shared" si="3"/>
        <v>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>
      <c r="A77" s="51" t="s">
        <v>94</v>
      </c>
      <c r="B77" s="40"/>
      <c r="C77" s="35"/>
      <c r="D77" s="36" t="s">
        <v>95</v>
      </c>
      <c r="E77" s="25"/>
      <c r="F77" s="25"/>
      <c r="G77" s="25"/>
      <c r="H77" s="37"/>
      <c r="I77" s="35"/>
      <c r="J77" s="2" t="s">
        <v>29</v>
      </c>
      <c r="K77" s="3">
        <v>10</v>
      </c>
      <c r="L77" s="1">
        <f t="shared" si="3"/>
        <v>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>
      <c r="A78" s="13"/>
      <c r="B78" s="13"/>
      <c r="C78" s="35"/>
      <c r="D78" s="36" t="s">
        <v>96</v>
      </c>
      <c r="E78" s="25"/>
      <c r="F78" s="25"/>
      <c r="G78" s="25"/>
      <c r="H78" s="37"/>
      <c r="I78" s="35"/>
      <c r="J78" s="2" t="s">
        <v>29</v>
      </c>
      <c r="K78" s="3">
        <v>15</v>
      </c>
      <c r="L78" s="1">
        <f t="shared" si="3"/>
        <v>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>
      <c r="A79" s="13"/>
      <c r="B79" s="13"/>
      <c r="C79" s="35"/>
      <c r="D79" s="36" t="s">
        <v>97</v>
      </c>
      <c r="E79" s="25"/>
      <c r="F79" s="25"/>
      <c r="G79" s="25"/>
      <c r="H79" s="37"/>
      <c r="I79" s="35"/>
      <c r="J79" s="2" t="s">
        <v>29</v>
      </c>
      <c r="K79" s="3">
        <v>8</v>
      </c>
      <c r="L79" s="1">
        <f t="shared" si="3"/>
        <v>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>
      <c r="A80" s="13"/>
      <c r="B80" s="13"/>
      <c r="C80" s="35"/>
      <c r="D80" s="36" t="s">
        <v>98</v>
      </c>
      <c r="E80" s="25"/>
      <c r="F80" s="25"/>
      <c r="G80" s="25"/>
      <c r="H80" s="37"/>
      <c r="I80" s="35"/>
      <c r="J80" s="2" t="s">
        <v>29</v>
      </c>
      <c r="K80" s="3">
        <v>9</v>
      </c>
      <c r="L80" s="1">
        <f t="shared" si="3"/>
        <v>0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>
      <c r="A81" s="13"/>
      <c r="B81" s="13"/>
      <c r="C81" s="35"/>
      <c r="D81" s="36" t="s">
        <v>99</v>
      </c>
      <c r="E81" s="25"/>
      <c r="F81" s="25"/>
      <c r="G81" s="25"/>
      <c r="H81" s="37"/>
      <c r="I81" s="35"/>
      <c r="J81" s="2" t="s">
        <v>29</v>
      </c>
      <c r="K81" s="3">
        <v>16</v>
      </c>
      <c r="L81" s="1">
        <f t="shared" si="3"/>
        <v>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>
      <c r="A82" s="13"/>
      <c r="B82" s="13"/>
      <c r="C82" s="35"/>
      <c r="D82" s="36" t="s">
        <v>100</v>
      </c>
      <c r="E82" s="25"/>
      <c r="F82" s="25"/>
      <c r="G82" s="25"/>
      <c r="H82" s="37"/>
      <c r="I82" s="35"/>
      <c r="J82" s="2" t="s">
        <v>29</v>
      </c>
      <c r="K82" s="3">
        <v>8</v>
      </c>
      <c r="L82" s="1">
        <f t="shared" si="3"/>
        <v>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>
      <c r="A83" s="51" t="s">
        <v>101</v>
      </c>
      <c r="B83" s="40"/>
      <c r="C83" s="35"/>
      <c r="D83" s="36" t="s">
        <v>102</v>
      </c>
      <c r="E83" s="25"/>
      <c r="F83" s="25"/>
      <c r="G83" s="25"/>
      <c r="H83" s="37"/>
      <c r="I83" s="35"/>
      <c r="J83" s="2" t="s">
        <v>32</v>
      </c>
      <c r="K83" s="3">
        <v>12500</v>
      </c>
      <c r="L83" s="1">
        <f t="shared" si="3"/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>
      <c r="A84" s="39" t="s">
        <v>103</v>
      </c>
      <c r="B84" s="40"/>
      <c r="C84" s="35"/>
      <c r="D84" s="36" t="s">
        <v>104</v>
      </c>
      <c r="E84" s="25"/>
      <c r="F84" s="25"/>
      <c r="G84" s="25"/>
      <c r="H84" s="37"/>
      <c r="I84" s="35"/>
      <c r="J84" s="2" t="s">
        <v>32</v>
      </c>
      <c r="K84" s="3">
        <v>10500</v>
      </c>
      <c r="L84" s="1">
        <f t="shared" si="3"/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>
      <c r="A85" s="41"/>
      <c r="B85" s="40"/>
      <c r="C85" s="35"/>
      <c r="D85" s="36" t="s">
        <v>105</v>
      </c>
      <c r="E85" s="25"/>
      <c r="F85" s="25"/>
      <c r="G85" s="25"/>
      <c r="H85" s="37"/>
      <c r="I85" s="35"/>
      <c r="J85" s="2" t="s">
        <v>32</v>
      </c>
      <c r="K85" s="3">
        <v>8500</v>
      </c>
      <c r="L85" s="1">
        <f t="shared" si="3"/>
        <v>0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>
      <c r="A86" s="41"/>
      <c r="B86" s="40"/>
      <c r="C86" s="35"/>
      <c r="D86" s="36" t="s">
        <v>106</v>
      </c>
      <c r="E86" s="25"/>
      <c r="F86" s="25"/>
      <c r="G86" s="25"/>
      <c r="H86" s="37"/>
      <c r="I86" s="35"/>
      <c r="J86" s="2" t="s">
        <v>32</v>
      </c>
      <c r="K86" s="3">
        <v>6500</v>
      </c>
      <c r="L86" s="1">
        <f t="shared" si="3"/>
        <v>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>
      <c r="A87" s="55"/>
      <c r="B87" s="37"/>
      <c r="C87" s="35"/>
      <c r="D87" s="36" t="s">
        <v>107</v>
      </c>
      <c r="E87" s="25"/>
      <c r="F87" s="25"/>
      <c r="G87" s="25"/>
      <c r="H87" s="37"/>
      <c r="I87" s="35"/>
      <c r="J87" s="2" t="s">
        <v>32</v>
      </c>
      <c r="K87" s="3">
        <v>500</v>
      </c>
      <c r="L87" s="1">
        <f t="shared" si="3"/>
        <v>0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>
      <c r="A88" s="51" t="s">
        <v>108</v>
      </c>
      <c r="B88" s="40"/>
      <c r="C88" s="35"/>
      <c r="D88" s="36" t="s">
        <v>109</v>
      </c>
      <c r="E88" s="25"/>
      <c r="F88" s="25"/>
      <c r="G88" s="25"/>
      <c r="H88" s="37"/>
      <c r="I88" s="35"/>
      <c r="J88" s="2" t="s">
        <v>32</v>
      </c>
      <c r="K88" s="3">
        <v>15000</v>
      </c>
      <c r="L88" s="1">
        <f t="shared" si="3"/>
        <v>0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>
      <c r="A89" s="39" t="s">
        <v>110</v>
      </c>
      <c r="B89" s="40"/>
      <c r="C89" s="35"/>
      <c r="D89" s="36" t="s">
        <v>111</v>
      </c>
      <c r="E89" s="25"/>
      <c r="F89" s="25"/>
      <c r="G89" s="25"/>
      <c r="H89" s="37"/>
      <c r="I89" s="35"/>
      <c r="J89" s="2" t="s">
        <v>32</v>
      </c>
      <c r="K89" s="3">
        <v>8500</v>
      </c>
      <c r="L89" s="1">
        <f t="shared" si="3"/>
        <v>0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>
      <c r="A90" s="41"/>
      <c r="B90" s="40"/>
      <c r="C90" s="35"/>
      <c r="D90" s="36" t="s">
        <v>112</v>
      </c>
      <c r="E90" s="25"/>
      <c r="F90" s="25"/>
      <c r="G90" s="25"/>
      <c r="H90" s="37"/>
      <c r="I90" s="35"/>
      <c r="J90" s="2" t="s">
        <v>32</v>
      </c>
      <c r="K90" s="3">
        <v>5000</v>
      </c>
      <c r="L90" s="1">
        <f t="shared" si="3"/>
        <v>0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>
      <c r="A91" s="55"/>
      <c r="B91" s="37"/>
      <c r="C91" s="35"/>
      <c r="D91" s="36" t="s">
        <v>113</v>
      </c>
      <c r="E91" s="25"/>
      <c r="F91" s="25"/>
      <c r="G91" s="25"/>
      <c r="H91" s="37"/>
      <c r="I91" s="35"/>
      <c r="J91" s="2" t="s">
        <v>32</v>
      </c>
      <c r="K91" s="3">
        <v>3000</v>
      </c>
      <c r="L91" s="1">
        <f t="shared" si="3"/>
        <v>0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>
      <c r="A92" s="51" t="s">
        <v>114</v>
      </c>
      <c r="B92" s="40"/>
      <c r="C92" s="35"/>
      <c r="D92" s="36" t="s">
        <v>115</v>
      </c>
      <c r="E92" s="25"/>
      <c r="F92" s="25"/>
      <c r="G92" s="25"/>
      <c r="H92" s="37"/>
      <c r="I92" s="35"/>
      <c r="J92" s="2" t="s">
        <v>32</v>
      </c>
      <c r="K92" s="3">
        <v>9000</v>
      </c>
      <c r="L92" s="1">
        <f t="shared" si="3"/>
        <v>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>
      <c r="A93" s="56" t="s">
        <v>116</v>
      </c>
      <c r="B93" s="40"/>
      <c r="C93" s="35"/>
      <c r="D93" s="36" t="s">
        <v>117</v>
      </c>
      <c r="E93" s="25"/>
      <c r="F93" s="25"/>
      <c r="G93" s="25"/>
      <c r="H93" s="37"/>
      <c r="I93" s="35"/>
      <c r="J93" s="2" t="s">
        <v>32</v>
      </c>
      <c r="K93" s="3">
        <v>5500</v>
      </c>
      <c r="L93" s="1">
        <f t="shared" si="3"/>
        <v>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>
      <c r="A94" s="55"/>
      <c r="B94" s="37"/>
      <c r="C94" s="35"/>
      <c r="D94" s="36" t="s">
        <v>118</v>
      </c>
      <c r="E94" s="25"/>
      <c r="F94" s="25"/>
      <c r="G94" s="25"/>
      <c r="H94" s="37"/>
      <c r="I94" s="35"/>
      <c r="J94" s="2" t="s">
        <v>32</v>
      </c>
      <c r="K94" s="3">
        <v>3000</v>
      </c>
      <c r="L94" s="1">
        <f t="shared" si="3"/>
        <v>0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21">
      <c r="A95" s="30" t="s">
        <v>119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>
      <c r="A96" s="14" t="s">
        <v>10</v>
      </c>
      <c r="B96" s="25"/>
      <c r="C96" s="12" t="s">
        <v>11</v>
      </c>
      <c r="D96" s="14" t="s">
        <v>26</v>
      </c>
      <c r="E96" s="25"/>
      <c r="F96" s="25"/>
      <c r="G96" s="25"/>
      <c r="H96" s="25"/>
      <c r="I96" s="12" t="s">
        <v>13</v>
      </c>
      <c r="J96" s="12" t="s">
        <v>14</v>
      </c>
      <c r="K96" s="12" t="s">
        <v>15</v>
      </c>
      <c r="L96" s="32" t="s">
        <v>16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>
      <c r="A97" s="51" t="s">
        <v>120</v>
      </c>
      <c r="B97" s="40"/>
      <c r="C97" s="35"/>
      <c r="D97" s="36" t="s">
        <v>121</v>
      </c>
      <c r="E97" s="25"/>
      <c r="F97" s="25"/>
      <c r="G97" s="25"/>
      <c r="H97" s="37"/>
      <c r="I97" s="35"/>
      <c r="J97" s="2" t="s">
        <v>29</v>
      </c>
      <c r="K97" s="3">
        <v>30</v>
      </c>
      <c r="L97" s="1">
        <f t="shared" ref="L97:L132" si="4">SUM(I97*K97)</f>
        <v>0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>
      <c r="A98" s="42"/>
      <c r="B98" s="34"/>
      <c r="C98" s="35"/>
      <c r="D98" s="57" t="s">
        <v>122</v>
      </c>
      <c r="E98" s="44"/>
      <c r="F98" s="44"/>
      <c r="G98" s="44"/>
      <c r="H98" s="38"/>
      <c r="I98" s="35"/>
      <c r="J98" s="2" t="s">
        <v>29</v>
      </c>
      <c r="K98" s="3">
        <v>15</v>
      </c>
      <c r="L98" s="1">
        <f t="shared" si="4"/>
        <v>0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>
      <c r="A99" s="13"/>
      <c r="B99" s="13"/>
      <c r="C99" s="35"/>
      <c r="D99" s="36" t="s">
        <v>123</v>
      </c>
      <c r="E99" s="25"/>
      <c r="F99" s="25"/>
      <c r="G99" s="25"/>
      <c r="H99" s="37"/>
      <c r="I99" s="35"/>
      <c r="J99" s="2" t="s">
        <v>32</v>
      </c>
      <c r="K99" s="3">
        <v>1500</v>
      </c>
      <c r="L99" s="1">
        <f t="shared" si="4"/>
        <v>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>
      <c r="A100" s="13"/>
      <c r="B100" s="13"/>
      <c r="C100" s="35"/>
      <c r="D100" s="36" t="s">
        <v>124</v>
      </c>
      <c r="E100" s="25"/>
      <c r="F100" s="25"/>
      <c r="G100" s="25"/>
      <c r="H100" s="37"/>
      <c r="I100" s="35"/>
      <c r="J100" s="2" t="s">
        <v>29</v>
      </c>
      <c r="K100" s="3">
        <v>1.85</v>
      </c>
      <c r="L100" s="1">
        <f t="shared" si="4"/>
        <v>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>
      <c r="A101" s="51" t="s">
        <v>125</v>
      </c>
      <c r="B101" s="40"/>
      <c r="C101" s="35"/>
      <c r="D101" s="36" t="s">
        <v>126</v>
      </c>
      <c r="E101" s="25"/>
      <c r="F101" s="25"/>
      <c r="G101" s="25"/>
      <c r="H101" s="37"/>
      <c r="I101" s="35"/>
      <c r="J101" s="2" t="s">
        <v>29</v>
      </c>
      <c r="K101" s="3">
        <v>1</v>
      </c>
      <c r="L101" s="1">
        <f t="shared" si="4"/>
        <v>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>
      <c r="A102" s="13"/>
      <c r="B102" s="13"/>
      <c r="C102" s="35"/>
      <c r="D102" s="36" t="s">
        <v>127</v>
      </c>
      <c r="E102" s="25"/>
      <c r="F102" s="25"/>
      <c r="G102" s="25"/>
      <c r="H102" s="37"/>
      <c r="I102" s="35"/>
      <c r="J102" s="2" t="s">
        <v>29</v>
      </c>
      <c r="K102" s="3">
        <v>1.25</v>
      </c>
      <c r="L102" s="1">
        <f t="shared" si="4"/>
        <v>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>
      <c r="A103" s="13"/>
      <c r="B103" s="13"/>
      <c r="C103" s="35"/>
      <c r="D103" s="36" t="s">
        <v>128</v>
      </c>
      <c r="E103" s="25"/>
      <c r="F103" s="25"/>
      <c r="G103" s="25"/>
      <c r="H103" s="37"/>
      <c r="I103" s="35"/>
      <c r="J103" s="2" t="s">
        <v>29</v>
      </c>
      <c r="K103" s="3">
        <v>0.8</v>
      </c>
      <c r="L103" s="1">
        <f t="shared" si="4"/>
        <v>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>
      <c r="A104" s="51" t="s">
        <v>129</v>
      </c>
      <c r="B104" s="40"/>
      <c r="C104" s="35"/>
      <c r="D104" s="36" t="s">
        <v>130</v>
      </c>
      <c r="E104" s="25"/>
      <c r="F104" s="25"/>
      <c r="G104" s="25"/>
      <c r="H104" s="37"/>
      <c r="I104" s="35"/>
      <c r="J104" s="2" t="s">
        <v>29</v>
      </c>
      <c r="K104" s="3">
        <v>6</v>
      </c>
      <c r="L104" s="1">
        <f t="shared" si="4"/>
        <v>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>
      <c r="A105" s="13"/>
      <c r="B105" s="13"/>
      <c r="C105" s="35"/>
      <c r="D105" s="36" t="s">
        <v>131</v>
      </c>
      <c r="E105" s="25"/>
      <c r="F105" s="25"/>
      <c r="G105" s="25"/>
      <c r="H105" s="37"/>
      <c r="I105" s="35"/>
      <c r="J105" s="2" t="s">
        <v>29</v>
      </c>
      <c r="K105" s="3">
        <v>2.5</v>
      </c>
      <c r="L105" s="1">
        <f t="shared" si="4"/>
        <v>0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>
      <c r="A106" s="13"/>
      <c r="B106" s="13"/>
      <c r="C106" s="35"/>
      <c r="D106" s="36" t="s">
        <v>132</v>
      </c>
      <c r="E106" s="25"/>
      <c r="F106" s="25"/>
      <c r="G106" s="25"/>
      <c r="H106" s="37"/>
      <c r="I106" s="35"/>
      <c r="J106" s="2" t="s">
        <v>29</v>
      </c>
      <c r="K106" s="3">
        <v>4</v>
      </c>
      <c r="L106" s="1">
        <f t="shared" si="4"/>
        <v>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>
      <c r="A107" s="13"/>
      <c r="B107" s="13"/>
      <c r="C107" s="35"/>
      <c r="D107" s="36" t="s">
        <v>133</v>
      </c>
      <c r="E107" s="25"/>
      <c r="F107" s="25"/>
      <c r="G107" s="25"/>
      <c r="H107" s="37"/>
      <c r="I107" s="35"/>
      <c r="J107" s="2" t="s">
        <v>29</v>
      </c>
      <c r="K107" s="3">
        <v>1</v>
      </c>
      <c r="L107" s="1">
        <f t="shared" si="4"/>
        <v>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>
      <c r="A108" s="13"/>
      <c r="B108" s="13"/>
      <c r="C108" s="35"/>
      <c r="D108" s="36" t="s">
        <v>134</v>
      </c>
      <c r="E108" s="25"/>
      <c r="F108" s="25"/>
      <c r="G108" s="25"/>
      <c r="H108" s="37"/>
      <c r="I108" s="35"/>
      <c r="J108" s="2" t="s">
        <v>32</v>
      </c>
      <c r="K108" s="3">
        <v>500</v>
      </c>
      <c r="L108" s="1">
        <f t="shared" si="4"/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>
      <c r="A109" s="51" t="s">
        <v>135</v>
      </c>
      <c r="B109" s="40"/>
      <c r="C109" s="35"/>
      <c r="D109" s="58" t="s">
        <v>136</v>
      </c>
      <c r="E109" s="25"/>
      <c r="F109" s="25"/>
      <c r="G109" s="25"/>
      <c r="H109" s="37"/>
      <c r="I109" s="4"/>
      <c r="J109" s="2" t="s">
        <v>32</v>
      </c>
      <c r="K109" s="3">
        <v>4000</v>
      </c>
      <c r="L109" s="1">
        <f t="shared" si="4"/>
        <v>0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>
      <c r="A110" s="13"/>
      <c r="B110" s="13"/>
      <c r="C110" s="35"/>
      <c r="D110" s="58" t="s">
        <v>137</v>
      </c>
      <c r="E110" s="25"/>
      <c r="F110" s="25"/>
      <c r="G110" s="25"/>
      <c r="H110" s="37"/>
      <c r="I110" s="35"/>
      <c r="J110" s="2" t="s">
        <v>32</v>
      </c>
      <c r="K110" s="3">
        <v>2000</v>
      </c>
      <c r="L110" s="1">
        <f t="shared" si="4"/>
        <v>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>
      <c r="A111" s="13"/>
      <c r="B111" s="13"/>
      <c r="C111" s="35"/>
      <c r="D111" s="36" t="s">
        <v>138</v>
      </c>
      <c r="E111" s="25"/>
      <c r="F111" s="25"/>
      <c r="G111" s="25"/>
      <c r="H111" s="37"/>
      <c r="I111" s="35"/>
      <c r="J111" s="2" t="s">
        <v>32</v>
      </c>
      <c r="K111" s="3">
        <v>175</v>
      </c>
      <c r="L111" s="1">
        <f t="shared" si="4"/>
        <v>0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>
      <c r="A112" s="13"/>
      <c r="B112" s="13"/>
      <c r="C112" s="35"/>
      <c r="D112" s="36" t="s">
        <v>139</v>
      </c>
      <c r="E112" s="25"/>
      <c r="F112" s="25"/>
      <c r="G112" s="25"/>
      <c r="H112" s="37"/>
      <c r="I112" s="35"/>
      <c r="J112" s="2" t="s">
        <v>32</v>
      </c>
      <c r="K112" s="3">
        <v>200</v>
      </c>
      <c r="L112" s="1">
        <f t="shared" si="4"/>
        <v>0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>
      <c r="A113" s="13"/>
      <c r="B113" s="13"/>
      <c r="C113" s="35"/>
      <c r="D113" s="36" t="s">
        <v>140</v>
      </c>
      <c r="E113" s="25"/>
      <c r="F113" s="25"/>
      <c r="G113" s="25"/>
      <c r="H113" s="37"/>
      <c r="I113" s="35"/>
      <c r="J113" s="2" t="s">
        <v>32</v>
      </c>
      <c r="K113" s="3">
        <v>150</v>
      </c>
      <c r="L113" s="1">
        <f t="shared" si="4"/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>
      <c r="A114" s="13"/>
      <c r="B114" s="13"/>
      <c r="C114" s="35"/>
      <c r="D114" s="36" t="s">
        <v>141</v>
      </c>
      <c r="E114" s="25"/>
      <c r="F114" s="25"/>
      <c r="G114" s="25"/>
      <c r="H114" s="37"/>
      <c r="I114" s="35"/>
      <c r="J114" s="2" t="s">
        <v>32</v>
      </c>
      <c r="K114" s="3">
        <v>400</v>
      </c>
      <c r="L114" s="1">
        <f t="shared" si="4"/>
        <v>0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>
      <c r="A115" s="13"/>
      <c r="B115" s="13"/>
      <c r="C115" s="35"/>
      <c r="D115" s="36" t="s">
        <v>142</v>
      </c>
      <c r="E115" s="25"/>
      <c r="F115" s="25"/>
      <c r="G115" s="25"/>
      <c r="H115" s="37"/>
      <c r="I115" s="35"/>
      <c r="J115" s="2" t="s">
        <v>32</v>
      </c>
      <c r="K115" s="3">
        <v>850</v>
      </c>
      <c r="L115" s="1">
        <f t="shared" si="4"/>
        <v>0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>
      <c r="A116" s="13"/>
      <c r="B116" s="13"/>
      <c r="C116" s="35"/>
      <c r="D116" s="36" t="s">
        <v>143</v>
      </c>
      <c r="E116" s="25"/>
      <c r="F116" s="25"/>
      <c r="G116" s="25"/>
      <c r="H116" s="37"/>
      <c r="I116" s="35"/>
      <c r="J116" s="2" t="s">
        <v>34</v>
      </c>
      <c r="K116" s="3">
        <v>3.75</v>
      </c>
      <c r="L116" s="1">
        <f t="shared" si="4"/>
        <v>0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>
      <c r="A117" s="13"/>
      <c r="B117" s="13"/>
      <c r="C117" s="35"/>
      <c r="D117" s="36" t="s">
        <v>144</v>
      </c>
      <c r="E117" s="25"/>
      <c r="F117" s="25"/>
      <c r="G117" s="25"/>
      <c r="H117" s="37"/>
      <c r="I117" s="35"/>
      <c r="J117" s="2" t="s">
        <v>34</v>
      </c>
      <c r="K117" s="3">
        <v>2.75</v>
      </c>
      <c r="L117" s="1">
        <f t="shared" si="4"/>
        <v>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>
      <c r="A118" s="51" t="s">
        <v>145</v>
      </c>
      <c r="B118" s="40"/>
      <c r="C118" s="35"/>
      <c r="D118" s="36" t="s">
        <v>146</v>
      </c>
      <c r="E118" s="25"/>
      <c r="F118" s="25"/>
      <c r="G118" s="25"/>
      <c r="H118" s="37"/>
      <c r="I118" s="35"/>
      <c r="J118" s="2" t="s">
        <v>147</v>
      </c>
      <c r="K118" s="3">
        <v>175</v>
      </c>
      <c r="L118" s="1">
        <f t="shared" si="4"/>
        <v>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>
      <c r="A119" s="13"/>
      <c r="B119" s="13"/>
      <c r="C119" s="35"/>
      <c r="D119" s="36" t="s">
        <v>148</v>
      </c>
      <c r="E119" s="25"/>
      <c r="F119" s="25"/>
      <c r="G119" s="25"/>
      <c r="H119" s="37"/>
      <c r="I119" s="35"/>
      <c r="J119" s="2" t="s">
        <v>32</v>
      </c>
      <c r="K119" s="3">
        <v>250</v>
      </c>
      <c r="L119" s="1">
        <f t="shared" si="4"/>
        <v>0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>
      <c r="A120" s="13"/>
      <c r="B120" s="13"/>
      <c r="C120" s="35"/>
      <c r="D120" s="36" t="s">
        <v>149</v>
      </c>
      <c r="E120" s="25"/>
      <c r="F120" s="25"/>
      <c r="G120" s="25"/>
      <c r="H120" s="37"/>
      <c r="I120" s="35"/>
      <c r="J120" s="2" t="s">
        <v>32</v>
      </c>
      <c r="K120" s="3">
        <v>1000</v>
      </c>
      <c r="L120" s="1">
        <f t="shared" si="4"/>
        <v>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>
      <c r="A121" s="13"/>
      <c r="B121" s="13"/>
      <c r="C121" s="35"/>
      <c r="D121" s="36" t="s">
        <v>150</v>
      </c>
      <c r="E121" s="25"/>
      <c r="F121" s="25"/>
      <c r="G121" s="25"/>
      <c r="H121" s="37"/>
      <c r="I121" s="35"/>
      <c r="J121" s="2" t="s">
        <v>29</v>
      </c>
      <c r="K121" s="3">
        <v>125</v>
      </c>
      <c r="L121" s="1">
        <f t="shared" si="4"/>
        <v>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>
      <c r="A122" s="13"/>
      <c r="B122" s="13"/>
      <c r="C122" s="35"/>
      <c r="D122" s="36" t="s">
        <v>151</v>
      </c>
      <c r="E122" s="25"/>
      <c r="F122" s="25"/>
      <c r="G122" s="25"/>
      <c r="H122" s="37"/>
      <c r="I122" s="35"/>
      <c r="J122" s="2" t="s">
        <v>32</v>
      </c>
      <c r="K122" s="3">
        <v>500</v>
      </c>
      <c r="L122" s="1">
        <f t="shared" si="4"/>
        <v>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>
      <c r="A123" s="13"/>
      <c r="B123" s="13"/>
      <c r="C123" s="35"/>
      <c r="D123" s="36" t="s">
        <v>152</v>
      </c>
      <c r="E123" s="25"/>
      <c r="F123" s="25"/>
      <c r="G123" s="25"/>
      <c r="H123" s="37"/>
      <c r="I123" s="35"/>
      <c r="J123" s="2" t="s">
        <v>32</v>
      </c>
      <c r="K123" s="3">
        <v>1000</v>
      </c>
      <c r="L123" s="1">
        <f t="shared" si="4"/>
        <v>0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>
      <c r="A124" s="51" t="s">
        <v>153</v>
      </c>
      <c r="B124" s="40"/>
      <c r="C124" s="35"/>
      <c r="D124" s="36" t="s">
        <v>154</v>
      </c>
      <c r="E124" s="25"/>
      <c r="F124" s="25"/>
      <c r="G124" s="25"/>
      <c r="H124" s="37"/>
      <c r="I124" s="35"/>
      <c r="J124" s="2" t="s">
        <v>34</v>
      </c>
      <c r="K124" s="3">
        <v>20</v>
      </c>
      <c r="L124" s="1">
        <f t="shared" si="4"/>
        <v>0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>
      <c r="A125" s="59" t="s">
        <v>155</v>
      </c>
      <c r="B125" s="40"/>
      <c r="C125" s="35"/>
      <c r="D125" s="36" t="s">
        <v>156</v>
      </c>
      <c r="E125" s="25"/>
      <c r="F125" s="25"/>
      <c r="G125" s="25"/>
      <c r="H125" s="37"/>
      <c r="I125" s="35"/>
      <c r="J125" s="2" t="s">
        <v>34</v>
      </c>
      <c r="K125" s="3">
        <v>10</v>
      </c>
      <c r="L125" s="1">
        <f t="shared" si="4"/>
        <v>0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>
      <c r="A126" s="60"/>
      <c r="B126" s="40"/>
      <c r="C126" s="35"/>
      <c r="D126" s="36" t="s">
        <v>157</v>
      </c>
      <c r="E126" s="25"/>
      <c r="F126" s="25"/>
      <c r="G126" s="25"/>
      <c r="H126" s="37"/>
      <c r="I126" s="35"/>
      <c r="J126" s="2" t="s">
        <v>34</v>
      </c>
      <c r="K126" s="3">
        <v>30</v>
      </c>
      <c r="L126" s="1">
        <f t="shared" si="4"/>
        <v>0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>
      <c r="A127" s="13"/>
      <c r="B127" s="13"/>
      <c r="C127" s="35"/>
      <c r="D127" s="36" t="s">
        <v>158</v>
      </c>
      <c r="E127" s="25"/>
      <c r="F127" s="25"/>
      <c r="G127" s="25"/>
      <c r="H127" s="37"/>
      <c r="I127" s="35"/>
      <c r="J127" s="2" t="s">
        <v>29</v>
      </c>
      <c r="K127" s="3">
        <v>4</v>
      </c>
      <c r="L127" s="1">
        <f t="shared" si="4"/>
        <v>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>
      <c r="A128" s="13"/>
      <c r="B128" s="13"/>
      <c r="C128" s="35"/>
      <c r="D128" s="36" t="s">
        <v>159</v>
      </c>
      <c r="E128" s="25"/>
      <c r="F128" s="25"/>
      <c r="G128" s="25"/>
      <c r="H128" s="37"/>
      <c r="I128" s="35"/>
      <c r="J128" s="2" t="s">
        <v>34</v>
      </c>
      <c r="K128" s="3">
        <v>100</v>
      </c>
      <c r="L128" s="1">
        <f t="shared" si="4"/>
        <v>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>
      <c r="A129" s="13"/>
      <c r="B129" s="13"/>
      <c r="C129" s="35"/>
      <c r="D129" s="36" t="s">
        <v>160</v>
      </c>
      <c r="E129" s="25"/>
      <c r="F129" s="25"/>
      <c r="G129" s="25"/>
      <c r="H129" s="37"/>
      <c r="I129" s="35"/>
      <c r="J129" s="2" t="s">
        <v>32</v>
      </c>
      <c r="K129" s="3">
        <v>10000</v>
      </c>
      <c r="L129" s="1">
        <f t="shared" si="4"/>
        <v>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>
      <c r="A130" s="13"/>
      <c r="B130" s="13"/>
      <c r="C130" s="35"/>
      <c r="D130" s="36" t="s">
        <v>161</v>
      </c>
      <c r="E130" s="25"/>
      <c r="F130" s="25"/>
      <c r="G130" s="25"/>
      <c r="H130" s="37"/>
      <c r="I130" s="35"/>
      <c r="J130" s="2" t="s">
        <v>32</v>
      </c>
      <c r="K130" s="3">
        <v>500</v>
      </c>
      <c r="L130" s="1">
        <f t="shared" si="4"/>
        <v>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>
      <c r="A131" s="13"/>
      <c r="B131" s="13"/>
      <c r="C131" s="35"/>
      <c r="D131" s="36" t="s">
        <v>162</v>
      </c>
      <c r="E131" s="25"/>
      <c r="F131" s="25"/>
      <c r="G131" s="25"/>
      <c r="H131" s="37"/>
      <c r="I131" s="35"/>
      <c r="J131" s="2" t="s">
        <v>32</v>
      </c>
      <c r="K131" s="3">
        <v>500</v>
      </c>
      <c r="L131" s="1">
        <f t="shared" si="4"/>
        <v>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>
      <c r="A132" s="13"/>
      <c r="B132" s="13"/>
      <c r="C132" s="35"/>
      <c r="D132" s="36" t="s">
        <v>163</v>
      </c>
      <c r="E132" s="25"/>
      <c r="F132" s="25"/>
      <c r="G132" s="25"/>
      <c r="H132" s="37"/>
      <c r="I132" s="35"/>
      <c r="J132" s="2" t="s">
        <v>32</v>
      </c>
      <c r="K132" s="3">
        <v>850</v>
      </c>
      <c r="L132" s="1">
        <f t="shared" si="4"/>
        <v>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>
      <c r="A133" s="22"/>
      <c r="B133" s="22"/>
      <c r="C133" s="22"/>
      <c r="D133" s="22"/>
      <c r="E133" s="22"/>
      <c r="F133" s="22"/>
      <c r="G133" s="52"/>
      <c r="H133" s="22"/>
      <c r="I133" s="22"/>
      <c r="J133" s="22"/>
      <c r="K133" s="22"/>
      <c r="L133" s="2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>
      <c r="A134" s="54" t="s">
        <v>164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21">
      <c r="A141" s="30" t="s">
        <v>165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>
      <c r="A142" s="14" t="s">
        <v>10</v>
      </c>
      <c r="B142" s="25"/>
      <c r="C142" s="12" t="s">
        <v>11</v>
      </c>
      <c r="D142" s="14" t="s">
        <v>26</v>
      </c>
      <c r="E142" s="25"/>
      <c r="F142" s="25"/>
      <c r="G142" s="25"/>
      <c r="H142" s="25"/>
      <c r="I142" s="12" t="s">
        <v>13</v>
      </c>
      <c r="J142" s="12" t="s">
        <v>14</v>
      </c>
      <c r="K142" s="12" t="s">
        <v>15</v>
      </c>
      <c r="L142" s="32" t="s">
        <v>16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>
      <c r="A143" s="51" t="s">
        <v>166</v>
      </c>
      <c r="B143" s="40"/>
      <c r="C143" s="35"/>
      <c r="D143" s="36" t="s">
        <v>167</v>
      </c>
      <c r="E143" s="25"/>
      <c r="F143" s="25"/>
      <c r="G143" s="25"/>
      <c r="H143" s="37"/>
      <c r="I143" s="35"/>
      <c r="J143" s="2" t="s">
        <v>32</v>
      </c>
      <c r="K143" s="3">
        <v>6000</v>
      </c>
      <c r="L143" s="1">
        <f t="shared" ref="L143:L154" si="5">SUM(I143*K143)</f>
        <v>0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>
      <c r="A144" s="13"/>
      <c r="B144" s="13"/>
      <c r="C144" s="35"/>
      <c r="D144" s="36" t="s">
        <v>168</v>
      </c>
      <c r="E144" s="25"/>
      <c r="F144" s="25"/>
      <c r="G144" s="25"/>
      <c r="H144" s="37"/>
      <c r="I144" s="35"/>
      <c r="J144" s="2" t="s">
        <v>32</v>
      </c>
      <c r="K144" s="3">
        <v>4000</v>
      </c>
      <c r="L144" s="1">
        <f t="shared" si="5"/>
        <v>0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>
      <c r="A145" s="13"/>
      <c r="B145" s="13"/>
      <c r="C145" s="35"/>
      <c r="D145" s="36" t="s">
        <v>169</v>
      </c>
      <c r="E145" s="25"/>
      <c r="F145" s="25"/>
      <c r="G145" s="25"/>
      <c r="H145" s="37"/>
      <c r="I145" s="35"/>
      <c r="J145" s="2" t="s">
        <v>32</v>
      </c>
      <c r="K145" s="3">
        <v>1700</v>
      </c>
      <c r="L145" s="1">
        <f t="shared" si="5"/>
        <v>0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>
      <c r="A146" s="13"/>
      <c r="B146" s="13"/>
      <c r="C146" s="35"/>
      <c r="D146" s="36" t="s">
        <v>170</v>
      </c>
      <c r="E146" s="25"/>
      <c r="F146" s="25"/>
      <c r="G146" s="25"/>
      <c r="H146" s="37"/>
      <c r="I146" s="35"/>
      <c r="J146" s="2" t="s">
        <v>32</v>
      </c>
      <c r="K146" s="3">
        <v>2000</v>
      </c>
      <c r="L146" s="1">
        <f t="shared" si="5"/>
        <v>0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>
      <c r="A147" s="13"/>
      <c r="B147" s="13"/>
      <c r="C147" s="35"/>
      <c r="D147" s="36" t="s">
        <v>168</v>
      </c>
      <c r="E147" s="25"/>
      <c r="F147" s="25"/>
      <c r="G147" s="25"/>
      <c r="H147" s="37"/>
      <c r="I147" s="35"/>
      <c r="J147" s="2" t="s">
        <v>32</v>
      </c>
      <c r="K147" s="3">
        <v>2300</v>
      </c>
      <c r="L147" s="1">
        <f t="shared" si="5"/>
        <v>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>
      <c r="A148" s="51" t="s">
        <v>171</v>
      </c>
      <c r="B148" s="40"/>
      <c r="C148" s="35"/>
      <c r="D148" s="36" t="s">
        <v>172</v>
      </c>
      <c r="E148" s="25"/>
      <c r="F148" s="25"/>
      <c r="G148" s="25"/>
      <c r="H148" s="37"/>
      <c r="I148" s="35"/>
      <c r="J148" s="2" t="s">
        <v>32</v>
      </c>
      <c r="K148" s="3">
        <v>7000</v>
      </c>
      <c r="L148" s="1">
        <f t="shared" si="5"/>
        <v>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>
      <c r="A149" s="13"/>
      <c r="B149" s="13"/>
      <c r="C149" s="35"/>
      <c r="D149" s="36" t="s">
        <v>173</v>
      </c>
      <c r="E149" s="25"/>
      <c r="F149" s="25"/>
      <c r="G149" s="25"/>
      <c r="H149" s="37"/>
      <c r="I149" s="35"/>
      <c r="J149" s="2" t="s">
        <v>32</v>
      </c>
      <c r="K149" s="3">
        <v>1500</v>
      </c>
      <c r="L149" s="1">
        <f t="shared" si="5"/>
        <v>0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>
      <c r="A150" s="13"/>
      <c r="B150" s="13"/>
      <c r="C150" s="35"/>
      <c r="D150" s="36" t="s">
        <v>174</v>
      </c>
      <c r="E150" s="25"/>
      <c r="F150" s="25"/>
      <c r="G150" s="25"/>
      <c r="H150" s="37"/>
      <c r="I150" s="35"/>
      <c r="J150" s="2" t="s">
        <v>32</v>
      </c>
      <c r="K150" s="3">
        <v>600</v>
      </c>
      <c r="L150" s="1">
        <f t="shared" si="5"/>
        <v>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>
      <c r="A151" s="51" t="s">
        <v>175</v>
      </c>
      <c r="B151" s="40"/>
      <c r="C151" s="35"/>
      <c r="D151" s="36" t="s">
        <v>176</v>
      </c>
      <c r="E151" s="25"/>
      <c r="F151" s="25"/>
      <c r="G151" s="25"/>
      <c r="H151" s="37"/>
      <c r="I151" s="35"/>
      <c r="J151" s="2" t="s">
        <v>32</v>
      </c>
      <c r="K151" s="3">
        <v>7000</v>
      </c>
      <c r="L151" s="1">
        <f t="shared" si="5"/>
        <v>0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>
      <c r="A152" s="13"/>
      <c r="B152" s="13"/>
      <c r="C152" s="35"/>
      <c r="D152" s="36" t="s">
        <v>177</v>
      </c>
      <c r="E152" s="25"/>
      <c r="F152" s="25"/>
      <c r="G152" s="25"/>
      <c r="H152" s="37"/>
      <c r="I152" s="35"/>
      <c r="J152" s="2" t="s">
        <v>32</v>
      </c>
      <c r="K152" s="3">
        <v>3000</v>
      </c>
      <c r="L152" s="1">
        <f t="shared" si="5"/>
        <v>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>
      <c r="A153" s="13"/>
      <c r="B153" s="13"/>
      <c r="C153" s="35"/>
      <c r="D153" s="36" t="s">
        <v>178</v>
      </c>
      <c r="E153" s="25"/>
      <c r="F153" s="25"/>
      <c r="G153" s="25"/>
      <c r="H153" s="37"/>
      <c r="I153" s="35"/>
      <c r="J153" s="2" t="s">
        <v>32</v>
      </c>
      <c r="K153" s="3">
        <v>2000</v>
      </c>
      <c r="L153" s="1">
        <f t="shared" si="5"/>
        <v>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>
      <c r="A154" s="13"/>
      <c r="B154" s="13"/>
      <c r="C154" s="35"/>
      <c r="D154" s="36" t="s">
        <v>179</v>
      </c>
      <c r="E154" s="25"/>
      <c r="F154" s="25"/>
      <c r="G154" s="25"/>
      <c r="H154" s="37"/>
      <c r="I154" s="35"/>
      <c r="J154" s="2" t="s">
        <v>32</v>
      </c>
      <c r="K154" s="3">
        <v>2000</v>
      </c>
      <c r="L154" s="1">
        <f t="shared" si="5"/>
        <v>0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>
      <c r="A155" s="22"/>
      <c r="B155" s="22"/>
      <c r="C155" s="22"/>
      <c r="D155" s="22"/>
      <c r="E155" s="22"/>
      <c r="F155" s="22"/>
      <c r="G155" s="52"/>
      <c r="H155" s="22"/>
      <c r="I155" s="22"/>
      <c r="J155" s="22"/>
      <c r="K155" s="22"/>
      <c r="L155" s="2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21">
      <c r="A156" s="30" t="s">
        <v>180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>
      <c r="A157" s="14" t="s">
        <v>10</v>
      </c>
      <c r="B157" s="25"/>
      <c r="C157" s="12" t="s">
        <v>11</v>
      </c>
      <c r="D157" s="14" t="s">
        <v>26</v>
      </c>
      <c r="E157" s="25"/>
      <c r="F157" s="25"/>
      <c r="G157" s="25"/>
      <c r="H157" s="25"/>
      <c r="I157" s="12" t="s">
        <v>13</v>
      </c>
      <c r="J157" s="12" t="s">
        <v>14</v>
      </c>
      <c r="K157" s="12" t="s">
        <v>15</v>
      </c>
      <c r="L157" s="32" t="s">
        <v>16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>
      <c r="A158" s="51" t="s">
        <v>181</v>
      </c>
      <c r="B158" s="40"/>
      <c r="C158" s="35"/>
      <c r="D158" s="36" t="s">
        <v>182</v>
      </c>
      <c r="E158" s="25"/>
      <c r="F158" s="25"/>
      <c r="G158" s="25"/>
      <c r="H158" s="37"/>
      <c r="I158" s="35"/>
      <c r="J158" s="2" t="s">
        <v>32</v>
      </c>
      <c r="K158" s="3">
        <v>500</v>
      </c>
      <c r="L158" s="1">
        <f t="shared" ref="L158:L166" si="6">SUM(I158*K158)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>
      <c r="A159" s="13"/>
      <c r="B159" s="13"/>
      <c r="C159" s="35"/>
      <c r="D159" s="36" t="s">
        <v>183</v>
      </c>
      <c r="E159" s="25"/>
      <c r="F159" s="25"/>
      <c r="G159" s="25"/>
      <c r="H159" s="37"/>
      <c r="I159" s="35"/>
      <c r="J159" s="2" t="s">
        <v>32</v>
      </c>
      <c r="K159" s="3">
        <v>650</v>
      </c>
      <c r="L159" s="1">
        <f t="shared" si="6"/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>
      <c r="A160" s="51" t="s">
        <v>184</v>
      </c>
      <c r="B160" s="40"/>
      <c r="C160" s="35"/>
      <c r="D160" s="36" t="s">
        <v>185</v>
      </c>
      <c r="E160" s="25"/>
      <c r="F160" s="25"/>
      <c r="G160" s="25"/>
      <c r="H160" s="37"/>
      <c r="I160" s="35"/>
      <c r="J160" s="2" t="s">
        <v>56</v>
      </c>
      <c r="K160" s="3">
        <v>2500</v>
      </c>
      <c r="L160" s="1">
        <f t="shared" si="6"/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>
      <c r="A161" s="59" t="s">
        <v>155</v>
      </c>
      <c r="B161" s="40"/>
      <c r="C161" s="35"/>
      <c r="D161" s="36" t="s">
        <v>186</v>
      </c>
      <c r="E161" s="25"/>
      <c r="F161" s="25"/>
      <c r="G161" s="25"/>
      <c r="H161" s="37"/>
      <c r="I161" s="35"/>
      <c r="J161" s="2" t="s">
        <v>56</v>
      </c>
      <c r="K161" s="3">
        <v>2000</v>
      </c>
      <c r="L161" s="1">
        <f t="shared" si="6"/>
        <v>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>
      <c r="A162" s="61"/>
      <c r="B162" s="37"/>
      <c r="C162" s="35"/>
      <c r="D162" s="36" t="s">
        <v>187</v>
      </c>
      <c r="E162" s="25"/>
      <c r="F162" s="25"/>
      <c r="G162" s="25"/>
      <c r="H162" s="37"/>
      <c r="I162" s="35"/>
      <c r="J162" s="2" t="s">
        <v>56</v>
      </c>
      <c r="K162" s="3">
        <v>1500</v>
      </c>
      <c r="L162" s="1">
        <f t="shared" si="6"/>
        <v>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>
      <c r="A163" s="51" t="s">
        <v>188</v>
      </c>
      <c r="B163" s="40"/>
      <c r="C163" s="35"/>
      <c r="D163" s="36" t="s">
        <v>189</v>
      </c>
      <c r="E163" s="25"/>
      <c r="F163" s="25"/>
      <c r="G163" s="25"/>
      <c r="H163" s="37"/>
      <c r="I163" s="35"/>
      <c r="J163" s="2" t="s">
        <v>32</v>
      </c>
      <c r="K163" s="3">
        <v>2500</v>
      </c>
      <c r="L163" s="1">
        <f t="shared" si="6"/>
        <v>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>
      <c r="A164" s="59" t="s">
        <v>155</v>
      </c>
      <c r="B164" s="40"/>
      <c r="C164" s="35"/>
      <c r="D164" s="36" t="s">
        <v>190</v>
      </c>
      <c r="E164" s="25"/>
      <c r="F164" s="25"/>
      <c r="G164" s="25"/>
      <c r="H164" s="37"/>
      <c r="I164" s="35"/>
      <c r="J164" s="2" t="s">
        <v>32</v>
      </c>
      <c r="K164" s="3">
        <v>12000</v>
      </c>
      <c r="L164" s="1">
        <f t="shared" si="6"/>
        <v>0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>
      <c r="A165" s="60"/>
      <c r="B165" s="40"/>
      <c r="C165" s="35"/>
      <c r="D165" s="36" t="s">
        <v>191</v>
      </c>
      <c r="E165" s="25"/>
      <c r="F165" s="25"/>
      <c r="G165" s="25"/>
      <c r="H165" s="37"/>
      <c r="I165" s="35"/>
      <c r="J165" s="2" t="s">
        <v>32</v>
      </c>
      <c r="K165" s="3">
        <v>600</v>
      </c>
      <c r="L165" s="1">
        <f t="shared" si="6"/>
        <v>0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>
      <c r="A166" s="39" t="s">
        <v>192</v>
      </c>
      <c r="B166" s="40"/>
      <c r="C166" s="35"/>
      <c r="D166" s="13"/>
      <c r="E166" s="13"/>
      <c r="F166" s="13"/>
      <c r="G166" s="13"/>
      <c r="H166" s="13"/>
      <c r="I166" s="35"/>
      <c r="J166" s="38"/>
      <c r="K166" s="3"/>
      <c r="L166" s="1">
        <f t="shared" si="6"/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8.75">
      <c r="A167" s="43"/>
      <c r="B167" s="44"/>
      <c r="C167" s="44"/>
      <c r="D167" s="44"/>
      <c r="E167" s="44"/>
      <c r="F167" s="44"/>
      <c r="G167" s="44"/>
      <c r="H167" s="44"/>
      <c r="I167" s="44"/>
      <c r="J167" s="5" t="s">
        <v>193</v>
      </c>
      <c r="K167" s="6"/>
      <c r="L167" s="6">
        <f>SUM(L9:L14,L18:L31,L33:L59,L70:L94,L97:L132,L143:L154,L158:L166)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>
      <c r="A168" s="18" t="s">
        <v>194</v>
      </c>
      <c r="B168" s="37"/>
      <c r="C168" s="35"/>
      <c r="D168" s="36" t="s">
        <v>195</v>
      </c>
      <c r="E168" s="25"/>
      <c r="F168" s="25"/>
      <c r="G168" s="25"/>
      <c r="H168" s="37"/>
      <c r="I168" s="35"/>
      <c r="J168" s="2" t="s">
        <v>32</v>
      </c>
      <c r="K168" s="3">
        <v>3500</v>
      </c>
      <c r="L168" s="1">
        <f>SUM(I168*K168)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>
      <c r="A169" s="18" t="s">
        <v>196</v>
      </c>
      <c r="B169" s="37"/>
      <c r="C169" s="35"/>
      <c r="D169" s="36" t="s">
        <v>197</v>
      </c>
      <c r="E169" s="25"/>
      <c r="F169" s="25"/>
      <c r="G169" s="25"/>
      <c r="H169" s="37"/>
      <c r="I169" s="35"/>
      <c r="J169" s="2" t="s">
        <v>198</v>
      </c>
      <c r="K169" s="3">
        <f>SUM(K167)</f>
        <v>0</v>
      </c>
      <c r="L169" s="7" t="str">
        <f>IF(I169&gt;0,K167*(I169/100)," ")</f>
        <v xml:space="preserve"> 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8.75">
      <c r="A170" s="22"/>
      <c r="B170" s="22"/>
      <c r="C170" s="53"/>
      <c r="D170" s="22"/>
      <c r="E170" s="22"/>
      <c r="F170" s="22"/>
      <c r="G170" s="22"/>
      <c r="H170" s="22"/>
      <c r="I170" s="53"/>
      <c r="J170" s="8" t="s">
        <v>199</v>
      </c>
      <c r="K170" s="20">
        <f>SUM(L167:L169)</f>
        <v>0</v>
      </c>
      <c r="L170" s="6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21">
      <c r="A171" s="22"/>
      <c r="B171" s="44"/>
      <c r="C171" s="63" t="s">
        <v>200</v>
      </c>
      <c r="D171" s="25"/>
      <c r="E171" s="25"/>
      <c r="F171" s="25"/>
      <c r="G171" s="25"/>
      <c r="H171" s="25"/>
      <c r="I171" s="25"/>
      <c r="J171" s="25"/>
      <c r="K171" s="44"/>
      <c r="L171" s="2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>
      <c r="A172" s="34"/>
      <c r="B172" s="64" t="s">
        <v>201</v>
      </c>
      <c r="C172" s="65"/>
      <c r="D172" s="65"/>
      <c r="E172" s="11">
        <f>SUM(L18:L31,L33:L59)</f>
        <v>0</v>
      </c>
      <c r="F172" s="65"/>
      <c r="G172" s="66" t="s">
        <v>202</v>
      </c>
      <c r="H172" s="31"/>
      <c r="I172" s="31"/>
      <c r="J172" s="19">
        <f>SUM(M143:M154)</f>
        <v>0</v>
      </c>
      <c r="K172" s="40"/>
      <c r="L172" s="2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>
      <c r="A173" s="34"/>
      <c r="B173" s="64" t="s">
        <v>203</v>
      </c>
      <c r="C173" s="65"/>
      <c r="D173" s="65"/>
      <c r="E173" s="11">
        <f>SUM(L70:L94,L97:L132)</f>
        <v>0</v>
      </c>
      <c r="F173" s="65"/>
      <c r="G173" s="66" t="s">
        <v>204</v>
      </c>
      <c r="H173" s="31"/>
      <c r="I173" s="31"/>
      <c r="J173" s="19">
        <f>SUM(M158:M166,M168:M169)</f>
        <v>0</v>
      </c>
      <c r="K173" s="40"/>
      <c r="L173" s="2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8.75">
      <c r="A174" s="34"/>
      <c r="B174" s="67" t="s">
        <v>199</v>
      </c>
      <c r="C174" s="25"/>
      <c r="D174" s="25"/>
      <c r="E174" s="68">
        <f>SUM(E172:E173,J172:K173)</f>
        <v>0</v>
      </c>
      <c r="F174" s="69"/>
      <c r="G174" s="70" t="s">
        <v>205</v>
      </c>
      <c r="H174" s="25"/>
      <c r="I174" s="25"/>
      <c r="J174" s="69"/>
      <c r="K174" s="9" t="e">
        <f>#REF!</f>
        <v>#REF!</v>
      </c>
      <c r="L174" s="2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</sheetData>
  <mergeCells count="280">
    <mergeCell ref="D150:H150"/>
    <mergeCell ref="D154:H154"/>
    <mergeCell ref="D152:H152"/>
    <mergeCell ref="D151:H151"/>
    <mergeCell ref="D153:H153"/>
    <mergeCell ref="D142:H142"/>
    <mergeCell ref="D147:H147"/>
    <mergeCell ref="D143:H143"/>
    <mergeCell ref="D144:H144"/>
    <mergeCell ref="D145:H145"/>
    <mergeCell ref="D146:H146"/>
    <mergeCell ref="A156:L156"/>
    <mergeCell ref="A154:B154"/>
    <mergeCell ref="A151:B151"/>
    <mergeCell ref="A152:B152"/>
    <mergeCell ref="A153:B153"/>
    <mergeCell ref="A159:B159"/>
    <mergeCell ref="A169:B169"/>
    <mergeCell ref="A168:B168"/>
    <mergeCell ref="B174:D174"/>
    <mergeCell ref="D168:H168"/>
    <mergeCell ref="D169:H169"/>
    <mergeCell ref="J172:K172"/>
    <mergeCell ref="J173:K173"/>
    <mergeCell ref="G172:I172"/>
    <mergeCell ref="G173:I173"/>
    <mergeCell ref="G174:I174"/>
    <mergeCell ref="C171:J171"/>
    <mergeCell ref="K170:L170"/>
    <mergeCell ref="A160:B160"/>
    <mergeCell ref="A161:B162"/>
    <mergeCell ref="A164:B165"/>
    <mergeCell ref="A166:B166"/>
    <mergeCell ref="A157:B157"/>
    <mergeCell ref="A158:B158"/>
    <mergeCell ref="A145:B145"/>
    <mergeCell ref="A146:B146"/>
    <mergeCell ref="A136:L136"/>
    <mergeCell ref="A135:L135"/>
    <mergeCell ref="A134:L134"/>
    <mergeCell ref="A137:L137"/>
    <mergeCell ref="A138:L138"/>
    <mergeCell ref="A139:L139"/>
    <mergeCell ref="D166:H166"/>
    <mergeCell ref="D165:H165"/>
    <mergeCell ref="A141:L141"/>
    <mergeCell ref="A140:L140"/>
    <mergeCell ref="D148:H148"/>
    <mergeCell ref="D149:H149"/>
    <mergeCell ref="A147:B147"/>
    <mergeCell ref="A148:B148"/>
    <mergeCell ref="A149:B149"/>
    <mergeCell ref="D158:H158"/>
    <mergeCell ref="D157:H157"/>
    <mergeCell ref="D159:H159"/>
    <mergeCell ref="D162:H162"/>
    <mergeCell ref="D161:H161"/>
    <mergeCell ref="D160:H160"/>
    <mergeCell ref="A150:B150"/>
    <mergeCell ref="D11:H11"/>
    <mergeCell ref="D10:H10"/>
    <mergeCell ref="A10:B11"/>
    <mergeCell ref="D18:H18"/>
    <mergeCell ref="D17:H17"/>
    <mergeCell ref="D19:H19"/>
    <mergeCell ref="D13:H13"/>
    <mergeCell ref="D12:H12"/>
    <mergeCell ref="D14:H14"/>
    <mergeCell ref="A16:L16"/>
    <mergeCell ref="A17:B17"/>
    <mergeCell ref="A19:B19"/>
    <mergeCell ref="A80:B80"/>
    <mergeCell ref="A81:B81"/>
    <mergeCell ref="A83:B83"/>
    <mergeCell ref="A82:B82"/>
    <mergeCell ref="A78:B78"/>
    <mergeCell ref="A88:B88"/>
    <mergeCell ref="A84:B87"/>
    <mergeCell ref="A114:B114"/>
    <mergeCell ref="A113:B113"/>
    <mergeCell ref="D82:H82"/>
    <mergeCell ref="D81:H81"/>
    <mergeCell ref="D71:H71"/>
    <mergeCell ref="D70:H70"/>
    <mergeCell ref="A68:L68"/>
    <mergeCell ref="A66:L66"/>
    <mergeCell ref="A65:L65"/>
    <mergeCell ref="A67:L67"/>
    <mergeCell ref="A109:B109"/>
    <mergeCell ref="A93:B94"/>
    <mergeCell ref="A96:B96"/>
    <mergeCell ref="D107:H107"/>
    <mergeCell ref="D108:H108"/>
    <mergeCell ref="D87:H87"/>
    <mergeCell ref="D88:H88"/>
    <mergeCell ref="D92:H92"/>
    <mergeCell ref="D91:H91"/>
    <mergeCell ref="D94:H94"/>
    <mergeCell ref="D93:H93"/>
    <mergeCell ref="D86:H86"/>
    <mergeCell ref="A73:B73"/>
    <mergeCell ref="A106:B106"/>
    <mergeCell ref="A102:B102"/>
    <mergeCell ref="A103:B103"/>
    <mergeCell ref="D78:H78"/>
    <mergeCell ref="D80:H80"/>
    <mergeCell ref="D79:H79"/>
    <mergeCell ref="D83:H83"/>
    <mergeCell ref="D40:H40"/>
    <mergeCell ref="D31:H31"/>
    <mergeCell ref="D74:H74"/>
    <mergeCell ref="D75:H75"/>
    <mergeCell ref="A40:B40"/>
    <mergeCell ref="D56:H56"/>
    <mergeCell ref="D57:H57"/>
    <mergeCell ref="A57:B57"/>
    <mergeCell ref="A55:B55"/>
    <mergeCell ref="A56:B56"/>
    <mergeCell ref="A54:B54"/>
    <mergeCell ref="A41:B41"/>
    <mergeCell ref="D42:H42"/>
    <mergeCell ref="D43:H43"/>
    <mergeCell ref="D41:H41"/>
    <mergeCell ref="D59:H59"/>
    <mergeCell ref="D58:H58"/>
    <mergeCell ref="A63:L63"/>
    <mergeCell ref="A64:L64"/>
    <mergeCell ref="A62:L62"/>
    <mergeCell ref="A32:B32"/>
    <mergeCell ref="A71:B71"/>
    <mergeCell ref="A72:B72"/>
    <mergeCell ref="A51:B51"/>
    <mergeCell ref="A50:B50"/>
    <mergeCell ref="A69:B69"/>
    <mergeCell ref="A70:B70"/>
    <mergeCell ref="D34:H34"/>
    <mergeCell ref="D33:H33"/>
    <mergeCell ref="A34:B34"/>
    <mergeCell ref="A33:B33"/>
    <mergeCell ref="D39:H39"/>
    <mergeCell ref="D38:H38"/>
    <mergeCell ref="D36:H36"/>
    <mergeCell ref="A61:L61"/>
    <mergeCell ref="D72:H72"/>
    <mergeCell ref="D69:H69"/>
    <mergeCell ref="A42:B42"/>
    <mergeCell ref="A44:B44"/>
    <mergeCell ref="A43:B43"/>
    <mergeCell ref="D47:H47"/>
    <mergeCell ref="D52:H52"/>
    <mergeCell ref="D50:H50"/>
    <mergeCell ref="D54:H54"/>
    <mergeCell ref="D51:H51"/>
    <mergeCell ref="D76:H76"/>
    <mergeCell ref="D28:H28"/>
    <mergeCell ref="D30:H30"/>
    <mergeCell ref="D29:H29"/>
    <mergeCell ref="D73:H73"/>
    <mergeCell ref="D125:H125"/>
    <mergeCell ref="D126:H126"/>
    <mergeCell ref="D130:H130"/>
    <mergeCell ref="D105:H105"/>
    <mergeCell ref="D106:H106"/>
    <mergeCell ref="D117:H117"/>
    <mergeCell ref="D118:H118"/>
    <mergeCell ref="D119:H119"/>
    <mergeCell ref="D102:H102"/>
    <mergeCell ref="D103:H103"/>
    <mergeCell ref="D116:H116"/>
    <mergeCell ref="D120:H120"/>
    <mergeCell ref="D111:H111"/>
    <mergeCell ref="D109:H109"/>
    <mergeCell ref="D110:H110"/>
    <mergeCell ref="D115:H115"/>
    <mergeCell ref="D114:H114"/>
    <mergeCell ref="D90:H90"/>
    <mergeCell ref="D131:H131"/>
    <mergeCell ref="D132:H132"/>
    <mergeCell ref="D129:H129"/>
    <mergeCell ref="D21:H21"/>
    <mergeCell ref="D26:H26"/>
    <mergeCell ref="D22:H22"/>
    <mergeCell ref="D23:H23"/>
    <mergeCell ref="D24:H24"/>
    <mergeCell ref="D25:H25"/>
    <mergeCell ref="D85:H85"/>
    <mergeCell ref="D84:H84"/>
    <mergeCell ref="D99:H99"/>
    <mergeCell ref="D97:H97"/>
    <mergeCell ref="D96:H96"/>
    <mergeCell ref="D49:H49"/>
    <mergeCell ref="D48:H48"/>
    <mergeCell ref="D37:H37"/>
    <mergeCell ref="D53:H53"/>
    <mergeCell ref="D45:H45"/>
    <mergeCell ref="D44:H44"/>
    <mergeCell ref="D46:H46"/>
    <mergeCell ref="D101:H101"/>
    <mergeCell ref="D100:H100"/>
    <mergeCell ref="D123:H123"/>
    <mergeCell ref="D89:H89"/>
    <mergeCell ref="D128:H128"/>
    <mergeCell ref="D127:H127"/>
    <mergeCell ref="D124:H124"/>
    <mergeCell ref="D112:H112"/>
    <mergeCell ref="D113:H113"/>
    <mergeCell ref="D122:H122"/>
    <mergeCell ref="A123:B123"/>
    <mergeCell ref="A122:B122"/>
    <mergeCell ref="D121:H121"/>
    <mergeCell ref="A121:B121"/>
    <mergeCell ref="A128:B128"/>
    <mergeCell ref="A124:B124"/>
    <mergeCell ref="A97:B97"/>
    <mergeCell ref="A89:B91"/>
    <mergeCell ref="A92:B92"/>
    <mergeCell ref="A108:B108"/>
    <mergeCell ref="A107:B107"/>
    <mergeCell ref="A101:B101"/>
    <mergeCell ref="A100:B100"/>
    <mergeCell ref="A99:B99"/>
    <mergeCell ref="A118:B118"/>
    <mergeCell ref="A119:B119"/>
    <mergeCell ref="A74:B74"/>
    <mergeCell ref="A45:B45"/>
    <mergeCell ref="A49:B49"/>
    <mergeCell ref="A48:B48"/>
    <mergeCell ref="A39:B39"/>
    <mergeCell ref="A129:B129"/>
    <mergeCell ref="A127:B127"/>
    <mergeCell ref="A125:B126"/>
    <mergeCell ref="A144:B144"/>
    <mergeCell ref="A143:B143"/>
    <mergeCell ref="A131:B131"/>
    <mergeCell ref="A130:B130"/>
    <mergeCell ref="A142:B142"/>
    <mergeCell ref="A132:B132"/>
    <mergeCell ref="A58:B58"/>
    <mergeCell ref="A59:B59"/>
    <mergeCell ref="A116:B116"/>
    <mergeCell ref="A110:B110"/>
    <mergeCell ref="A115:B115"/>
    <mergeCell ref="A111:B111"/>
    <mergeCell ref="A112:B112"/>
    <mergeCell ref="A104:B104"/>
    <mergeCell ref="A105:B105"/>
    <mergeCell ref="A79:B79"/>
    <mergeCell ref="D8:H8"/>
    <mergeCell ref="A8:B8"/>
    <mergeCell ref="B2:F2"/>
    <mergeCell ref="B3:C3"/>
    <mergeCell ref="A4:L4"/>
    <mergeCell ref="H2:J2"/>
    <mergeCell ref="K3:L3"/>
    <mergeCell ref="A7:L7"/>
    <mergeCell ref="D9:H9"/>
    <mergeCell ref="D164:H164"/>
    <mergeCell ref="D20:H20"/>
    <mergeCell ref="D32:H32"/>
    <mergeCell ref="D27:H27"/>
    <mergeCell ref="D104:H104"/>
    <mergeCell ref="D77:H77"/>
    <mergeCell ref="A163:B163"/>
    <mergeCell ref="A52:B52"/>
    <mergeCell ref="A53:B53"/>
    <mergeCell ref="A75:B75"/>
    <mergeCell ref="A76:B76"/>
    <mergeCell ref="A77:B77"/>
    <mergeCell ref="A95:L95"/>
    <mergeCell ref="D35:H35"/>
    <mergeCell ref="D55:H55"/>
    <mergeCell ref="D163:H163"/>
    <mergeCell ref="A117:B117"/>
    <mergeCell ref="A120:B120"/>
    <mergeCell ref="A46:B46"/>
    <mergeCell ref="A47:B47"/>
    <mergeCell ref="A35:B35"/>
    <mergeCell ref="A38:B38"/>
    <mergeCell ref="A37:B37"/>
    <mergeCell ref="A36:B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Amato</dc:creator>
  <cp:keywords/>
  <dc:description/>
  <cp:lastModifiedBy/>
  <cp:revision/>
  <dcterms:created xsi:type="dcterms:W3CDTF">2018-05-21T15:05:10Z</dcterms:created>
  <dcterms:modified xsi:type="dcterms:W3CDTF">2018-06-11T20:54:16Z</dcterms:modified>
  <cp:category/>
  <cp:contentStatus/>
</cp:coreProperties>
</file>