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drawings/drawing5.xml" ContentType="application/vnd.openxmlformats-officedocument.drawing+xml"/>
  <Override PartName="/xl/ctrlProps/ctrlProp9.xml" ContentType="application/vnd.ms-excel.controlproperties+xml"/>
  <Override PartName="/xl/drawings/drawing6.xml" ContentType="application/vnd.openxmlformats-officedocument.drawing+xml"/>
  <Override PartName="/xl/ctrlProps/ctrlProp10.xml" ContentType="application/vnd.ms-excel.controlproperties+xml"/>
  <Override PartName="/xl/drawings/drawing7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8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9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10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11.xml" ContentType="application/vnd.openxmlformats-officedocument.drawing+xml"/>
  <Override PartName="/xl/ctrlProps/ctrlProp21.xml" ContentType="application/vnd.ms-excel.controlproperties+xml"/>
  <Override PartName="/xl/drawings/drawing12.xml" ContentType="application/vnd.openxmlformats-officedocument.drawing+xml"/>
  <Override PartName="/xl/ctrlProps/ctrlProp22.xml" ContentType="application/vnd.ms-excel.controlproperties+xml"/>
  <Override PartName="/xl/drawings/drawing13.xml" ContentType="application/vnd.openxmlformats-officedocument.drawing+xml"/>
  <Override PartName="/xl/ctrlProps/ctrlProp2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KU2016\277 FUNGSI\FILE\MATERI\"/>
    </mc:Choice>
  </mc:AlternateContent>
  <bookViews>
    <workbookView xWindow="120" yWindow="90" windowWidth="4575" windowHeight="5070"/>
  </bookViews>
  <sheets>
    <sheet name="BASSELI" sheetId="16" r:id="rId1"/>
    <sheet name="BASSELJ" sheetId="17" r:id="rId2"/>
    <sheet name="BASSELK" sheetId="18" r:id="rId3"/>
    <sheet name="BASSELY" sheetId="19" r:id="rId4"/>
    <sheet name="BIN2DEC" sheetId="4" r:id="rId5"/>
    <sheet name="BIN2HEX" sheetId="5" r:id="rId6"/>
    <sheet name="BIN2OCT" sheetId="9" r:id="rId7"/>
    <sheet name="BITAND" sheetId="20" r:id="rId8"/>
    <sheet name="COMPLEX" sheetId="21" r:id="rId9"/>
    <sheet name="IMAGINARY" sheetId="22" r:id="rId10"/>
    <sheet name="CONVERT" sheetId="14" r:id="rId11"/>
    <sheet name="DEC2BIN" sheetId="11" r:id="rId12"/>
    <sheet name="DEC2HEX" sheetId="12" r:id="rId13"/>
    <sheet name="DEC2OCT" sheetId="13" r:id="rId14"/>
    <sheet name="DELTA" sheetId="15" r:id="rId15"/>
  </sheets>
  <calcPr calcId="171027"/>
</workbook>
</file>

<file path=xl/calcChain.xml><?xml version="1.0" encoding="utf-8"?>
<calcChain xmlns="http://schemas.openxmlformats.org/spreadsheetml/2006/main">
  <c r="I10" i="22" l="1"/>
  <c r="I9" i="22"/>
  <c r="I8" i="22"/>
  <c r="F10" i="22"/>
  <c r="F11" i="22" s="1"/>
  <c r="F10" i="21"/>
  <c r="J9" i="22"/>
  <c r="J10" i="22"/>
  <c r="J8" i="22"/>
  <c r="G11" i="22"/>
  <c r="G10" i="22"/>
  <c r="G10" i="21"/>
  <c r="B11" i="22" l="1"/>
  <c r="E8" i="20"/>
  <c r="B9" i="20" s="1"/>
  <c r="B10" i="19"/>
  <c r="F9" i="19"/>
  <c r="F8" i="19"/>
  <c r="F7" i="19"/>
  <c r="B10" i="18"/>
  <c r="F8" i="17"/>
  <c r="F8" i="18"/>
  <c r="F7" i="18"/>
  <c r="B10" i="16"/>
  <c r="F7" i="17"/>
  <c r="F6" i="17"/>
  <c r="F8" i="16"/>
  <c r="F7" i="16"/>
  <c r="J8" i="9"/>
  <c r="J8" i="11"/>
  <c r="E11" i="15"/>
  <c r="G8" i="17"/>
  <c r="J8" i="5"/>
  <c r="E8" i="15"/>
  <c r="G9" i="19"/>
  <c r="I7" i="14"/>
  <c r="J8" i="12"/>
  <c r="E13" i="15"/>
  <c r="E12" i="15"/>
  <c r="E7" i="15"/>
  <c r="E10" i="15"/>
  <c r="F8" i="20"/>
  <c r="J10" i="14"/>
  <c r="J8" i="13"/>
  <c r="G9" i="18"/>
  <c r="J16" i="14"/>
  <c r="E9" i="15"/>
  <c r="G9" i="16"/>
  <c r="H7" i="4"/>
  <c r="J13" i="14"/>
  <c r="F9" i="18" l="1"/>
  <c r="B9" i="17"/>
  <c r="F9" i="16"/>
  <c r="G7" i="4"/>
  <c r="D8" i="15"/>
  <c r="D7" i="15"/>
  <c r="F7" i="15" s="1"/>
  <c r="I8" i="13"/>
  <c r="D9" i="13"/>
  <c r="D8" i="13"/>
  <c r="D7" i="13"/>
  <c r="I8" i="12"/>
  <c r="D9" i="12"/>
  <c r="D8" i="12"/>
  <c r="D7" i="12"/>
  <c r="I8" i="11"/>
  <c r="D9" i="11"/>
  <c r="D8" i="11"/>
  <c r="D7" i="11"/>
  <c r="H16" i="14"/>
  <c r="H13" i="14"/>
  <c r="H10" i="14"/>
  <c r="I8" i="9"/>
  <c r="D9" i="9"/>
  <c r="D8" i="9"/>
  <c r="D7" i="9"/>
  <c r="I8" i="5"/>
  <c r="D9" i="5"/>
  <c r="D8" i="5"/>
  <c r="D7" i="5"/>
  <c r="C9" i="4"/>
  <c r="C8" i="4"/>
  <c r="C7" i="4"/>
  <c r="F8" i="15"/>
  <c r="D9" i="15"/>
  <c r="F9" i="15" s="1"/>
  <c r="D10" i="15"/>
  <c r="F10" i="15" s="1"/>
  <c r="D11" i="15"/>
  <c r="F11" i="15" s="1"/>
  <c r="D12" i="15"/>
  <c r="F12" i="15" s="1"/>
  <c r="D13" i="15"/>
  <c r="F13" i="15" s="1"/>
  <c r="F13" i="14"/>
  <c r="D13" i="14"/>
  <c r="F10" i="14"/>
  <c r="D10" i="14"/>
  <c r="F16" i="14"/>
  <c r="D16" i="14"/>
  <c r="C7" i="14"/>
  <c r="E7" i="14" s="1"/>
  <c r="I9" i="13"/>
  <c r="I10" i="13"/>
  <c r="I11" i="13"/>
  <c r="I12" i="13"/>
  <c r="I13" i="13"/>
  <c r="I14" i="13"/>
  <c r="I15" i="13"/>
  <c r="I16" i="13"/>
  <c r="I17" i="13"/>
  <c r="I18" i="13"/>
  <c r="I19" i="13"/>
  <c r="I20" i="13"/>
  <c r="I10" i="12"/>
  <c r="I11" i="12"/>
  <c r="I12" i="12"/>
  <c r="I13" i="12"/>
  <c r="I14" i="12"/>
  <c r="I15" i="12"/>
  <c r="I16" i="12"/>
  <c r="I17" i="12"/>
  <c r="I18" i="12"/>
  <c r="I19" i="12"/>
  <c r="I20" i="12"/>
  <c r="I9" i="12"/>
  <c r="I9" i="11"/>
  <c r="I10" i="11"/>
  <c r="I11" i="11"/>
  <c r="I12" i="11"/>
  <c r="I13" i="11"/>
  <c r="I14" i="11"/>
  <c r="I15" i="11"/>
  <c r="I16" i="11"/>
  <c r="I17" i="11"/>
  <c r="I18" i="11"/>
  <c r="I19" i="11"/>
  <c r="I20" i="11"/>
  <c r="I9" i="9"/>
  <c r="I10" i="9"/>
  <c r="I11" i="9"/>
  <c r="I12" i="9"/>
  <c r="I13" i="9"/>
  <c r="I14" i="9"/>
  <c r="I15" i="9"/>
  <c r="I16" i="9"/>
  <c r="I17" i="9"/>
  <c r="I18" i="9"/>
  <c r="I19" i="9"/>
  <c r="I20" i="9"/>
  <c r="G8" i="4"/>
  <c r="G9" i="4"/>
  <c r="G10" i="4"/>
  <c r="G11" i="4"/>
  <c r="G12" i="4"/>
  <c r="G13" i="4"/>
  <c r="G14" i="4"/>
  <c r="G15" i="4"/>
  <c r="G16" i="4"/>
  <c r="G17" i="4"/>
  <c r="G18" i="4"/>
  <c r="G19" i="4"/>
  <c r="I20" i="5"/>
  <c r="I19" i="5"/>
  <c r="I18" i="5"/>
  <c r="I17" i="5"/>
  <c r="I16" i="5"/>
  <c r="I15" i="5"/>
  <c r="I14" i="5"/>
  <c r="I13" i="5"/>
  <c r="I12" i="5"/>
  <c r="I11" i="5"/>
  <c r="I10" i="5"/>
  <c r="I9" i="5"/>
  <c r="G7" i="14" l="1"/>
</calcChain>
</file>

<file path=xl/sharedStrings.xml><?xml version="1.0" encoding="utf-8"?>
<sst xmlns="http://schemas.openxmlformats.org/spreadsheetml/2006/main" count="269" uniqueCount="193">
  <si>
    <t>BIN2HEX</t>
  </si>
  <si>
    <t>BIN2DEC</t>
  </si>
  <si>
    <t>BIN2OCT</t>
  </si>
  <si>
    <t>DEC2BIN</t>
  </si>
  <si>
    <t>DEC2HEX</t>
  </si>
  <si>
    <t>DEC2OCT</t>
  </si>
  <si>
    <t>CONVERT</t>
  </si>
  <si>
    <t>Temperatur</t>
  </si>
  <si>
    <t>Celcius</t>
  </si>
  <si>
    <t>Farenheit</t>
  </si>
  <si>
    <t>Kelvin</t>
  </si>
  <si>
    <t>Jarak (m)</t>
  </si>
  <si>
    <t>Statute mile</t>
  </si>
  <si>
    <t>Nautical mile</t>
  </si>
  <si>
    <t>Yard</t>
  </si>
  <si>
    <t>Detik</t>
  </si>
  <si>
    <t>Menit</t>
  </si>
  <si>
    <t>Jam</t>
  </si>
  <si>
    <t>Hari</t>
  </si>
  <si>
    <t>Tahun</t>
  </si>
  <si>
    <t>DELTA</t>
  </si>
  <si>
    <t>JAKARTA</t>
  </si>
  <si>
    <t>95849S84</t>
  </si>
  <si>
    <t>Data 1</t>
  </si>
  <si>
    <t>Data 2</t>
  </si>
  <si>
    <t>Hasil</t>
  </si>
  <si>
    <t>Fungsi</t>
  </si>
  <si>
    <t>Keterangan</t>
  </si>
  <si>
    <t>Biner</t>
  </si>
  <si>
    <t>Penulisan Fungsi</t>
  </si>
  <si>
    <t>Bilangan</t>
  </si>
  <si>
    <t>Desimal</t>
  </si>
  <si>
    <t>Heksadesimal</t>
  </si>
  <si>
    <t>Oktal</t>
  </si>
  <si>
    <t xml:space="preserve">No. </t>
  </si>
  <si>
    <t>Ukuran Berat</t>
  </si>
  <si>
    <t>Kode</t>
  </si>
  <si>
    <t>Gram</t>
  </si>
  <si>
    <t>Slug</t>
  </si>
  <si>
    <t>Pound mass (avoirdupois)</t>
  </si>
  <si>
    <t>U (atomic mass unit)</t>
  </si>
  <si>
    <t>Ounce mass (avoirdupois)</t>
  </si>
  <si>
    <t>"g"</t>
  </si>
  <si>
    <t>"sg"</t>
  </si>
  <si>
    <t>"lbm"</t>
  </si>
  <si>
    <t>"u"</t>
  </si>
  <si>
    <t>"ozm"</t>
  </si>
  <si>
    <t>Ukuran Jarak</t>
  </si>
  <si>
    <t>Metre</t>
  </si>
  <si>
    <t>Inch</t>
  </si>
  <si>
    <t>Foot</t>
  </si>
  <si>
    <t>Angstrom</t>
  </si>
  <si>
    <t>Pica (1/72 in)</t>
  </si>
  <si>
    <t>"m"</t>
  </si>
  <si>
    <t>"mi"</t>
  </si>
  <si>
    <t>"in"</t>
  </si>
  <si>
    <t>"ft"</t>
  </si>
  <si>
    <t>"Nmi"</t>
  </si>
  <si>
    <t>"yd"</t>
  </si>
  <si>
    <t>"ang"</t>
  </si>
  <si>
    <t>"Pica"</t>
  </si>
  <si>
    <t>Ukuran Waktu</t>
  </si>
  <si>
    <t>Year</t>
  </si>
  <si>
    <t>Day</t>
  </si>
  <si>
    <t>Hour</t>
  </si>
  <si>
    <t>Minute</t>
  </si>
  <si>
    <t>Second</t>
  </si>
  <si>
    <t>"yr"</t>
  </si>
  <si>
    <t>"day"</t>
  </si>
  <si>
    <t>"hr"</t>
  </si>
  <si>
    <t>"mn"</t>
  </si>
  <si>
    <t>"sec"</t>
  </si>
  <si>
    <t>Ukuran Tekanan</t>
  </si>
  <si>
    <t>Newton</t>
  </si>
  <si>
    <t>Pascal</t>
  </si>
  <si>
    <t>Atmosphere</t>
  </si>
  <si>
    <t>mm of Mercury</t>
  </si>
  <si>
    <t>"Pa" atau "p"</t>
  </si>
  <si>
    <t>"atm" atau "at"</t>
  </si>
  <si>
    <t>"mmHg"</t>
  </si>
  <si>
    <t>Dyne</t>
  </si>
  <si>
    <t>Pound force</t>
  </si>
  <si>
    <t>"N"</t>
  </si>
  <si>
    <t>"dyn" atau "dy"</t>
  </si>
  <si>
    <t>"lbf"</t>
  </si>
  <si>
    <t>Ukuran Gaya</t>
  </si>
  <si>
    <t>Ukuran Energi</t>
  </si>
  <si>
    <t>Joule</t>
  </si>
  <si>
    <t>Erg</t>
  </si>
  <si>
    <t>Thermodynamic calorie</t>
  </si>
  <si>
    <t>IT calorie</t>
  </si>
  <si>
    <t>Electron volt</t>
  </si>
  <si>
    <t>Horsepower-hour</t>
  </si>
  <si>
    <t>Watt hour</t>
  </si>
  <si>
    <t>Foot-pound</t>
  </si>
  <si>
    <t>BTU</t>
  </si>
  <si>
    <t>"J"</t>
  </si>
  <si>
    <t>"e"</t>
  </si>
  <si>
    <t>"c"</t>
  </si>
  <si>
    <t>"cal"</t>
  </si>
  <si>
    <t>"eV" atau "ev"</t>
  </si>
  <si>
    <t>"HPh" atau "hh"</t>
  </si>
  <si>
    <t>"Wh" atau "wh"</t>
  </si>
  <si>
    <t>"flb"</t>
  </si>
  <si>
    <t>"BTU" atau "btu"</t>
  </si>
  <si>
    <t>Ukuran Tenaga</t>
  </si>
  <si>
    <t>Horsepower</t>
  </si>
  <si>
    <t>Watt</t>
  </si>
  <si>
    <t>Tesla</t>
  </si>
  <si>
    <t>Gauss</t>
  </si>
  <si>
    <t>"HP" atau "h'</t>
  </si>
  <si>
    <t>"W" atau "w"</t>
  </si>
  <si>
    <t>Ukuran Daya Tarik</t>
  </si>
  <si>
    <t>"T"</t>
  </si>
  <si>
    <t>"ga"</t>
  </si>
  <si>
    <t>Ukuran Temperatur</t>
  </si>
  <si>
    <t>Degree Celcius</t>
  </si>
  <si>
    <t>Degree Fahrenheit</t>
  </si>
  <si>
    <t>"C" atau "cel"</t>
  </si>
  <si>
    <t>"F" atau "fah"</t>
  </si>
  <si>
    <t>"K" atau "kel"</t>
  </si>
  <si>
    <t xml:space="preserve">- mengkonversi bilangan biner ke bilangan desimal </t>
  </si>
  <si>
    <t>=BIN2DEC(angka)</t>
  </si>
  <si>
    <t>=BIN2DEC(B7)</t>
  </si>
  <si>
    <t>=BIN2DEC(B8)</t>
  </si>
  <si>
    <t>=BIN2DEC(B9)</t>
  </si>
  <si>
    <t>=BIN2HEX(number;places)</t>
  </si>
  <si>
    <t xml:space="preserve">- mengkonversi bilangan biner ke heksadesimal </t>
  </si>
  <si>
    <t>=BIN2HEX(B7;C7)</t>
  </si>
  <si>
    <t>=BIN2HEX(B8;C8)</t>
  </si>
  <si>
    <t>=BIN2HEX(B9;C9)</t>
  </si>
  <si>
    <t xml:space="preserve">- mengkonversi bilangan biner ke oktal dengan </t>
  </si>
  <si>
    <t>=BIN2OC(number;places)</t>
  </si>
  <si>
    <t>=BIN2OCT(B7;C7)</t>
  </si>
  <si>
    <t>=BIN2OCT(B8;C8)</t>
  </si>
  <si>
    <t>=BIN2OCT(B9;C9)</t>
  </si>
  <si>
    <t>=CONVERT(number;from_unit;to_unit)</t>
  </si>
  <si>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</t>
    </r>
  </si>
  <si>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F</t>
    </r>
  </si>
  <si>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K</t>
    </r>
  </si>
  <si>
    <t>- mengkonversi bilangan dari satu sistem pengukuran ke sistem pengukuran lain</t>
  </si>
  <si>
    <t xml:space="preserve">- mengubah bilangan atau angka desimal ke biner </t>
  </si>
  <si>
    <t>=DEC2BIN(B7;C7)</t>
  </si>
  <si>
    <t>=DEC2BIN(B8;C8)</t>
  </si>
  <si>
    <t>=DEC2BIN(B9;C9)</t>
  </si>
  <si>
    <t>=DEC2HEX(number;places)</t>
  </si>
  <si>
    <t>=DEC2HEX(B7;C7)</t>
  </si>
  <si>
    <t>=DEC2HEX(B8;C8)</t>
  </si>
  <si>
    <t>=DEC2HEX(B9;C9)</t>
  </si>
  <si>
    <t xml:space="preserve">- mengubah bilangan atau angka desimal ke heksadesimal </t>
  </si>
  <si>
    <t xml:space="preserve">- mengubah bilangan atau angka desimal ke bilangan oktal </t>
  </si>
  <si>
    <t>=DEC2OCT(B7;C7)</t>
  </si>
  <si>
    <t>=DEC2OCT(B8;C8)</t>
  </si>
  <si>
    <t>=DEC2OCT(B9;C9)</t>
  </si>
  <si>
    <t>- menguji atau tes dua bilangan adalah sama persis atau berbeda</t>
  </si>
  <si>
    <t>=DELTA(number1;number2)</t>
  </si>
  <si>
    <t>=DEC2OCT(number;places)</t>
  </si>
  <si>
    <t>BASSELI</t>
  </si>
  <si>
    <t>Nilai untuk mengevaluasi fungsi (X)</t>
  </si>
  <si>
    <t>Urutan fungsi Bessel</t>
  </si>
  <si>
    <t xml:space="preserve">   fungsi Bessel yang dievaluasi untuk argumen imajiner murni</t>
  </si>
  <si>
    <t>- menghasilkan fungsi Bessel yang dimodifikasi, yang setara dengan</t>
  </si>
  <si>
    <t>=BASSELI(x;n)</t>
  </si>
  <si>
    <t>BASSELJ</t>
  </si>
  <si>
    <t xml:space="preserve">- digunakan untuk mengembalikan fungsi Bessel </t>
  </si>
  <si>
    <t>- menghasilkan fungsi Bessel yang dimodifikasi, yang setara dengan fungsi</t>
  </si>
  <si>
    <t xml:space="preserve">   Bessel yang dievaluasi untuk argumen imajiner murni</t>
  </si>
  <si>
    <t>BASSELK</t>
  </si>
  <si>
    <t>=BASSELK(x;n)</t>
  </si>
  <si>
    <t>=BASSELJ(x;n)</t>
  </si>
  <si>
    <t>BASSELY</t>
  </si>
  <si>
    <t>=BASSELY(x;n)</t>
  </si>
  <si>
    <t xml:space="preserve">   atau fungsi Neumann.</t>
  </si>
  <si>
    <t>- mengembalikan fungsi Bessel, yang disebut juga fungsi Weber</t>
  </si>
  <si>
    <t>BITAND</t>
  </si>
  <si>
    <t>=BITAND(number1;number2)</t>
  </si>
  <si>
    <t>Nilai 1 (number1)</t>
  </si>
  <si>
    <t>Nilai 2 (number2)</t>
  </si>
  <si>
    <t>- mengembalikan sebuah 'AND' dari dua angka pada tingkat bit</t>
  </si>
  <si>
    <t>COMPLEX</t>
  </si>
  <si>
    <t>Koefisien riil (real_num)</t>
  </si>
  <si>
    <t>=COMPLEX(real_num;i_num;[suffix])</t>
  </si>
  <si>
    <t>Koefisien imajiner (i_num)</t>
  </si>
  <si>
    <t>Akhiran (suffix) - opsional</t>
  </si>
  <si>
    <t xml:space="preserve">   dari bentuk x + yi atau x + yj.</t>
  </si>
  <si>
    <t>-  mengkonversi koefisien riil dan imajiner ke dalam bilangan kompleks</t>
  </si>
  <si>
    <t>j</t>
  </si>
  <si>
    <t>IMAGINARY</t>
  </si>
  <si>
    <t>IMAGINARY(inumber)</t>
  </si>
  <si>
    <t xml:space="preserve">-  mengembalikan koefisien imajiner bilangan kompleks dalam format </t>
  </si>
  <si>
    <t xml:space="preserve">    teks x + yi atau x + yj</t>
  </si>
  <si>
    <t>Bilangan kompleks</t>
  </si>
  <si>
    <t>Penyusunan Fungsi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</si>
</sst>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(* #,##0_);_(* \(#,##0\);_(* &quot;-&quot;_);_(@_)"/>
    <numFmt numFmtId="164" formatCode="#,##0.0000"/>
    <numFmt numFmtId="165" formatCode="#,##0.00000"/>
    <numFmt numFmtId="166" formatCode="#,##0.00000000"/>
  </numFmts>
  <fonts count="16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u/>
      <sz val="11"/>
      <color theme="10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sz val="14"/>
      <color rgb="FF0000CC"/>
      <name val="Calibri"/>
      <family val="2"/>
      <scheme val="minor"/>
    </font>
    <font>
      <sz val="11"/>
      <color rgb="FF0000CC"/>
      <name val="Calibri"/>
      <family val="2"/>
      <scheme val="minor"/>
    </font>
    <font>
      <i/>
      <sz val="11"/>
      <color rgb="FF0000CC"/>
      <name val="Calibri"/>
      <family val="2"/>
      <scheme val="minor"/>
    </font>
    <font>
      <b/>
      <sz val="11"/>
      <color rgb="FF0000FF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theme="10"/>
      <name val="Calibri"/>
      <family val="2"/>
      <scheme val="minor"/>
    </font>
    <font>
      <sz val="11"/>
      <color theme="0"/>
      <name val="Calibri"/>
      <family val="2"/>
      <charset val="1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109">
    <xf numFmtId="0" fontId="0" fillId="0" borderId="0" xfId="0"/>
    <xf numFmtId="0" fontId="3" fillId="0" borderId="0" xfId="0" applyFont="1" applyAlignment="1">
      <alignment vertical="center"/>
    </xf>
    <xf numFmtId="0" fontId="3" fillId="3" borderId="0" xfId="0" applyFont="1" applyFill="1" applyAlignment="1">
      <alignment horizontal="right" vertical="center" indent="1"/>
    </xf>
    <xf numFmtId="0" fontId="3" fillId="3" borderId="8" xfId="0" quotePrefix="1" applyFont="1" applyFill="1" applyBorder="1" applyAlignment="1">
      <alignment horizontal="center" vertical="center"/>
    </xf>
    <xf numFmtId="0" fontId="3" fillId="0" borderId="0" xfId="0" quotePrefix="1" applyFont="1" applyAlignment="1">
      <alignment vertical="center"/>
    </xf>
    <xf numFmtId="0" fontId="5" fillId="0" borderId="0" xfId="0" quotePrefix="1" applyFont="1" applyAlignment="1">
      <alignment vertical="center"/>
    </xf>
    <xf numFmtId="0" fontId="7" fillId="0" borderId="0" xfId="0" applyFont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right" vertical="center" indent="1"/>
    </xf>
    <xf numFmtId="0" fontId="3" fillId="3" borderId="7" xfId="0" applyFont="1" applyFill="1" applyBorder="1" applyAlignment="1">
      <alignment horizontal="right" vertical="center" indent="1"/>
    </xf>
    <xf numFmtId="0" fontId="3" fillId="3" borderId="3" xfId="0" applyFont="1" applyFill="1" applyBorder="1" applyAlignment="1">
      <alignment horizontal="right" vertical="center" indent="1"/>
    </xf>
    <xf numFmtId="0" fontId="3" fillId="3" borderId="9" xfId="0" quotePrefix="1" applyFont="1" applyFill="1" applyBorder="1" applyAlignment="1">
      <alignment horizontal="left" vertical="center" indent="2"/>
    </xf>
    <xf numFmtId="0" fontId="3" fillId="3" borderId="2" xfId="0" quotePrefix="1" applyFont="1" applyFill="1" applyBorder="1" applyAlignment="1">
      <alignment horizontal="left" vertical="center" indent="2"/>
    </xf>
    <xf numFmtId="0" fontId="3" fillId="3" borderId="2" xfId="0" quotePrefix="1" applyFont="1" applyFill="1" applyBorder="1" applyAlignment="1">
      <alignment horizontal="right" vertical="center" inden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2" applyFont="1" applyAlignment="1" applyProtection="1">
      <alignment vertical="center"/>
    </xf>
    <xf numFmtId="0" fontId="4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0" xfId="0" quotePrefix="1" applyFont="1" applyFill="1" applyAlignment="1">
      <alignment horizontal="left" vertical="center" indent="1"/>
    </xf>
    <xf numFmtId="0" fontId="3" fillId="3" borderId="0" xfId="0" quotePrefix="1" applyFont="1" applyFill="1" applyAlignment="1">
      <alignment horizontal="center" vertical="center"/>
    </xf>
    <xf numFmtId="0" fontId="4" fillId="4" borderId="5" xfId="0" applyFont="1" applyFill="1" applyBorder="1" applyAlignment="1">
      <alignment horizontal="right" vertical="center" indent="1"/>
    </xf>
    <xf numFmtId="0" fontId="12" fillId="0" borderId="0" xfId="0" applyFont="1" applyAlignment="1">
      <alignment vertical="center"/>
    </xf>
    <xf numFmtId="0" fontId="4" fillId="4" borderId="0" xfId="0" applyFont="1" applyFill="1" applyAlignment="1">
      <alignment horizontal="left" vertical="center" indent="1"/>
    </xf>
    <xf numFmtId="0" fontId="4" fillId="4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left" vertical="center" indent="1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3" fillId="3" borderId="0" xfId="0" quotePrefix="1" applyFont="1" applyFill="1" applyAlignment="1">
      <alignment vertical="center"/>
    </xf>
    <xf numFmtId="0" fontId="13" fillId="0" borderId="0" xfId="2" applyFont="1" applyAlignment="1" applyProtection="1">
      <alignment vertical="center"/>
    </xf>
    <xf numFmtId="0" fontId="3" fillId="3" borderId="0" xfId="0" applyFont="1" applyFill="1" applyAlignment="1">
      <alignment horizontal="left" vertical="center" indent="1"/>
    </xf>
    <xf numFmtId="0" fontId="3" fillId="3" borderId="0" xfId="0" applyFont="1" applyFill="1" applyAlignment="1">
      <alignment horizontal="right" vertical="center" indent="2"/>
    </xf>
    <xf numFmtId="0" fontId="3" fillId="3" borderId="0" xfId="0" applyFont="1" applyFill="1" applyAlignment="1">
      <alignment horizontal="right" vertical="center" indent="3"/>
    </xf>
    <xf numFmtId="0" fontId="3" fillId="3" borderId="11" xfId="0" applyFont="1" applyFill="1" applyBorder="1" applyAlignment="1">
      <alignment horizontal="left" vertical="center" indent="1"/>
    </xf>
    <xf numFmtId="0" fontId="3" fillId="3" borderId="8" xfId="0" quotePrefix="1" applyFont="1" applyFill="1" applyBorder="1" applyAlignment="1">
      <alignment horizontal="left" vertical="center" indent="1"/>
    </xf>
    <xf numFmtId="0" fontId="3" fillId="3" borderId="0" xfId="0" applyFont="1" applyFill="1" applyBorder="1" applyAlignment="1">
      <alignment horizontal="left" vertical="center" indent="1"/>
    </xf>
    <xf numFmtId="0" fontId="3" fillId="3" borderId="1" xfId="0" quotePrefix="1" applyFont="1" applyFill="1" applyBorder="1" applyAlignment="1">
      <alignment horizontal="left" vertical="center" indent="1"/>
    </xf>
    <xf numFmtId="0" fontId="3" fillId="3" borderId="11" xfId="0" applyFont="1" applyFill="1" applyBorder="1" applyAlignment="1">
      <alignment horizontal="right" vertical="center" indent="1"/>
    </xf>
    <xf numFmtId="0" fontId="3" fillId="3" borderId="8" xfId="0" applyFont="1" applyFill="1" applyBorder="1" applyAlignment="1">
      <alignment horizontal="right" vertical="center" indent="1"/>
    </xf>
    <xf numFmtId="0" fontId="3" fillId="3" borderId="0" xfId="0" applyFont="1" applyFill="1" applyBorder="1" applyAlignment="1">
      <alignment horizontal="right" vertical="center" indent="1"/>
    </xf>
    <xf numFmtId="0" fontId="3" fillId="3" borderId="1" xfId="0" applyFont="1" applyFill="1" applyBorder="1" applyAlignment="1">
      <alignment horizontal="right" vertical="center" indent="1"/>
    </xf>
    <xf numFmtId="0" fontId="3" fillId="3" borderId="1" xfId="0" quotePrefix="1" applyFont="1" applyFill="1" applyBorder="1" applyAlignment="1">
      <alignment horizontal="right" vertical="center" indent="1"/>
    </xf>
    <xf numFmtId="0" fontId="4" fillId="4" borderId="2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quotePrefix="1"/>
    <xf numFmtId="166" fontId="0" fillId="0" borderId="0" xfId="0" applyNumberFormat="1" applyAlignment="1">
      <alignment vertical="center"/>
    </xf>
    <xf numFmtId="0" fontId="4" fillId="4" borderId="0" xfId="0" applyFont="1" applyFill="1" applyAlignment="1">
      <alignment vertical="center"/>
    </xf>
    <xf numFmtId="4" fontId="0" fillId="3" borderId="2" xfId="0" applyNumberFormat="1" applyFill="1" applyBorder="1" applyAlignment="1">
      <alignment horizontal="right" vertical="center" indent="1"/>
    </xf>
    <xf numFmtId="0" fontId="4" fillId="4" borderId="10" xfId="0" applyFont="1" applyFill="1" applyBorder="1" applyAlignment="1">
      <alignment horizontal="left" vertical="center" indent="1"/>
    </xf>
    <xf numFmtId="0" fontId="4" fillId="4" borderId="10" xfId="0" applyFont="1" applyFill="1" applyBorder="1" applyAlignment="1">
      <alignment vertical="center"/>
    </xf>
    <xf numFmtId="4" fontId="0" fillId="3" borderId="6" xfId="0" applyNumberFormat="1" applyFill="1" applyBorder="1" applyAlignment="1">
      <alignment horizontal="right" vertical="center" indent="1"/>
    </xf>
    <xf numFmtId="0" fontId="0" fillId="6" borderId="13" xfId="0" applyFill="1" applyBorder="1" applyAlignment="1">
      <alignment horizontal="right" vertical="center" indent="1"/>
    </xf>
    <xf numFmtId="0" fontId="14" fillId="0" borderId="0" xfId="0" applyFont="1" applyAlignment="1">
      <alignment vertical="center"/>
    </xf>
    <xf numFmtId="0" fontId="3" fillId="0" borderId="0" xfId="0" quotePrefix="1" applyFont="1"/>
    <xf numFmtId="3" fontId="0" fillId="3" borderId="2" xfId="0" applyNumberFormat="1" applyFill="1" applyBorder="1" applyAlignment="1">
      <alignment horizontal="right" vertical="center" indent="1"/>
    </xf>
    <xf numFmtId="3" fontId="0" fillId="3" borderId="6" xfId="0" applyNumberFormat="1" applyFill="1" applyBorder="1" applyAlignment="1">
      <alignment horizontal="right" vertical="center" indent="1"/>
    </xf>
    <xf numFmtId="0" fontId="9" fillId="0" borderId="10" xfId="0" applyFont="1" applyBorder="1" applyAlignment="1">
      <alignment vertical="center"/>
    </xf>
    <xf numFmtId="0" fontId="0" fillId="0" borderId="0" xfId="0" quotePrefix="1" applyAlignment="1">
      <alignment vertical="center"/>
    </xf>
    <xf numFmtId="0" fontId="4" fillId="4" borderId="0" xfId="0" applyFont="1" applyFill="1" applyBorder="1" applyAlignment="1">
      <alignment horizontal="left" vertical="center" indent="1"/>
    </xf>
    <xf numFmtId="0" fontId="4" fillId="4" borderId="0" xfId="0" applyFont="1" applyFill="1" applyBorder="1" applyAlignment="1">
      <alignment vertical="center"/>
    </xf>
    <xf numFmtId="0" fontId="0" fillId="3" borderId="0" xfId="0" applyFill="1" applyBorder="1" applyAlignment="1">
      <alignment horizontal="left" vertical="center" indent="1"/>
    </xf>
    <xf numFmtId="0" fontId="0" fillId="3" borderId="10" xfId="0" applyFill="1" applyBorder="1" applyAlignment="1">
      <alignment horizontal="left" vertical="center" indent="1"/>
    </xf>
    <xf numFmtId="0" fontId="0" fillId="7" borderId="0" xfId="0" applyFill="1" applyBorder="1" applyAlignment="1">
      <alignment horizontal="left" vertical="center" indent="1"/>
    </xf>
    <xf numFmtId="0" fontId="4" fillId="0" borderId="0" xfId="0" quotePrefix="1" applyFont="1" applyFill="1" applyAlignment="1">
      <alignment vertical="center"/>
    </xf>
    <xf numFmtId="0" fontId="0" fillId="6" borderId="0" xfId="0" applyFill="1" applyBorder="1" applyAlignment="1">
      <alignment horizontal="left" vertical="center" indent="1"/>
    </xf>
    <xf numFmtId="0" fontId="0" fillId="7" borderId="12" xfId="0" applyFill="1" applyBorder="1" applyAlignment="1">
      <alignment horizontal="left" vertical="center" indent="1"/>
    </xf>
    <xf numFmtId="0" fontId="0" fillId="3" borderId="2" xfId="0" applyFill="1" applyBorder="1" applyAlignment="1">
      <alignment horizontal="left" vertical="center" indent="1"/>
    </xf>
    <xf numFmtId="0" fontId="0" fillId="3" borderId="0" xfId="0" applyFill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5" fillId="3" borderId="0" xfId="0" applyFont="1" applyFill="1" applyAlignment="1">
      <alignment horizontal="center" vertical="center" wrapText="1"/>
    </xf>
    <xf numFmtId="0" fontId="4" fillId="2" borderId="0" xfId="0" quotePrefix="1" applyFont="1" applyFill="1" applyAlignment="1">
      <alignment horizontal="center" vertical="center" wrapText="1"/>
    </xf>
    <xf numFmtId="0" fontId="4" fillId="2" borderId="0" xfId="0" quotePrefix="1" applyFont="1" applyFill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/>
    </xf>
    <xf numFmtId="165" fontId="3" fillId="3" borderId="3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3" fillId="3" borderId="0" xfId="0" applyNumberFormat="1" applyFont="1" applyFill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0" fontId="3" fillId="3" borderId="3" xfId="0" applyNumberFormat="1" applyFont="1" applyFill="1" applyBorder="1" applyAlignment="1">
      <alignment horizontal="center" vertical="center"/>
    </xf>
    <xf numFmtId="165" fontId="3" fillId="3" borderId="0" xfId="0" quotePrefix="1" applyNumberFormat="1" applyFont="1" applyFill="1" applyAlignment="1">
      <alignment horizontal="center" vertical="center"/>
    </xf>
    <xf numFmtId="165" fontId="3" fillId="3" borderId="0" xfId="0" applyNumberFormat="1" applyFont="1" applyFill="1" applyAlignment="1">
      <alignment horizontal="center" vertical="center"/>
    </xf>
    <xf numFmtId="3" fontId="3" fillId="3" borderId="1" xfId="1" applyNumberFormat="1" applyFont="1" applyFill="1" applyBorder="1" applyAlignment="1">
      <alignment horizontal="center" vertical="center"/>
    </xf>
    <xf numFmtId="3" fontId="3" fillId="3" borderId="1" xfId="1" applyNumberFormat="1" applyFont="1" applyFill="1" applyBorder="1" applyAlignment="1">
      <alignment horizontal="center" vertical="center" wrapText="1"/>
    </xf>
    <xf numFmtId="3" fontId="3" fillId="3" borderId="2" xfId="1" applyNumberFormat="1" applyFont="1" applyFill="1" applyBorder="1" applyAlignment="1">
      <alignment horizontal="center" vertical="center"/>
    </xf>
    <xf numFmtId="3" fontId="3" fillId="3" borderId="3" xfId="1" applyNumberFormat="1" applyFont="1" applyFill="1" applyBorder="1" applyAlignment="1">
      <alignment horizontal="center" vertical="center"/>
    </xf>
    <xf numFmtId="3" fontId="3" fillId="3" borderId="2" xfId="1" quotePrefix="1" applyNumberFormat="1" applyFont="1" applyFill="1" applyBorder="1" applyAlignment="1">
      <alignment horizontal="center" vertical="center"/>
    </xf>
    <xf numFmtId="3" fontId="3" fillId="3" borderId="0" xfId="1" applyNumberFormat="1" applyFont="1" applyFill="1" applyBorder="1" applyAlignment="1">
      <alignment horizontal="center" vertical="center"/>
    </xf>
    <xf numFmtId="164" fontId="3" fillId="3" borderId="0" xfId="1" quotePrefix="1" applyNumberFormat="1" applyFont="1" applyFill="1" applyAlignment="1">
      <alignment horizontal="center" vertical="center"/>
    </xf>
    <xf numFmtId="164" fontId="3" fillId="3" borderId="0" xfId="1" applyNumberFormat="1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</cellXfs>
  <cellStyles count="3">
    <cellStyle name="Hipertaut" xfId="2" builtinId="8"/>
    <cellStyle name="Koma [0]" xfId="1" builtinId="6"/>
    <cellStyle name="Normal" xfId="0" builtinId="0"/>
  </cellStyles>
  <dxfs count="0"/>
  <tableStyles count="0" defaultTableStyle="TableStyleMedium9" defaultPivotStyle="PivotStyleLight16"/>
  <colors>
    <mruColors>
      <color rgb="FF0000CC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Scroll" dx="22" fmlaLink="$A$7" horiz="1" inc="5" max="300" min="100" page="10" val="150"/>
</file>

<file path=xl/ctrlProps/ctrlProp10.xml><?xml version="1.0" encoding="utf-8"?>
<formControlPr xmlns="http://schemas.microsoft.com/office/spreadsheetml/2009/9/main" objectType="Scroll" dx="16" fmlaLink="$H$7" horiz="1" max="10" min="2" page="10" val="8"/>
</file>

<file path=xl/ctrlProps/ctrlProp11.xml><?xml version="1.0" encoding="utf-8"?>
<formControlPr xmlns="http://schemas.microsoft.com/office/spreadsheetml/2009/9/main" objectType="Scroll" dx="22" fmlaLink="$E$6" horiz="1" max="50" min="1" page="10" val="15"/>
</file>

<file path=xl/ctrlProps/ctrlProp12.xml><?xml version="1.0" encoding="utf-8"?>
<formControlPr xmlns="http://schemas.microsoft.com/office/spreadsheetml/2009/9/main" objectType="Scroll" dx="22" fmlaLink="$E$7" horiz="1" max="50" min="1" page="10" val="31"/>
</file>

<file path=xl/ctrlProps/ctrlProp13.xml><?xml version="1.0" encoding="utf-8"?>
<formControlPr xmlns="http://schemas.microsoft.com/office/spreadsheetml/2009/9/main" objectType="Scroll" dx="22" fmlaLink="$F$7" horiz="1" max="5" page="10" val="2"/>
</file>

<file path=xl/ctrlProps/ctrlProp14.xml><?xml version="1.0" encoding="utf-8"?>
<formControlPr xmlns="http://schemas.microsoft.com/office/spreadsheetml/2009/9/main" objectType="Scroll" dx="22" fmlaLink="$F$8" horiz="1" max="5" page="10" val="5"/>
</file>

<file path=xl/ctrlProps/ctrlProp15.xml><?xml version="1.0" encoding="utf-8"?>
<formControlPr xmlns="http://schemas.microsoft.com/office/spreadsheetml/2009/9/main" objectType="Scroll" dx="22" fmlaLink="$F$7" horiz="1" max="5" page="10"/>
</file>

<file path=xl/ctrlProps/ctrlProp16.xml><?xml version="1.0" encoding="utf-8"?>
<formControlPr xmlns="http://schemas.microsoft.com/office/spreadsheetml/2009/9/main" objectType="Scroll" dx="22" fmlaLink="$F$8" horiz="1" max="5" page="10" val="3"/>
</file>

<file path=xl/ctrlProps/ctrlProp17.xml><?xml version="1.0" encoding="utf-8"?>
<formControlPr xmlns="http://schemas.microsoft.com/office/spreadsheetml/2009/9/main" objectType="Scroll" dx="16" fmlaLink="$I$6" horiz="1" max="160" page="10" val="32"/>
</file>

<file path=xl/ctrlProps/ctrlProp18.xml><?xml version="1.0" encoding="utf-8"?>
<formControlPr xmlns="http://schemas.microsoft.com/office/spreadsheetml/2009/9/main" objectType="Scroll" dx="16" fmlaLink="$C$15" horiz="1" inc="25" max="2500" min="25" page="10" val="1600"/>
</file>

<file path=xl/ctrlProps/ctrlProp19.xml><?xml version="1.0" encoding="utf-8"?>
<formControlPr xmlns="http://schemas.microsoft.com/office/spreadsheetml/2009/9/main" objectType="Scroll" dx="16" fmlaLink="$C$9" horiz="1" inc="60" max="7200" min="60" page="10" val="3600"/>
</file>

<file path=xl/ctrlProps/ctrlProp2.xml><?xml version="1.0" encoding="utf-8"?>
<formControlPr xmlns="http://schemas.microsoft.com/office/spreadsheetml/2009/9/main" objectType="Scroll" dx="22" fmlaLink="$A$8" horiz="1" inc="5" max="250" min="100" page="10" val="125"/>
</file>

<file path=xl/ctrlProps/ctrlProp20.xml><?xml version="1.0" encoding="utf-8"?>
<formControlPr xmlns="http://schemas.microsoft.com/office/spreadsheetml/2009/9/main" objectType="Scroll" dx="16" fmlaLink="$C$12" horiz="1" max="1000" min="1" page="10" val="100"/>
</file>

<file path=xl/ctrlProps/ctrlProp21.xml><?xml version="1.0" encoding="utf-8"?>
<formControlPr xmlns="http://schemas.microsoft.com/office/spreadsheetml/2009/9/main" objectType="Scroll" dx="16" fmlaLink="$H$7" horiz="1" max="10" min="2" page="10" val="6"/>
</file>

<file path=xl/ctrlProps/ctrlProp22.xml><?xml version="1.0" encoding="utf-8"?>
<formControlPr xmlns="http://schemas.microsoft.com/office/spreadsheetml/2009/9/main" objectType="Scroll" dx="16" fmlaLink="$H$7" horiz="1" max="10" min="2" page="10" val="9"/>
</file>

<file path=xl/ctrlProps/ctrlProp23.xml><?xml version="1.0" encoding="utf-8"?>
<formControlPr xmlns="http://schemas.microsoft.com/office/spreadsheetml/2009/9/main" objectType="Scroll" dx="16" fmlaLink="$H$7" horiz="1" max="10" min="2" page="10" val="8"/>
</file>

<file path=xl/ctrlProps/ctrlProp3.xml><?xml version="1.0" encoding="utf-8"?>
<formControlPr xmlns="http://schemas.microsoft.com/office/spreadsheetml/2009/9/main" objectType="Scroll" dx="22" fmlaLink="$A$6" horiz="1" inc="5" max="300" min="100" page="10" val="190"/>
</file>

<file path=xl/ctrlProps/ctrlProp4.xml><?xml version="1.0" encoding="utf-8"?>
<formControlPr xmlns="http://schemas.microsoft.com/office/spreadsheetml/2009/9/main" objectType="Scroll" dx="22" fmlaLink="$A$7" horiz="1" inc="5" max="250" min="100" page="10" val="205"/>
</file>

<file path=xl/ctrlProps/ctrlProp5.xml><?xml version="1.0" encoding="utf-8"?>
<formControlPr xmlns="http://schemas.microsoft.com/office/spreadsheetml/2009/9/main" objectType="Scroll" dx="22" fmlaLink="$A$7" horiz="1" inc="5" max="300" min="100" page="10" val="150"/>
</file>

<file path=xl/ctrlProps/ctrlProp6.xml><?xml version="1.0" encoding="utf-8"?>
<formControlPr xmlns="http://schemas.microsoft.com/office/spreadsheetml/2009/9/main" objectType="Scroll" dx="22" fmlaLink="$A$8" horiz="1" inc="5" max="250" min="100" page="10" val="100"/>
</file>

<file path=xl/ctrlProps/ctrlProp7.xml><?xml version="1.0" encoding="utf-8"?>
<formControlPr xmlns="http://schemas.microsoft.com/office/spreadsheetml/2009/9/main" objectType="Scroll" dx="22" fmlaLink="$A$7" horiz="1" inc="5" max="300" min="100" page="10" val="250"/>
</file>

<file path=xl/ctrlProps/ctrlProp8.xml><?xml version="1.0" encoding="utf-8"?>
<formControlPr xmlns="http://schemas.microsoft.com/office/spreadsheetml/2009/9/main" objectType="Scroll" dx="22" fmlaLink="$A$8" horiz="1" inc="5" max="250" min="100" page="10" val="100"/>
</file>

<file path=xl/ctrlProps/ctrlProp9.xml><?xml version="1.0" encoding="utf-8"?>
<formControlPr xmlns="http://schemas.microsoft.com/office/spreadsheetml/2009/9/main" objectType="Scroll" dx="16" fmlaLink="$H$7" horiz="1" max="10" min="2" page="10" val="7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6</xdr:row>
          <xdr:rowOff>28575</xdr:rowOff>
        </xdr:from>
        <xdr:to>
          <xdr:col>4</xdr:col>
          <xdr:colOff>904875</xdr:colOff>
          <xdr:row>6</xdr:row>
          <xdr:rowOff>190500</xdr:rowOff>
        </xdr:to>
        <xdr:sp macro="" textlink="">
          <xdr:nvSpPr>
            <xdr:cNvPr id="12289" name="Scroll Bar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7</xdr:row>
          <xdr:rowOff>19050</xdr:rowOff>
        </xdr:from>
        <xdr:to>
          <xdr:col>4</xdr:col>
          <xdr:colOff>904875</xdr:colOff>
          <xdr:row>7</xdr:row>
          <xdr:rowOff>180975</xdr:rowOff>
        </xdr:to>
        <xdr:sp macro="" textlink="">
          <xdr:nvSpPr>
            <xdr:cNvPr id="12290" name="Scroll Bar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857250</xdr:colOff>
          <xdr:row>6</xdr:row>
          <xdr:rowOff>38100</xdr:rowOff>
        </xdr:from>
        <xdr:to>
          <xdr:col>1</xdr:col>
          <xdr:colOff>1343025</xdr:colOff>
          <xdr:row>6</xdr:row>
          <xdr:rowOff>200025</xdr:rowOff>
        </xdr:to>
        <xdr:sp macro="" textlink="">
          <xdr:nvSpPr>
            <xdr:cNvPr id="8193" name="Scroll Bar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A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857250</xdr:colOff>
          <xdr:row>15</xdr:row>
          <xdr:rowOff>9525</xdr:rowOff>
        </xdr:from>
        <xdr:to>
          <xdr:col>1</xdr:col>
          <xdr:colOff>1343025</xdr:colOff>
          <xdr:row>15</xdr:row>
          <xdr:rowOff>171450</xdr:rowOff>
        </xdr:to>
        <xdr:sp macro="" textlink="">
          <xdr:nvSpPr>
            <xdr:cNvPr id="8194" name="Scroll Bar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A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857250</xdr:colOff>
          <xdr:row>9</xdr:row>
          <xdr:rowOff>0</xdr:rowOff>
        </xdr:from>
        <xdr:to>
          <xdr:col>1</xdr:col>
          <xdr:colOff>1343025</xdr:colOff>
          <xdr:row>9</xdr:row>
          <xdr:rowOff>161925</xdr:rowOff>
        </xdr:to>
        <xdr:sp macro="" textlink="">
          <xdr:nvSpPr>
            <xdr:cNvPr id="8195" name="Scroll Bar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A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857250</xdr:colOff>
          <xdr:row>12</xdr:row>
          <xdr:rowOff>9525</xdr:rowOff>
        </xdr:from>
        <xdr:to>
          <xdr:col>1</xdr:col>
          <xdr:colOff>1343025</xdr:colOff>
          <xdr:row>12</xdr:row>
          <xdr:rowOff>171450</xdr:rowOff>
        </xdr:to>
        <xdr:sp macro="" textlink="">
          <xdr:nvSpPr>
            <xdr:cNvPr id="8196" name="Scroll Bar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A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6</xdr:row>
          <xdr:rowOff>0</xdr:rowOff>
        </xdr:from>
        <xdr:to>
          <xdr:col>7</xdr:col>
          <xdr:colOff>533400</xdr:colOff>
          <xdr:row>6</xdr:row>
          <xdr:rowOff>161925</xdr:rowOff>
        </xdr:to>
        <xdr:sp macro="" textlink="">
          <xdr:nvSpPr>
            <xdr:cNvPr id="5121" name="Scroll Bar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B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5</xdr:row>
          <xdr:rowOff>180975</xdr:rowOff>
        </xdr:from>
        <xdr:to>
          <xdr:col>7</xdr:col>
          <xdr:colOff>542925</xdr:colOff>
          <xdr:row>6</xdr:row>
          <xdr:rowOff>152400</xdr:rowOff>
        </xdr:to>
        <xdr:sp macro="" textlink="">
          <xdr:nvSpPr>
            <xdr:cNvPr id="6145" name="Scroll Bar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C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5</xdr:row>
          <xdr:rowOff>180975</xdr:rowOff>
        </xdr:from>
        <xdr:to>
          <xdr:col>7</xdr:col>
          <xdr:colOff>542925</xdr:colOff>
          <xdr:row>6</xdr:row>
          <xdr:rowOff>152400</xdr:rowOff>
        </xdr:to>
        <xdr:sp macro="" textlink="">
          <xdr:nvSpPr>
            <xdr:cNvPr id="7169" name="Scroll Bar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D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5</xdr:row>
          <xdr:rowOff>28575</xdr:rowOff>
        </xdr:from>
        <xdr:to>
          <xdr:col>4</xdr:col>
          <xdr:colOff>904875</xdr:colOff>
          <xdr:row>5</xdr:row>
          <xdr:rowOff>190500</xdr:rowOff>
        </xdr:to>
        <xdr:sp macro="" textlink="">
          <xdr:nvSpPr>
            <xdr:cNvPr id="15361" name="Scroll Bar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1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6</xdr:row>
          <xdr:rowOff>19050</xdr:rowOff>
        </xdr:from>
        <xdr:to>
          <xdr:col>4</xdr:col>
          <xdr:colOff>904875</xdr:colOff>
          <xdr:row>6</xdr:row>
          <xdr:rowOff>180975</xdr:rowOff>
        </xdr:to>
        <xdr:sp macro="" textlink="">
          <xdr:nvSpPr>
            <xdr:cNvPr id="15362" name="Scroll Bar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1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6</xdr:row>
          <xdr:rowOff>28575</xdr:rowOff>
        </xdr:from>
        <xdr:to>
          <xdr:col>4</xdr:col>
          <xdr:colOff>904875</xdr:colOff>
          <xdr:row>6</xdr:row>
          <xdr:rowOff>190500</xdr:rowOff>
        </xdr:to>
        <xdr:sp macro="" textlink="">
          <xdr:nvSpPr>
            <xdr:cNvPr id="16385" name="Scroll Bar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2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7</xdr:row>
          <xdr:rowOff>19050</xdr:rowOff>
        </xdr:from>
        <xdr:to>
          <xdr:col>4</xdr:col>
          <xdr:colOff>904875</xdr:colOff>
          <xdr:row>7</xdr:row>
          <xdr:rowOff>180975</xdr:rowOff>
        </xdr:to>
        <xdr:sp macro="" textlink="">
          <xdr:nvSpPr>
            <xdr:cNvPr id="16386" name="Scroll Bar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2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6</xdr:row>
          <xdr:rowOff>28575</xdr:rowOff>
        </xdr:from>
        <xdr:to>
          <xdr:col>4</xdr:col>
          <xdr:colOff>904875</xdr:colOff>
          <xdr:row>6</xdr:row>
          <xdr:rowOff>190500</xdr:rowOff>
        </xdr:to>
        <xdr:sp macro="" textlink="">
          <xdr:nvSpPr>
            <xdr:cNvPr id="17409" name="Scroll Bar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3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7</xdr:row>
          <xdr:rowOff>19050</xdr:rowOff>
        </xdr:from>
        <xdr:to>
          <xdr:col>4</xdr:col>
          <xdr:colOff>904875</xdr:colOff>
          <xdr:row>7</xdr:row>
          <xdr:rowOff>180975</xdr:rowOff>
        </xdr:to>
        <xdr:sp macro="" textlink="">
          <xdr:nvSpPr>
            <xdr:cNvPr id="17410" name="Scroll Bar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03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6</xdr:row>
          <xdr:rowOff>0</xdr:rowOff>
        </xdr:from>
        <xdr:to>
          <xdr:col>7</xdr:col>
          <xdr:colOff>542925</xdr:colOff>
          <xdr:row>6</xdr:row>
          <xdr:rowOff>161925</xdr:rowOff>
        </xdr:to>
        <xdr:sp macro="" textlink="">
          <xdr:nvSpPr>
            <xdr:cNvPr id="2049" name="Scroll Bar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5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6</xdr:row>
          <xdr:rowOff>0</xdr:rowOff>
        </xdr:from>
        <xdr:to>
          <xdr:col>7</xdr:col>
          <xdr:colOff>542925</xdr:colOff>
          <xdr:row>6</xdr:row>
          <xdr:rowOff>161925</xdr:rowOff>
        </xdr:to>
        <xdr:sp macro="" textlink="">
          <xdr:nvSpPr>
            <xdr:cNvPr id="4097" name="Scroll Bar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6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5</xdr:row>
          <xdr:rowOff>28575</xdr:rowOff>
        </xdr:from>
        <xdr:to>
          <xdr:col>3</xdr:col>
          <xdr:colOff>495300</xdr:colOff>
          <xdr:row>5</xdr:row>
          <xdr:rowOff>190500</xdr:rowOff>
        </xdr:to>
        <xdr:sp macro="" textlink="">
          <xdr:nvSpPr>
            <xdr:cNvPr id="18433" name="Scroll Bar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7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6</xdr:row>
          <xdr:rowOff>19050</xdr:rowOff>
        </xdr:from>
        <xdr:to>
          <xdr:col>3</xdr:col>
          <xdr:colOff>495300</xdr:colOff>
          <xdr:row>6</xdr:row>
          <xdr:rowOff>180975</xdr:rowOff>
        </xdr:to>
        <xdr:sp macro="" textlink="">
          <xdr:nvSpPr>
            <xdr:cNvPr id="18434" name="Scroll Bar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7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552450</xdr:colOff>
          <xdr:row>6</xdr:row>
          <xdr:rowOff>28575</xdr:rowOff>
        </xdr:from>
        <xdr:to>
          <xdr:col>4</xdr:col>
          <xdr:colOff>428625</xdr:colOff>
          <xdr:row>6</xdr:row>
          <xdr:rowOff>190500</xdr:rowOff>
        </xdr:to>
        <xdr:sp macro="" textlink="">
          <xdr:nvSpPr>
            <xdr:cNvPr id="26625" name="Scroll Bar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8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561975</xdr:colOff>
          <xdr:row>7</xdr:row>
          <xdr:rowOff>28575</xdr:rowOff>
        </xdr:from>
        <xdr:to>
          <xdr:col>4</xdr:col>
          <xdr:colOff>438150</xdr:colOff>
          <xdr:row>7</xdr:row>
          <xdr:rowOff>190500</xdr:rowOff>
        </xdr:to>
        <xdr:sp macro="" textlink="">
          <xdr:nvSpPr>
            <xdr:cNvPr id="26626" name="Scroll Bar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8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552450</xdr:colOff>
          <xdr:row>6</xdr:row>
          <xdr:rowOff>28575</xdr:rowOff>
        </xdr:from>
        <xdr:to>
          <xdr:col>4</xdr:col>
          <xdr:colOff>428625</xdr:colOff>
          <xdr:row>6</xdr:row>
          <xdr:rowOff>190500</xdr:rowOff>
        </xdr:to>
        <xdr:sp macro="" textlink="">
          <xdr:nvSpPr>
            <xdr:cNvPr id="28673" name="Scroll Bar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9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561975</xdr:colOff>
          <xdr:row>7</xdr:row>
          <xdr:rowOff>28575</xdr:rowOff>
        </xdr:from>
        <xdr:to>
          <xdr:col>4</xdr:col>
          <xdr:colOff>438150</xdr:colOff>
          <xdr:row>7</xdr:row>
          <xdr:rowOff>190500</xdr:rowOff>
        </xdr:to>
        <xdr:sp macro="" textlink="">
          <xdr:nvSpPr>
            <xdr:cNvPr id="28674" name="Scroll Bar 2" hidden="1">
              <a:extLst>
                <a:ext uri="{63B3BB69-23CF-44E3-9099-C40C66FF867C}">
                  <a14:compatExt spid="_x0000_s28674"/>
                </a:ext>
                <a:ext uri="{FF2B5EF4-FFF2-40B4-BE49-F238E27FC236}">
                  <a16:creationId xmlns:a16="http://schemas.microsoft.com/office/drawing/2014/main" id="{00000000-0008-0000-0900-00000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5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4" Type="http://schemas.openxmlformats.org/officeDocument/2006/relationships/ctrlProp" Target="../ctrlProps/ctrlProp16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7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4" Type="http://schemas.openxmlformats.org/officeDocument/2006/relationships/ctrlProp" Target="../ctrlProps/ctrlProp18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1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2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3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trlProp" Target="../ctrlProps/ctrlProp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ctrlProp" Target="../ctrlProps/ctrlProp6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4" Type="http://schemas.openxmlformats.org/officeDocument/2006/relationships/ctrlProp" Target="../ctrlProps/ctrlProp8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0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4" Type="http://schemas.openxmlformats.org/officeDocument/2006/relationships/ctrlProp" Target="../ctrlProps/ctrlProp1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4" Type="http://schemas.openxmlformats.org/officeDocument/2006/relationships/ctrlProp" Target="../ctrlProps/ctrlProp1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showGridLines="0" tabSelected="1" workbookViewId="0">
      <selection activeCell="F9" sqref="F9"/>
    </sheetView>
  </sheetViews>
  <sheetFormatPr defaultRowHeight="15" x14ac:dyDescent="0.25"/>
  <cols>
    <col min="1" max="1" width="5.85546875" style="51" customWidth="1"/>
    <col min="2" max="4" width="9.140625" style="51"/>
    <col min="5" max="5" width="15.42578125" style="51" customWidth="1"/>
    <col min="6" max="6" width="13.7109375" style="51" customWidth="1"/>
    <col min="7" max="7" width="14.28515625" style="51" customWidth="1"/>
    <col min="8" max="8" width="5.85546875" style="51" customWidth="1"/>
    <col min="9" max="16384" width="9.140625" style="51"/>
  </cols>
  <sheetData>
    <row r="1" spans="1:9" ht="19.5" customHeight="1" x14ac:dyDescent="0.25"/>
    <row r="2" spans="1:9" ht="18.75" x14ac:dyDescent="0.25">
      <c r="B2" s="6" t="s">
        <v>157</v>
      </c>
    </row>
    <row r="3" spans="1:9" ht="17.25" customHeight="1" x14ac:dyDescent="0.25">
      <c r="B3" s="78" t="s">
        <v>162</v>
      </c>
      <c r="C3" s="78"/>
    </row>
    <row r="4" spans="1:9" x14ac:dyDescent="0.25">
      <c r="B4" s="52" t="s">
        <v>161</v>
      </c>
    </row>
    <row r="5" spans="1:9" x14ac:dyDescent="0.25">
      <c r="B5" s="52" t="s">
        <v>160</v>
      </c>
    </row>
    <row r="6" spans="1:9" ht="6.75" customHeight="1" x14ac:dyDescent="0.25">
      <c r="B6" s="52"/>
    </row>
    <row r="7" spans="1:9" ht="16.5" customHeight="1" x14ac:dyDescent="0.25">
      <c r="A7" s="60">
        <v>150</v>
      </c>
      <c r="B7" s="28" t="s">
        <v>158</v>
      </c>
      <c r="C7" s="54"/>
      <c r="D7" s="54"/>
      <c r="E7" s="54"/>
      <c r="F7" s="55">
        <f>A7/100</f>
        <v>1.5</v>
      </c>
    </row>
    <row r="8" spans="1:9" ht="16.5" customHeight="1" x14ac:dyDescent="0.25">
      <c r="A8" s="60">
        <v>125</v>
      </c>
      <c r="B8" s="56" t="s">
        <v>159</v>
      </c>
      <c r="C8" s="57"/>
      <c r="D8" s="57"/>
      <c r="E8" s="57"/>
      <c r="F8" s="58">
        <f>A8/100</f>
        <v>1.25</v>
      </c>
    </row>
    <row r="9" spans="1:9" x14ac:dyDescent="0.25">
      <c r="B9" s="76" t="s">
        <v>25</v>
      </c>
      <c r="C9" s="76"/>
      <c r="D9" s="76"/>
      <c r="E9" s="76"/>
      <c r="F9" s="59">
        <f>BESSELI(F7,F8)</f>
        <v>0.98166642847516605</v>
      </c>
      <c r="G9" s="19" t="str">
        <f ca="1">_xlfn.FORMULATEXT(F9)</f>
        <v>=BESSELI(F7;F8)</v>
      </c>
    </row>
    <row r="10" spans="1:9" ht="30.75" customHeight="1" x14ac:dyDescent="0.25">
      <c r="B10" s="77" t="str">
        <f>"Fungsi Bessel yang dimodifikasi pada "&amp;TEXT(F7,"#,00")&amp;" dengan urutan "&amp;TEXT(F8,"#")&amp;" hasilnya: "&amp;TEXT(F9,"0,000000000")</f>
        <v>Fungsi Bessel yang dimodifikasi pada 1,50 dengan urutan 1 hasilnya: 0,981666428</v>
      </c>
      <c r="C10" s="77"/>
      <c r="D10" s="77"/>
      <c r="E10" s="77"/>
      <c r="F10" s="77"/>
      <c r="I10" s="53"/>
    </row>
    <row r="11" spans="1:9" ht="19.5" customHeight="1" x14ac:dyDescent="0.25"/>
  </sheetData>
  <mergeCells count="3">
    <mergeCell ref="B9:E9"/>
    <mergeCell ref="B10:F10"/>
    <mergeCell ref="B3:C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3" name="Scroll Bar 1">
              <controlPr defaultSize="0" autoPict="0">
                <anchor moveWithCells="1">
                  <from>
                    <xdr:col>4</xdr:col>
                    <xdr:colOff>419100</xdr:colOff>
                    <xdr:row>6</xdr:row>
                    <xdr:rowOff>28575</xdr:rowOff>
                  </from>
                  <to>
                    <xdr:col>4</xdr:col>
                    <xdr:colOff>904875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4" name="Scroll Bar 2">
              <controlPr defaultSize="0" autoPict="0">
                <anchor moveWithCells="1">
                  <from>
                    <xdr:col>4</xdr:col>
                    <xdr:colOff>419100</xdr:colOff>
                    <xdr:row>7</xdr:row>
                    <xdr:rowOff>19050</xdr:rowOff>
                  </from>
                  <to>
                    <xdr:col>4</xdr:col>
                    <xdr:colOff>904875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12"/>
  <sheetViews>
    <sheetView showGridLines="0" workbookViewId="0">
      <selection activeCell="F11" sqref="F11"/>
    </sheetView>
  </sheetViews>
  <sheetFormatPr defaultRowHeight="15" x14ac:dyDescent="0.25"/>
  <cols>
    <col min="1" max="1" width="5.85546875" style="51" customWidth="1"/>
    <col min="2" max="6" width="9.140625" style="51"/>
    <col min="7" max="7" width="19.28515625" style="51" customWidth="1"/>
    <col min="8" max="8" width="4.5703125" style="51" customWidth="1"/>
    <col min="9" max="9" width="7.140625" style="51" customWidth="1"/>
    <col min="10" max="10" width="21.5703125" style="51" customWidth="1"/>
    <col min="11" max="11" width="5.85546875" style="51" customWidth="1"/>
    <col min="12" max="16384" width="9.140625" style="51"/>
  </cols>
  <sheetData>
    <row r="1" spans="2:10" ht="19.5" customHeight="1" x14ac:dyDescent="0.25"/>
    <row r="2" spans="2:10" ht="18.75" x14ac:dyDescent="0.25">
      <c r="B2" s="6" t="s">
        <v>187</v>
      </c>
    </row>
    <row r="3" spans="2:10" ht="17.25" customHeight="1" x14ac:dyDescent="0.25">
      <c r="B3" s="88" t="s">
        <v>188</v>
      </c>
      <c r="C3" s="88"/>
      <c r="D3" s="88"/>
      <c r="E3" s="71"/>
    </row>
    <row r="4" spans="2:10" x14ac:dyDescent="0.25">
      <c r="B4" s="52" t="s">
        <v>189</v>
      </c>
    </row>
    <row r="5" spans="2:10" x14ac:dyDescent="0.25">
      <c r="B5" s="52" t="s">
        <v>190</v>
      </c>
    </row>
    <row r="6" spans="2:10" ht="6.75" customHeight="1" x14ac:dyDescent="0.25"/>
    <row r="7" spans="2:10" ht="17.25" customHeight="1" x14ac:dyDescent="0.25">
      <c r="B7" s="66" t="s">
        <v>180</v>
      </c>
      <c r="C7" s="67"/>
      <c r="D7" s="67"/>
      <c r="E7" s="67"/>
      <c r="F7" s="68">
        <v>1</v>
      </c>
      <c r="I7" s="50" t="s">
        <v>25</v>
      </c>
      <c r="J7" s="49" t="s">
        <v>192</v>
      </c>
    </row>
    <row r="8" spans="2:10" ht="17.25" customHeight="1" x14ac:dyDescent="0.25">
      <c r="B8" s="66" t="s">
        <v>182</v>
      </c>
      <c r="C8" s="67"/>
      <c r="D8" s="67"/>
      <c r="E8" s="67"/>
      <c r="F8" s="68">
        <v>3</v>
      </c>
      <c r="I8" s="75">
        <f>IMAGINARY("2+3i")</f>
        <v>3</v>
      </c>
      <c r="J8" s="74" t="str">
        <f ca="1">_xlfn.FORMULATEXT(I8)</f>
        <v>=IMAGINARY("2+3i")</v>
      </c>
    </row>
    <row r="9" spans="2:10" ht="17.25" customHeight="1" x14ac:dyDescent="0.25">
      <c r="B9" s="56" t="s">
        <v>183</v>
      </c>
      <c r="C9" s="57"/>
      <c r="D9" s="57"/>
      <c r="E9" s="57"/>
      <c r="F9" s="69" t="s">
        <v>186</v>
      </c>
      <c r="I9" s="75">
        <f>IMAGINARY("0-j")</f>
        <v>-1</v>
      </c>
      <c r="J9" s="74" t="str">
        <f t="shared" ref="J9:J10" ca="1" si="0">_xlfn.FORMULATEXT(I9)</f>
        <v>=IMAGINARY("0-j")</v>
      </c>
    </row>
    <row r="10" spans="2:10" ht="17.25" customHeight="1" x14ac:dyDescent="0.25">
      <c r="B10" s="87" t="s">
        <v>191</v>
      </c>
      <c r="C10" s="87"/>
      <c r="D10" s="87"/>
      <c r="E10" s="87"/>
      <c r="F10" s="73" t="str">
        <f>COMPLEX(F7,F8,F9)</f>
        <v>1+3j</v>
      </c>
      <c r="G10" s="19" t="str">
        <f ca="1">_xlfn.FORMULATEXT(F10)</f>
        <v>=COMPLEX(F7;F8;F9)</v>
      </c>
      <c r="I10" s="75">
        <f>IMAGINARY(2)</f>
        <v>0</v>
      </c>
      <c r="J10" s="74" t="str">
        <f t="shared" ca="1" si="0"/>
        <v>=IMAGINARY(2)</v>
      </c>
    </row>
    <row r="11" spans="2:10" ht="30" customHeight="1" x14ac:dyDescent="0.25">
      <c r="B11" s="89" t="str">
        <f>"Koefisien imajiner dari bilangan kompleks "&amp;F10</f>
        <v>Koefisien imajiner dari bilangan kompleks 1+3j</v>
      </c>
      <c r="C11" s="89"/>
      <c r="D11" s="89"/>
      <c r="E11" s="89"/>
      <c r="F11" s="72">
        <f>IMAGINARY(F10)</f>
        <v>3</v>
      </c>
      <c r="G11" s="19" t="str">
        <f ca="1">_xlfn.FORMULATEXT(F11)</f>
        <v>=IMAGINARY(F10)</v>
      </c>
    </row>
    <row r="12" spans="2:10" ht="19.5" customHeight="1" x14ac:dyDescent="0.25"/>
  </sheetData>
  <mergeCells count="3">
    <mergeCell ref="B10:E10"/>
    <mergeCell ref="B3:D3"/>
    <mergeCell ref="B11:E1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73" r:id="rId3" name="Scroll Bar 1">
              <controlPr defaultSize="0" autoPict="0">
                <anchor moveWithCells="1">
                  <from>
                    <xdr:col>3</xdr:col>
                    <xdr:colOff>552450</xdr:colOff>
                    <xdr:row>6</xdr:row>
                    <xdr:rowOff>28575</xdr:rowOff>
                  </from>
                  <to>
                    <xdr:col>4</xdr:col>
                    <xdr:colOff>428625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4" r:id="rId4" name="Scroll Bar 2">
              <controlPr defaultSize="0" autoPict="0">
                <anchor moveWithCells="1">
                  <from>
                    <xdr:col>3</xdr:col>
                    <xdr:colOff>561975</xdr:colOff>
                    <xdr:row>7</xdr:row>
                    <xdr:rowOff>28575</xdr:rowOff>
                  </from>
                  <to>
                    <xdr:col>4</xdr:col>
                    <xdr:colOff>438150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63"/>
  <sheetViews>
    <sheetView showGridLines="0" workbookViewId="0">
      <selection activeCell="E7" sqref="E7"/>
    </sheetView>
  </sheetViews>
  <sheetFormatPr defaultRowHeight="15" x14ac:dyDescent="0.25"/>
  <cols>
    <col min="1" max="1" width="5.85546875" style="1" customWidth="1"/>
    <col min="2" max="2" width="21.140625" style="1" customWidth="1"/>
    <col min="3" max="3" width="9.140625" style="1"/>
    <col min="4" max="4" width="3.28515625" style="1" customWidth="1"/>
    <col min="5" max="5" width="9.140625" style="1"/>
    <col min="6" max="6" width="3.28515625" style="1" customWidth="1"/>
    <col min="7" max="7" width="9.42578125" style="1" customWidth="1"/>
    <col min="8" max="8" width="3.28515625" style="1" customWidth="1"/>
    <col min="9" max="9" width="10.28515625" style="1" bestFit="1" customWidth="1"/>
    <col min="10" max="10" width="25.140625" style="1" customWidth="1"/>
    <col min="11" max="11" width="5.85546875" style="1" customWidth="1"/>
    <col min="12" max="12" width="5.42578125" style="1" customWidth="1"/>
    <col min="13" max="13" width="26" style="1" customWidth="1"/>
    <col min="14" max="14" width="15.140625" style="1" customWidth="1"/>
    <col min="15" max="15" width="5.85546875" style="1" customWidth="1"/>
    <col min="16" max="16384" width="9.140625" style="1"/>
  </cols>
  <sheetData>
    <row r="1" spans="2:14" ht="19.5" customHeight="1" x14ac:dyDescent="0.25"/>
    <row r="2" spans="2:14" ht="18.75" x14ac:dyDescent="0.25">
      <c r="B2" s="6" t="s">
        <v>6</v>
      </c>
    </row>
    <row r="3" spans="2:14" ht="18" customHeight="1" x14ac:dyDescent="0.25">
      <c r="B3" s="79" t="s">
        <v>136</v>
      </c>
      <c r="C3" s="79"/>
      <c r="D3" s="79"/>
      <c r="E3" s="79"/>
    </row>
    <row r="4" spans="2:14" x14ac:dyDescent="0.25">
      <c r="B4" s="4" t="s">
        <v>140</v>
      </c>
    </row>
    <row r="5" spans="2:14" ht="6.75" customHeight="1" x14ac:dyDescent="0.25"/>
    <row r="6" spans="2:14" x14ac:dyDescent="0.25">
      <c r="B6" s="28"/>
      <c r="C6" s="84" t="s">
        <v>8</v>
      </c>
      <c r="D6" s="82"/>
      <c r="E6" s="84" t="s">
        <v>9</v>
      </c>
      <c r="F6" s="82"/>
      <c r="G6" s="92" t="s">
        <v>10</v>
      </c>
      <c r="H6" s="92"/>
      <c r="I6" s="34">
        <v>32</v>
      </c>
      <c r="L6" s="29" t="s">
        <v>34</v>
      </c>
      <c r="M6" s="21" t="s">
        <v>35</v>
      </c>
      <c r="N6" s="29" t="s">
        <v>36</v>
      </c>
    </row>
    <row r="7" spans="2:14" ht="17.25" x14ac:dyDescent="0.25">
      <c r="B7" s="28" t="s">
        <v>7</v>
      </c>
      <c r="C7" s="31">
        <f>I6-10</f>
        <v>22</v>
      </c>
      <c r="D7" s="32" t="s">
        <v>137</v>
      </c>
      <c r="E7" s="31">
        <f>CONVERT(C7,"C","F")</f>
        <v>71.599999999999994</v>
      </c>
      <c r="F7" s="32" t="s">
        <v>138</v>
      </c>
      <c r="G7" s="35">
        <f>CONVERT(C7,"C","K")</f>
        <v>295.14999999999998</v>
      </c>
      <c r="H7" s="33" t="s">
        <v>139</v>
      </c>
      <c r="I7" s="19" t="str">
        <f ca="1">_xlfn.FORMULATEXT(G7)</f>
        <v>=CONVERT(C7;"C";"K")</v>
      </c>
      <c r="L7" s="23">
        <v>1</v>
      </c>
      <c r="M7" s="30" t="s">
        <v>37</v>
      </c>
      <c r="N7" s="23" t="s">
        <v>42</v>
      </c>
    </row>
    <row r="8" spans="2:14" x14ac:dyDescent="0.25">
      <c r="I8" s="27"/>
      <c r="L8" s="23">
        <v>2</v>
      </c>
      <c r="M8" s="30" t="s">
        <v>38</v>
      </c>
      <c r="N8" s="23" t="s">
        <v>43</v>
      </c>
    </row>
    <row r="9" spans="2:14" x14ac:dyDescent="0.25">
      <c r="B9" s="28"/>
      <c r="C9" s="99">
        <v>3600</v>
      </c>
      <c r="D9" s="92" t="s">
        <v>16</v>
      </c>
      <c r="E9" s="92"/>
      <c r="F9" s="84" t="s">
        <v>17</v>
      </c>
      <c r="G9" s="82"/>
      <c r="H9" s="84" t="s">
        <v>18</v>
      </c>
      <c r="I9" s="92"/>
      <c r="L9" s="23">
        <v>3</v>
      </c>
      <c r="M9" s="30" t="s">
        <v>39</v>
      </c>
      <c r="N9" s="23" t="s">
        <v>44</v>
      </c>
    </row>
    <row r="10" spans="2:14" x14ac:dyDescent="0.25">
      <c r="B10" s="28" t="s">
        <v>15</v>
      </c>
      <c r="C10" s="99"/>
      <c r="D10" s="93">
        <f>CONVERT(C9,"sec","mn")</f>
        <v>60</v>
      </c>
      <c r="E10" s="93"/>
      <c r="F10" s="94">
        <f>CONVERT(C9,"sec","hr")</f>
        <v>1</v>
      </c>
      <c r="G10" s="95"/>
      <c r="H10" s="96">
        <f>CONVERT(C9,"sec","day")</f>
        <v>4.1666666666666664E-2</v>
      </c>
      <c r="I10" s="97"/>
      <c r="J10" s="19" t="str">
        <f ca="1">_xlfn.FORMULATEXT(H10)</f>
        <v>=CONVERT(C9;"sec";"day")</v>
      </c>
      <c r="L10" s="23">
        <v>4</v>
      </c>
      <c r="M10" s="30" t="s">
        <v>40</v>
      </c>
      <c r="N10" s="23" t="s">
        <v>45</v>
      </c>
    </row>
    <row r="11" spans="2:14" x14ac:dyDescent="0.25">
      <c r="L11" s="23">
        <v>5</v>
      </c>
      <c r="M11" s="30" t="s">
        <v>41</v>
      </c>
      <c r="N11" s="23" t="s">
        <v>46</v>
      </c>
    </row>
    <row r="12" spans="2:14" x14ac:dyDescent="0.25">
      <c r="B12" s="28"/>
      <c r="C12" s="98">
        <v>100</v>
      </c>
      <c r="D12" s="84" t="s">
        <v>19</v>
      </c>
      <c r="E12" s="82"/>
      <c r="F12" s="84" t="s">
        <v>17</v>
      </c>
      <c r="G12" s="82"/>
      <c r="H12" s="84" t="s">
        <v>16</v>
      </c>
      <c r="I12" s="92"/>
    </row>
    <row r="13" spans="2:14" x14ac:dyDescent="0.25">
      <c r="B13" s="28" t="s">
        <v>18</v>
      </c>
      <c r="C13" s="98"/>
      <c r="D13" s="90">
        <f>CONVERT(C12,"day","yr")</f>
        <v>0.27378507871321012</v>
      </c>
      <c r="E13" s="91"/>
      <c r="F13" s="100">
        <f>CONVERT(C12,"day","hr")</f>
        <v>2400</v>
      </c>
      <c r="G13" s="101"/>
      <c r="H13" s="102">
        <f>CONVERT(C12,"day","mn")</f>
        <v>144000</v>
      </c>
      <c r="I13" s="103"/>
      <c r="J13" s="18" t="str">
        <f ca="1">_xlfn.FORMULATEXT(H13)</f>
        <v>=CONVERT(C12;"day";"mn")</v>
      </c>
      <c r="K13" s="18"/>
      <c r="L13" s="29" t="s">
        <v>34</v>
      </c>
      <c r="M13" s="21" t="s">
        <v>47</v>
      </c>
      <c r="N13" s="29" t="s">
        <v>36</v>
      </c>
    </row>
    <row r="14" spans="2:14" x14ac:dyDescent="0.25">
      <c r="L14" s="23">
        <v>1</v>
      </c>
      <c r="M14" s="30" t="s">
        <v>48</v>
      </c>
      <c r="N14" s="23" t="s">
        <v>53</v>
      </c>
    </row>
    <row r="15" spans="2:14" x14ac:dyDescent="0.25">
      <c r="B15" s="28"/>
      <c r="C15" s="98">
        <v>1600</v>
      </c>
      <c r="D15" s="84" t="s">
        <v>12</v>
      </c>
      <c r="E15" s="82"/>
      <c r="F15" s="84" t="s">
        <v>13</v>
      </c>
      <c r="G15" s="82"/>
      <c r="H15" s="84" t="s">
        <v>14</v>
      </c>
      <c r="I15" s="92"/>
      <c r="L15" s="23">
        <v>2</v>
      </c>
      <c r="M15" s="30" t="s">
        <v>12</v>
      </c>
      <c r="N15" s="23" t="s">
        <v>54</v>
      </c>
    </row>
    <row r="16" spans="2:14" x14ac:dyDescent="0.25">
      <c r="B16" s="28" t="s">
        <v>11</v>
      </c>
      <c r="C16" s="98"/>
      <c r="D16" s="108">
        <f>CONVERT(C15,"m","mi")</f>
        <v>0.99419390757973436</v>
      </c>
      <c r="E16" s="108"/>
      <c r="F16" s="106">
        <f>CONVERT(C15,"m","Nmi")</f>
        <v>0.86393088552915764</v>
      </c>
      <c r="G16" s="107"/>
      <c r="H16" s="104">
        <f>CONVERT(C15,"m","yd")</f>
        <v>1749.7812773403325</v>
      </c>
      <c r="I16" s="105"/>
      <c r="J16" s="19" t="str">
        <f ca="1">_xlfn.FORMULATEXT(H16)</f>
        <v>=CONVERT(C15;"m";"yd")</v>
      </c>
      <c r="K16" s="19"/>
      <c r="L16" s="23">
        <v>3</v>
      </c>
      <c r="M16" s="30" t="s">
        <v>13</v>
      </c>
      <c r="N16" s="23" t="s">
        <v>57</v>
      </c>
    </row>
    <row r="17" spans="12:14" x14ac:dyDescent="0.25">
      <c r="L17" s="23">
        <v>4</v>
      </c>
      <c r="M17" s="30" t="s">
        <v>49</v>
      </c>
      <c r="N17" s="23" t="s">
        <v>55</v>
      </c>
    </row>
    <row r="18" spans="12:14" x14ac:dyDescent="0.25">
      <c r="L18" s="23">
        <v>5</v>
      </c>
      <c r="M18" s="30" t="s">
        <v>50</v>
      </c>
      <c r="N18" s="23" t="s">
        <v>56</v>
      </c>
    </row>
    <row r="19" spans="12:14" x14ac:dyDescent="0.25">
      <c r="L19" s="23">
        <v>6</v>
      </c>
      <c r="M19" s="30" t="s">
        <v>14</v>
      </c>
      <c r="N19" s="23" t="s">
        <v>58</v>
      </c>
    </row>
    <row r="20" spans="12:14" x14ac:dyDescent="0.25">
      <c r="L20" s="23">
        <v>7</v>
      </c>
      <c r="M20" s="30" t="s">
        <v>51</v>
      </c>
      <c r="N20" s="23" t="s">
        <v>59</v>
      </c>
    </row>
    <row r="21" spans="12:14" x14ac:dyDescent="0.25">
      <c r="L21" s="23">
        <v>8</v>
      </c>
      <c r="M21" s="30" t="s">
        <v>52</v>
      </c>
      <c r="N21" s="23" t="s">
        <v>60</v>
      </c>
    </row>
    <row r="23" spans="12:14" x14ac:dyDescent="0.25">
      <c r="L23" s="29" t="s">
        <v>34</v>
      </c>
      <c r="M23" s="21" t="s">
        <v>61</v>
      </c>
      <c r="N23" s="29" t="s">
        <v>36</v>
      </c>
    </row>
    <row r="24" spans="12:14" x14ac:dyDescent="0.25">
      <c r="L24" s="23">
        <v>1</v>
      </c>
      <c r="M24" s="30" t="s">
        <v>62</v>
      </c>
      <c r="N24" s="23" t="s">
        <v>67</v>
      </c>
    </row>
    <row r="25" spans="12:14" x14ac:dyDescent="0.25">
      <c r="L25" s="23">
        <v>2</v>
      </c>
      <c r="M25" s="30" t="s">
        <v>63</v>
      </c>
      <c r="N25" s="23" t="s">
        <v>68</v>
      </c>
    </row>
    <row r="26" spans="12:14" x14ac:dyDescent="0.25">
      <c r="L26" s="23">
        <v>3</v>
      </c>
      <c r="M26" s="30" t="s">
        <v>64</v>
      </c>
      <c r="N26" s="23" t="s">
        <v>69</v>
      </c>
    </row>
    <row r="27" spans="12:14" x14ac:dyDescent="0.25">
      <c r="L27" s="23">
        <v>4</v>
      </c>
      <c r="M27" s="30" t="s">
        <v>65</v>
      </c>
      <c r="N27" s="23" t="s">
        <v>70</v>
      </c>
    </row>
    <row r="28" spans="12:14" x14ac:dyDescent="0.25">
      <c r="L28" s="23">
        <v>5</v>
      </c>
      <c r="M28" s="30" t="s">
        <v>66</v>
      </c>
      <c r="N28" s="23" t="s">
        <v>71</v>
      </c>
    </row>
    <row r="30" spans="12:14" x14ac:dyDescent="0.25">
      <c r="L30" s="29" t="s">
        <v>34</v>
      </c>
      <c r="M30" s="21" t="s">
        <v>72</v>
      </c>
      <c r="N30" s="29" t="s">
        <v>36</v>
      </c>
    </row>
    <row r="31" spans="12:14" x14ac:dyDescent="0.25">
      <c r="L31" s="23">
        <v>1</v>
      </c>
      <c r="M31" s="30" t="s">
        <v>74</v>
      </c>
      <c r="N31" s="23" t="s">
        <v>77</v>
      </c>
    </row>
    <row r="32" spans="12:14" x14ac:dyDescent="0.25">
      <c r="L32" s="23">
        <v>2</v>
      </c>
      <c r="M32" s="30" t="s">
        <v>75</v>
      </c>
      <c r="N32" s="23" t="s">
        <v>78</v>
      </c>
    </row>
    <row r="33" spans="12:14" x14ac:dyDescent="0.25">
      <c r="L33" s="23">
        <v>3</v>
      </c>
      <c r="M33" s="30" t="s">
        <v>76</v>
      </c>
      <c r="N33" s="23" t="s">
        <v>79</v>
      </c>
    </row>
    <row r="35" spans="12:14" x14ac:dyDescent="0.25">
      <c r="L35" s="29" t="s">
        <v>34</v>
      </c>
      <c r="M35" s="21" t="s">
        <v>85</v>
      </c>
      <c r="N35" s="29" t="s">
        <v>36</v>
      </c>
    </row>
    <row r="36" spans="12:14" x14ac:dyDescent="0.25">
      <c r="L36" s="23">
        <v>1</v>
      </c>
      <c r="M36" s="30" t="s">
        <v>73</v>
      </c>
      <c r="N36" s="23" t="s">
        <v>82</v>
      </c>
    </row>
    <row r="37" spans="12:14" x14ac:dyDescent="0.25">
      <c r="L37" s="23">
        <v>2</v>
      </c>
      <c r="M37" s="30" t="s">
        <v>80</v>
      </c>
      <c r="N37" s="23" t="s">
        <v>83</v>
      </c>
    </row>
    <row r="38" spans="12:14" x14ac:dyDescent="0.25">
      <c r="L38" s="23">
        <v>3</v>
      </c>
      <c r="M38" s="30" t="s">
        <v>81</v>
      </c>
      <c r="N38" s="23" t="s">
        <v>84</v>
      </c>
    </row>
    <row r="40" spans="12:14" x14ac:dyDescent="0.25">
      <c r="L40" s="29" t="s">
        <v>34</v>
      </c>
      <c r="M40" s="21" t="s">
        <v>86</v>
      </c>
      <c r="N40" s="29" t="s">
        <v>36</v>
      </c>
    </row>
    <row r="41" spans="12:14" x14ac:dyDescent="0.25">
      <c r="L41" s="23">
        <v>1</v>
      </c>
      <c r="M41" s="30" t="s">
        <v>87</v>
      </c>
      <c r="N41" s="23" t="s">
        <v>96</v>
      </c>
    </row>
    <row r="42" spans="12:14" x14ac:dyDescent="0.25">
      <c r="L42" s="23">
        <v>2</v>
      </c>
      <c r="M42" s="30" t="s">
        <v>88</v>
      </c>
      <c r="N42" s="23" t="s">
        <v>97</v>
      </c>
    </row>
    <row r="43" spans="12:14" x14ac:dyDescent="0.25">
      <c r="L43" s="23">
        <v>3</v>
      </c>
      <c r="M43" s="30" t="s">
        <v>89</v>
      </c>
      <c r="N43" s="23" t="s">
        <v>98</v>
      </c>
    </row>
    <row r="44" spans="12:14" x14ac:dyDescent="0.25">
      <c r="L44" s="23">
        <v>4</v>
      </c>
      <c r="M44" s="30" t="s">
        <v>90</v>
      </c>
      <c r="N44" s="23" t="s">
        <v>99</v>
      </c>
    </row>
    <row r="45" spans="12:14" x14ac:dyDescent="0.25">
      <c r="L45" s="23">
        <v>5</v>
      </c>
      <c r="M45" s="30" t="s">
        <v>91</v>
      </c>
      <c r="N45" s="23" t="s">
        <v>100</v>
      </c>
    </row>
    <row r="46" spans="12:14" x14ac:dyDescent="0.25">
      <c r="L46" s="23">
        <v>6</v>
      </c>
      <c r="M46" s="30" t="s">
        <v>92</v>
      </c>
      <c r="N46" s="23" t="s">
        <v>101</v>
      </c>
    </row>
    <row r="47" spans="12:14" x14ac:dyDescent="0.25">
      <c r="L47" s="23">
        <v>7</v>
      </c>
      <c r="M47" s="30" t="s">
        <v>93</v>
      </c>
      <c r="N47" s="23" t="s">
        <v>102</v>
      </c>
    </row>
    <row r="48" spans="12:14" x14ac:dyDescent="0.25">
      <c r="L48" s="23">
        <v>8</v>
      </c>
      <c r="M48" s="30" t="s">
        <v>94</v>
      </c>
      <c r="N48" s="23" t="s">
        <v>103</v>
      </c>
    </row>
    <row r="49" spans="12:14" x14ac:dyDescent="0.25">
      <c r="L49" s="23">
        <v>9</v>
      </c>
      <c r="M49" s="30" t="s">
        <v>95</v>
      </c>
      <c r="N49" s="23" t="s">
        <v>104</v>
      </c>
    </row>
    <row r="51" spans="12:14" x14ac:dyDescent="0.25">
      <c r="L51" s="29" t="s">
        <v>34</v>
      </c>
      <c r="M51" s="21" t="s">
        <v>105</v>
      </c>
      <c r="N51" s="29" t="s">
        <v>36</v>
      </c>
    </row>
    <row r="52" spans="12:14" x14ac:dyDescent="0.25">
      <c r="L52" s="23">
        <v>1</v>
      </c>
      <c r="M52" s="30" t="s">
        <v>106</v>
      </c>
      <c r="N52" s="23" t="s">
        <v>110</v>
      </c>
    </row>
    <row r="53" spans="12:14" x14ac:dyDescent="0.25">
      <c r="L53" s="23">
        <v>2</v>
      </c>
      <c r="M53" s="30" t="s">
        <v>107</v>
      </c>
      <c r="N53" s="23" t="s">
        <v>111</v>
      </c>
    </row>
    <row r="55" spans="12:14" x14ac:dyDescent="0.25">
      <c r="L55" s="29" t="s">
        <v>34</v>
      </c>
      <c r="M55" s="21" t="s">
        <v>112</v>
      </c>
      <c r="N55" s="29" t="s">
        <v>36</v>
      </c>
    </row>
    <row r="56" spans="12:14" x14ac:dyDescent="0.25">
      <c r="L56" s="23">
        <v>1</v>
      </c>
      <c r="M56" s="30" t="s">
        <v>108</v>
      </c>
      <c r="N56" s="23" t="s">
        <v>113</v>
      </c>
    </row>
    <row r="57" spans="12:14" x14ac:dyDescent="0.25">
      <c r="L57" s="23">
        <v>2</v>
      </c>
      <c r="M57" s="30" t="s">
        <v>109</v>
      </c>
      <c r="N57" s="23" t="s">
        <v>114</v>
      </c>
    </row>
    <row r="59" spans="12:14" x14ac:dyDescent="0.25">
      <c r="L59" s="29" t="s">
        <v>34</v>
      </c>
      <c r="M59" s="21" t="s">
        <v>115</v>
      </c>
      <c r="N59" s="29" t="s">
        <v>36</v>
      </c>
    </row>
    <row r="60" spans="12:14" x14ac:dyDescent="0.25">
      <c r="L60" s="23">
        <v>1</v>
      </c>
      <c r="M60" s="30" t="s">
        <v>116</v>
      </c>
      <c r="N60" s="23" t="s">
        <v>118</v>
      </c>
    </row>
    <row r="61" spans="12:14" x14ac:dyDescent="0.25">
      <c r="L61" s="23">
        <v>2</v>
      </c>
      <c r="M61" s="30" t="s">
        <v>117</v>
      </c>
      <c r="N61" s="23" t="s">
        <v>119</v>
      </c>
    </row>
    <row r="62" spans="12:14" x14ac:dyDescent="0.25">
      <c r="L62" s="23">
        <v>3</v>
      </c>
      <c r="M62" s="30" t="s">
        <v>10</v>
      </c>
      <c r="N62" s="23" t="s">
        <v>120</v>
      </c>
    </row>
    <row r="63" spans="12:14" ht="19.5" customHeight="1" x14ac:dyDescent="0.25"/>
  </sheetData>
  <mergeCells count="25">
    <mergeCell ref="C15:C16"/>
    <mergeCell ref="C12:C13"/>
    <mergeCell ref="C9:C10"/>
    <mergeCell ref="F13:G13"/>
    <mergeCell ref="H13:I13"/>
    <mergeCell ref="H16:I16"/>
    <mergeCell ref="F16:G16"/>
    <mergeCell ref="D16:E16"/>
    <mergeCell ref="H9:I9"/>
    <mergeCell ref="H12:I12"/>
    <mergeCell ref="F12:G12"/>
    <mergeCell ref="F15:G15"/>
    <mergeCell ref="H15:I15"/>
    <mergeCell ref="D15:E15"/>
    <mergeCell ref="D12:E12"/>
    <mergeCell ref="B3:E3"/>
    <mergeCell ref="D13:E13"/>
    <mergeCell ref="C6:D6"/>
    <mergeCell ref="E6:F6"/>
    <mergeCell ref="G6:H6"/>
    <mergeCell ref="D10:E10"/>
    <mergeCell ref="F10:G10"/>
    <mergeCell ref="D9:E9"/>
    <mergeCell ref="F9:G9"/>
    <mergeCell ref="H10:I10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Scroll Bar 1">
              <controlPr defaultSize="0" autoPict="0">
                <anchor moveWithCells="1">
                  <from>
                    <xdr:col>1</xdr:col>
                    <xdr:colOff>857250</xdr:colOff>
                    <xdr:row>6</xdr:row>
                    <xdr:rowOff>38100</xdr:rowOff>
                  </from>
                  <to>
                    <xdr:col>1</xdr:col>
                    <xdr:colOff>1343025</xdr:colOff>
                    <xdr:row>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Scroll Bar 2">
              <controlPr defaultSize="0" autoPict="0">
                <anchor moveWithCells="1">
                  <from>
                    <xdr:col>1</xdr:col>
                    <xdr:colOff>857250</xdr:colOff>
                    <xdr:row>15</xdr:row>
                    <xdr:rowOff>9525</xdr:rowOff>
                  </from>
                  <to>
                    <xdr:col>1</xdr:col>
                    <xdr:colOff>1343025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Scroll Bar 3">
              <controlPr defaultSize="0" autoPict="0">
                <anchor moveWithCells="1">
                  <from>
                    <xdr:col>1</xdr:col>
                    <xdr:colOff>857250</xdr:colOff>
                    <xdr:row>9</xdr:row>
                    <xdr:rowOff>0</xdr:rowOff>
                  </from>
                  <to>
                    <xdr:col>1</xdr:col>
                    <xdr:colOff>1343025</xdr:colOff>
                    <xdr:row>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Scroll Bar 4">
              <controlPr defaultSize="0" autoPict="0">
                <anchor moveWithCells="1">
                  <from>
                    <xdr:col>1</xdr:col>
                    <xdr:colOff>857250</xdr:colOff>
                    <xdr:row>12</xdr:row>
                    <xdr:rowOff>9525</xdr:rowOff>
                  </from>
                  <to>
                    <xdr:col>1</xdr:col>
                    <xdr:colOff>1343025</xdr:colOff>
                    <xdr:row>12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21"/>
  <sheetViews>
    <sheetView showGridLines="0" workbookViewId="0">
      <selection activeCell="D7" sqref="D7"/>
    </sheetView>
  </sheetViews>
  <sheetFormatPr defaultRowHeight="15" x14ac:dyDescent="0.25"/>
  <cols>
    <col min="1" max="1" width="5.85546875" style="1" customWidth="1"/>
    <col min="2" max="2" width="10.5703125" style="1" customWidth="1"/>
    <col min="3" max="3" width="10.42578125" style="1" customWidth="1"/>
    <col min="4" max="4" width="12.85546875" style="1" customWidth="1"/>
    <col min="5" max="5" width="18.5703125" style="1" customWidth="1"/>
    <col min="6" max="6" width="5.28515625" style="1" customWidth="1"/>
    <col min="7" max="7" width="10.140625" style="1" customWidth="1"/>
    <col min="8" max="8" width="12.28515625" style="1" customWidth="1"/>
    <col min="9" max="9" width="14" style="1" customWidth="1"/>
    <col min="10" max="10" width="16.85546875" style="1" customWidth="1"/>
    <col min="11" max="11" width="5.85546875" style="1" customWidth="1"/>
    <col min="12" max="16384" width="9.140625" style="1"/>
  </cols>
  <sheetData>
    <row r="1" spans="2:10" ht="19.5" customHeight="1" x14ac:dyDescent="0.25"/>
    <row r="2" spans="2:10" ht="18.75" x14ac:dyDescent="0.25">
      <c r="B2" s="6" t="s">
        <v>3</v>
      </c>
    </row>
    <row r="3" spans="2:10" ht="18" customHeight="1" x14ac:dyDescent="0.25">
      <c r="B3" s="79" t="s">
        <v>126</v>
      </c>
      <c r="C3" s="79"/>
      <c r="D3" s="79"/>
    </row>
    <row r="4" spans="2:10" x14ac:dyDescent="0.25">
      <c r="B4" s="4" t="s">
        <v>141</v>
      </c>
    </row>
    <row r="5" spans="2:10" ht="6.75" customHeight="1" x14ac:dyDescent="0.25">
      <c r="B5" s="36"/>
    </row>
    <row r="6" spans="2:10" x14ac:dyDescent="0.25">
      <c r="B6" s="10" t="s">
        <v>30</v>
      </c>
      <c r="C6" s="8" t="s">
        <v>31</v>
      </c>
      <c r="D6" s="8" t="s">
        <v>25</v>
      </c>
      <c r="E6" s="10" t="s">
        <v>29</v>
      </c>
      <c r="G6" s="82" t="s">
        <v>30</v>
      </c>
      <c r="H6" s="21" t="s">
        <v>31</v>
      </c>
      <c r="I6" s="84" t="s">
        <v>28</v>
      </c>
    </row>
    <row r="7" spans="2:10" x14ac:dyDescent="0.25">
      <c r="B7" s="2">
        <v>10</v>
      </c>
      <c r="C7" s="22">
        <v>4</v>
      </c>
      <c r="D7" s="11" t="str">
        <f>DEC2BIN(B7,C7)</f>
        <v>1010</v>
      </c>
      <c r="E7" s="24" t="s">
        <v>142</v>
      </c>
      <c r="G7" s="83"/>
      <c r="H7" s="26">
        <v>6</v>
      </c>
      <c r="I7" s="85"/>
    </row>
    <row r="8" spans="2:10" x14ac:dyDescent="0.25">
      <c r="B8" s="2">
        <v>7</v>
      </c>
      <c r="C8" s="22">
        <v>6</v>
      </c>
      <c r="D8" s="11" t="str">
        <f>DEC2BIN(B8,C8)</f>
        <v>000111</v>
      </c>
      <c r="E8" s="24" t="s">
        <v>143</v>
      </c>
      <c r="G8" s="2">
        <v>0</v>
      </c>
      <c r="I8" s="25" t="str">
        <f t="shared" ref="I8:I20" si="0">DEC2BIN(G8,H$7)</f>
        <v>000000</v>
      </c>
      <c r="J8" s="19" t="str">
        <f ca="1">_xlfn.FORMULATEXT(I8)</f>
        <v>=DEC2BIN(G8;H$7)</v>
      </c>
    </row>
    <row r="9" spans="2:10" x14ac:dyDescent="0.25">
      <c r="B9" s="2">
        <v>9</v>
      </c>
      <c r="C9" s="22">
        <v>9</v>
      </c>
      <c r="D9" s="11" t="str">
        <f>DEC2BIN(B9,C9)</f>
        <v>000001001</v>
      </c>
      <c r="E9" s="24" t="s">
        <v>144</v>
      </c>
      <c r="G9" s="2">
        <v>1</v>
      </c>
      <c r="I9" s="23" t="str">
        <f t="shared" si="0"/>
        <v>000001</v>
      </c>
    </row>
    <row r="10" spans="2:10" x14ac:dyDescent="0.25">
      <c r="G10" s="2">
        <v>2</v>
      </c>
      <c r="I10" s="23" t="str">
        <f t="shared" si="0"/>
        <v>000010</v>
      </c>
    </row>
    <row r="11" spans="2:10" x14ac:dyDescent="0.25">
      <c r="G11" s="2">
        <v>3</v>
      </c>
      <c r="I11" s="23" t="str">
        <f t="shared" si="0"/>
        <v>000011</v>
      </c>
    </row>
    <row r="12" spans="2:10" x14ac:dyDescent="0.25">
      <c r="G12" s="2">
        <v>4</v>
      </c>
      <c r="I12" s="23" t="str">
        <f t="shared" si="0"/>
        <v>000100</v>
      </c>
    </row>
    <row r="13" spans="2:10" x14ac:dyDescent="0.25">
      <c r="G13" s="2">
        <v>5</v>
      </c>
      <c r="I13" s="23" t="str">
        <f t="shared" si="0"/>
        <v>000101</v>
      </c>
    </row>
    <row r="14" spans="2:10" x14ac:dyDescent="0.25">
      <c r="G14" s="2">
        <v>6</v>
      </c>
      <c r="I14" s="23" t="str">
        <f t="shared" si="0"/>
        <v>000110</v>
      </c>
    </row>
    <row r="15" spans="2:10" x14ac:dyDescent="0.25">
      <c r="G15" s="2">
        <v>7</v>
      </c>
      <c r="I15" s="23" t="str">
        <f t="shared" si="0"/>
        <v>000111</v>
      </c>
    </row>
    <row r="16" spans="2:10" x14ac:dyDescent="0.25">
      <c r="G16" s="2">
        <v>8</v>
      </c>
      <c r="I16" s="23" t="str">
        <f t="shared" si="0"/>
        <v>001000</v>
      </c>
    </row>
    <row r="17" spans="7:9" x14ac:dyDescent="0.25">
      <c r="G17" s="2">
        <v>9</v>
      </c>
      <c r="I17" s="23" t="str">
        <f t="shared" si="0"/>
        <v>001001</v>
      </c>
    </row>
    <row r="18" spans="7:9" x14ac:dyDescent="0.25">
      <c r="G18" s="2">
        <v>10</v>
      </c>
      <c r="I18" s="23" t="str">
        <f t="shared" si="0"/>
        <v>001010</v>
      </c>
    </row>
    <row r="19" spans="7:9" x14ac:dyDescent="0.25">
      <c r="G19" s="2">
        <v>11</v>
      </c>
      <c r="I19" s="23" t="str">
        <f t="shared" si="0"/>
        <v>001011</v>
      </c>
    </row>
    <row r="20" spans="7:9" x14ac:dyDescent="0.25">
      <c r="G20" s="2">
        <v>12</v>
      </c>
      <c r="I20" s="23" t="str">
        <f t="shared" si="0"/>
        <v>001100</v>
      </c>
    </row>
    <row r="21" spans="7:9" ht="19.5" customHeight="1" x14ac:dyDescent="0.25"/>
  </sheetData>
  <mergeCells count="3">
    <mergeCell ref="G6:G7"/>
    <mergeCell ref="I6:I7"/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Scroll Bar 1">
              <controlPr defaultSize="0" autoPict="0">
                <anchor moveWithCells="1">
                  <from>
                    <xdr:col>7</xdr:col>
                    <xdr:colOff>47625</xdr:colOff>
                    <xdr:row>6</xdr:row>
                    <xdr:rowOff>0</xdr:rowOff>
                  </from>
                  <to>
                    <xdr:col>7</xdr:col>
                    <xdr:colOff>533400</xdr:colOff>
                    <xdr:row>6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21"/>
  <sheetViews>
    <sheetView showGridLines="0" workbookViewId="0">
      <selection activeCell="I8" sqref="I8"/>
    </sheetView>
  </sheetViews>
  <sheetFormatPr defaultRowHeight="15" x14ac:dyDescent="0.25"/>
  <cols>
    <col min="1" max="1" width="5.85546875" style="1" customWidth="1"/>
    <col min="2" max="2" width="10.5703125" style="1" customWidth="1"/>
    <col min="3" max="3" width="12.5703125" style="1" customWidth="1"/>
    <col min="4" max="4" width="10.42578125" style="1" customWidth="1"/>
    <col min="5" max="5" width="18.5703125" style="1" customWidth="1"/>
    <col min="6" max="6" width="5.28515625" style="1" customWidth="1"/>
    <col min="7" max="7" width="10.140625" style="1" customWidth="1"/>
    <col min="8" max="8" width="12.42578125" style="1" customWidth="1"/>
    <col min="9" max="9" width="14" style="1" customWidth="1"/>
    <col min="10" max="10" width="17" style="1" customWidth="1"/>
    <col min="11" max="11" width="5.85546875" style="1" customWidth="1"/>
    <col min="12" max="16384" width="9.140625" style="1"/>
  </cols>
  <sheetData>
    <row r="1" spans="2:10" ht="20.25" customHeight="1" x14ac:dyDescent="0.25"/>
    <row r="2" spans="2:10" ht="18.75" x14ac:dyDescent="0.25">
      <c r="B2" s="6" t="s">
        <v>4</v>
      </c>
    </row>
    <row r="3" spans="2:10" ht="18" customHeight="1" x14ac:dyDescent="0.25">
      <c r="B3" s="79" t="s">
        <v>145</v>
      </c>
      <c r="C3" s="79"/>
      <c r="D3" s="79"/>
    </row>
    <row r="4" spans="2:10" x14ac:dyDescent="0.25">
      <c r="B4" s="4" t="s">
        <v>149</v>
      </c>
    </row>
    <row r="5" spans="2:10" ht="6.75" customHeight="1" x14ac:dyDescent="0.25">
      <c r="B5" s="20"/>
    </row>
    <row r="6" spans="2:10" x14ac:dyDescent="0.25">
      <c r="B6" s="10" t="s">
        <v>30</v>
      </c>
      <c r="C6" s="8" t="s">
        <v>31</v>
      </c>
      <c r="D6" s="8" t="s">
        <v>25</v>
      </c>
      <c r="E6" s="10" t="s">
        <v>29</v>
      </c>
      <c r="G6" s="82" t="s">
        <v>30</v>
      </c>
      <c r="H6" s="21" t="s">
        <v>31</v>
      </c>
      <c r="I6" s="84" t="s">
        <v>32</v>
      </c>
    </row>
    <row r="7" spans="2:10" x14ac:dyDescent="0.25">
      <c r="B7" s="2">
        <v>7</v>
      </c>
      <c r="C7" s="22">
        <v>2</v>
      </c>
      <c r="D7" s="11" t="str">
        <f>DEC2HEX(B7,C7)</f>
        <v>07</v>
      </c>
      <c r="E7" s="24" t="s">
        <v>146</v>
      </c>
      <c r="G7" s="83"/>
      <c r="H7" s="26">
        <v>9</v>
      </c>
      <c r="I7" s="85"/>
    </row>
    <row r="8" spans="2:10" x14ac:dyDescent="0.25">
      <c r="B8" s="2">
        <v>19</v>
      </c>
      <c r="C8" s="22">
        <v>4</v>
      </c>
      <c r="D8" s="11" t="str">
        <f>DEC2HEX(B8,C8)</f>
        <v>0013</v>
      </c>
      <c r="E8" s="24" t="s">
        <v>147</v>
      </c>
      <c r="G8" s="39">
        <v>0</v>
      </c>
      <c r="I8" s="25" t="str">
        <f t="shared" ref="I8:I20" si="0">DEC2HEX(G8,H$7)</f>
        <v>000000000</v>
      </c>
      <c r="J8" s="19" t="str">
        <f ca="1">_xlfn.FORMULATEXT(I8)</f>
        <v>=DEC2HEX(G8;H$7)</v>
      </c>
    </row>
    <row r="9" spans="2:10" x14ac:dyDescent="0.25">
      <c r="B9" s="2">
        <v>100</v>
      </c>
      <c r="C9" s="22">
        <v>2</v>
      </c>
      <c r="D9" s="11" t="str">
        <f>DEC2HEX(B9,C9)</f>
        <v>64</v>
      </c>
      <c r="E9" s="24" t="s">
        <v>148</v>
      </c>
      <c r="G9" s="39">
        <v>1</v>
      </c>
      <c r="I9" s="23" t="str">
        <f t="shared" si="0"/>
        <v>000000001</v>
      </c>
    </row>
    <row r="10" spans="2:10" x14ac:dyDescent="0.25">
      <c r="G10" s="39">
        <v>2</v>
      </c>
      <c r="I10" s="23" t="str">
        <f t="shared" si="0"/>
        <v>000000002</v>
      </c>
    </row>
    <row r="11" spans="2:10" x14ac:dyDescent="0.25">
      <c r="G11" s="39">
        <v>3</v>
      </c>
      <c r="I11" s="23" t="str">
        <f t="shared" si="0"/>
        <v>000000003</v>
      </c>
    </row>
    <row r="12" spans="2:10" x14ac:dyDescent="0.25">
      <c r="G12" s="39">
        <v>4</v>
      </c>
      <c r="I12" s="23" t="str">
        <f t="shared" si="0"/>
        <v>000000004</v>
      </c>
    </row>
    <row r="13" spans="2:10" x14ac:dyDescent="0.25">
      <c r="G13" s="39">
        <v>5</v>
      </c>
      <c r="I13" s="23" t="str">
        <f t="shared" si="0"/>
        <v>000000005</v>
      </c>
    </row>
    <row r="14" spans="2:10" x14ac:dyDescent="0.25">
      <c r="G14" s="39">
        <v>6</v>
      </c>
      <c r="I14" s="23" t="str">
        <f t="shared" si="0"/>
        <v>000000006</v>
      </c>
    </row>
    <row r="15" spans="2:10" x14ac:dyDescent="0.25">
      <c r="G15" s="39">
        <v>7</v>
      </c>
      <c r="I15" s="23" t="str">
        <f t="shared" si="0"/>
        <v>000000007</v>
      </c>
    </row>
    <row r="16" spans="2:10" x14ac:dyDescent="0.25">
      <c r="G16" s="39">
        <v>8</v>
      </c>
      <c r="I16" s="23" t="str">
        <f t="shared" si="0"/>
        <v>000000008</v>
      </c>
    </row>
    <row r="17" spans="7:9" x14ac:dyDescent="0.25">
      <c r="G17" s="39">
        <v>9</v>
      </c>
      <c r="I17" s="23" t="str">
        <f t="shared" si="0"/>
        <v>000000009</v>
      </c>
    </row>
    <row r="18" spans="7:9" x14ac:dyDescent="0.25">
      <c r="G18" s="39">
        <v>10</v>
      </c>
      <c r="I18" s="23" t="str">
        <f t="shared" si="0"/>
        <v>00000000A</v>
      </c>
    </row>
    <row r="19" spans="7:9" x14ac:dyDescent="0.25">
      <c r="G19" s="39">
        <v>11</v>
      </c>
      <c r="I19" s="23" t="str">
        <f t="shared" si="0"/>
        <v>00000000B</v>
      </c>
    </row>
    <row r="20" spans="7:9" x14ac:dyDescent="0.25">
      <c r="G20" s="39">
        <v>12</v>
      </c>
      <c r="I20" s="23" t="str">
        <f t="shared" si="0"/>
        <v>00000000C</v>
      </c>
    </row>
    <row r="21" spans="7:9" ht="20.25" customHeight="1" x14ac:dyDescent="0.25"/>
  </sheetData>
  <mergeCells count="3">
    <mergeCell ref="G6:G7"/>
    <mergeCell ref="I6:I7"/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Scroll Bar 1">
              <controlPr defaultSize="0" autoPict="0">
                <anchor moveWithCells="1">
                  <from>
                    <xdr:col>7</xdr:col>
                    <xdr:colOff>57150</xdr:colOff>
                    <xdr:row>5</xdr:row>
                    <xdr:rowOff>180975</xdr:rowOff>
                  </from>
                  <to>
                    <xdr:col>7</xdr:col>
                    <xdr:colOff>542925</xdr:colOff>
                    <xdr:row>6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21"/>
  <sheetViews>
    <sheetView showGridLines="0" workbookViewId="0">
      <selection activeCell="D7" sqref="D7"/>
    </sheetView>
  </sheetViews>
  <sheetFormatPr defaultRowHeight="15" x14ac:dyDescent="0.25"/>
  <cols>
    <col min="1" max="1" width="5.85546875" style="1" customWidth="1"/>
    <col min="2" max="2" width="10.5703125" style="1" customWidth="1"/>
    <col min="3" max="3" width="11" style="1" customWidth="1"/>
    <col min="4" max="4" width="11.5703125" style="1" customWidth="1"/>
    <col min="5" max="5" width="18.5703125" style="1" customWidth="1"/>
    <col min="6" max="6" width="5.42578125" style="1" customWidth="1"/>
    <col min="7" max="7" width="10.140625" style="1" customWidth="1"/>
    <col min="8" max="8" width="12.42578125" style="1" customWidth="1"/>
    <col min="9" max="9" width="14" style="1" customWidth="1"/>
    <col min="10" max="10" width="16.85546875" style="1" customWidth="1"/>
    <col min="11" max="11" width="5.85546875" style="1" customWidth="1"/>
    <col min="12" max="16384" width="9.140625" style="1"/>
  </cols>
  <sheetData>
    <row r="1" spans="2:10" ht="19.5" customHeight="1" x14ac:dyDescent="0.25"/>
    <row r="2" spans="2:10" ht="18.75" x14ac:dyDescent="0.25">
      <c r="B2" s="6" t="s">
        <v>5</v>
      </c>
    </row>
    <row r="3" spans="2:10" ht="18" customHeight="1" x14ac:dyDescent="0.25">
      <c r="B3" s="79" t="s">
        <v>156</v>
      </c>
      <c r="C3" s="79"/>
      <c r="D3" s="79"/>
    </row>
    <row r="4" spans="2:10" x14ac:dyDescent="0.25">
      <c r="B4" s="4" t="s">
        <v>150</v>
      </c>
    </row>
    <row r="5" spans="2:10" ht="6.75" customHeight="1" x14ac:dyDescent="0.25">
      <c r="B5" s="36"/>
    </row>
    <row r="6" spans="2:10" x14ac:dyDescent="0.25">
      <c r="B6" s="10" t="s">
        <v>30</v>
      </c>
      <c r="C6" s="8" t="s">
        <v>31</v>
      </c>
      <c r="D6" s="8" t="s">
        <v>25</v>
      </c>
      <c r="E6" s="10" t="s">
        <v>29</v>
      </c>
      <c r="G6" s="82" t="s">
        <v>30</v>
      </c>
      <c r="H6" s="21" t="s">
        <v>31</v>
      </c>
      <c r="I6" s="84" t="s">
        <v>33</v>
      </c>
    </row>
    <row r="7" spans="2:10" x14ac:dyDescent="0.25">
      <c r="B7" s="2">
        <v>7</v>
      </c>
      <c r="C7" s="22">
        <v>2</v>
      </c>
      <c r="D7" s="11" t="str">
        <f>DEC2OCT(B7,C7)</f>
        <v>07</v>
      </c>
      <c r="E7" s="24" t="s">
        <v>151</v>
      </c>
      <c r="G7" s="83"/>
      <c r="H7" s="26">
        <v>8</v>
      </c>
      <c r="I7" s="85"/>
    </row>
    <row r="8" spans="2:10" x14ac:dyDescent="0.25">
      <c r="B8" s="2">
        <v>19</v>
      </c>
      <c r="C8" s="22">
        <v>4</v>
      </c>
      <c r="D8" s="11" t="str">
        <f>DEC2OCT(B8,C8)</f>
        <v>0023</v>
      </c>
      <c r="E8" s="24" t="s">
        <v>152</v>
      </c>
      <c r="G8" s="38">
        <v>0</v>
      </c>
      <c r="I8" s="25" t="str">
        <f t="shared" ref="I8:I20" si="0">DEC2OCT(G8,H$7)</f>
        <v>00000000</v>
      </c>
      <c r="J8" s="19" t="str">
        <f ca="1">_xlfn.FORMULATEXT(I8)</f>
        <v>=DEC2OCT(G8;H$7)</v>
      </c>
    </row>
    <row r="9" spans="2:10" x14ac:dyDescent="0.25">
      <c r="B9" s="2">
        <v>100</v>
      </c>
      <c r="C9" s="22">
        <v>2</v>
      </c>
      <c r="D9" s="11" t="e">
        <f>DEC2OCT(B9,C9)</f>
        <v>#NUM!</v>
      </c>
      <c r="E9" s="24" t="s">
        <v>153</v>
      </c>
      <c r="G9" s="38">
        <v>1</v>
      </c>
      <c r="I9" s="23" t="str">
        <f t="shared" si="0"/>
        <v>00000001</v>
      </c>
    </row>
    <row r="10" spans="2:10" x14ac:dyDescent="0.25">
      <c r="G10" s="38">
        <v>2</v>
      </c>
      <c r="I10" s="23" t="str">
        <f t="shared" si="0"/>
        <v>00000002</v>
      </c>
    </row>
    <row r="11" spans="2:10" x14ac:dyDescent="0.25">
      <c r="G11" s="38">
        <v>3</v>
      </c>
      <c r="I11" s="23" t="str">
        <f t="shared" si="0"/>
        <v>00000003</v>
      </c>
    </row>
    <row r="12" spans="2:10" x14ac:dyDescent="0.25">
      <c r="G12" s="38">
        <v>4</v>
      </c>
      <c r="I12" s="23" t="str">
        <f t="shared" si="0"/>
        <v>00000004</v>
      </c>
    </row>
    <row r="13" spans="2:10" x14ac:dyDescent="0.25">
      <c r="G13" s="38">
        <v>5</v>
      </c>
      <c r="I13" s="23" t="str">
        <f t="shared" si="0"/>
        <v>00000005</v>
      </c>
    </row>
    <row r="14" spans="2:10" x14ac:dyDescent="0.25">
      <c r="G14" s="38">
        <v>6</v>
      </c>
      <c r="I14" s="23" t="str">
        <f t="shared" si="0"/>
        <v>00000006</v>
      </c>
    </row>
    <row r="15" spans="2:10" x14ac:dyDescent="0.25">
      <c r="G15" s="38">
        <v>7</v>
      </c>
      <c r="I15" s="23" t="str">
        <f t="shared" si="0"/>
        <v>00000007</v>
      </c>
    </row>
    <row r="16" spans="2:10" x14ac:dyDescent="0.25">
      <c r="G16" s="38">
        <v>8</v>
      </c>
      <c r="I16" s="23" t="str">
        <f t="shared" si="0"/>
        <v>00000010</v>
      </c>
    </row>
    <row r="17" spans="7:9" x14ac:dyDescent="0.25">
      <c r="G17" s="38">
        <v>9</v>
      </c>
      <c r="I17" s="23" t="str">
        <f t="shared" si="0"/>
        <v>00000011</v>
      </c>
    </row>
    <row r="18" spans="7:9" x14ac:dyDescent="0.25">
      <c r="G18" s="38">
        <v>10</v>
      </c>
      <c r="I18" s="23" t="str">
        <f t="shared" si="0"/>
        <v>00000012</v>
      </c>
    </row>
    <row r="19" spans="7:9" x14ac:dyDescent="0.25">
      <c r="G19" s="38">
        <v>11</v>
      </c>
      <c r="I19" s="23" t="str">
        <f t="shared" si="0"/>
        <v>00000013</v>
      </c>
    </row>
    <row r="20" spans="7:9" x14ac:dyDescent="0.25">
      <c r="G20" s="38">
        <v>12</v>
      </c>
      <c r="I20" s="23" t="str">
        <f t="shared" si="0"/>
        <v>00000014</v>
      </c>
    </row>
    <row r="21" spans="7:9" ht="19.5" customHeight="1" x14ac:dyDescent="0.25"/>
  </sheetData>
  <mergeCells count="3">
    <mergeCell ref="G6:G7"/>
    <mergeCell ref="I6:I7"/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Scroll Bar 1">
              <controlPr defaultSize="0" autoPict="0">
                <anchor moveWithCells="1">
                  <from>
                    <xdr:col>7</xdr:col>
                    <xdr:colOff>57150</xdr:colOff>
                    <xdr:row>5</xdr:row>
                    <xdr:rowOff>180975</xdr:rowOff>
                  </from>
                  <to>
                    <xdr:col>7</xdr:col>
                    <xdr:colOff>542925</xdr:colOff>
                    <xdr:row>6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showGridLines="0" workbookViewId="0">
      <selection activeCell="D7" sqref="D7"/>
    </sheetView>
  </sheetViews>
  <sheetFormatPr defaultRowHeight="15" x14ac:dyDescent="0.25"/>
  <cols>
    <col min="1" max="1" width="5.85546875" style="1" customWidth="1"/>
    <col min="2" max="3" width="12.140625" style="1" customWidth="1"/>
    <col min="4" max="4" width="10.85546875" style="1" customWidth="1"/>
    <col min="5" max="5" width="18.140625" style="1" customWidth="1"/>
    <col min="6" max="6" width="36.140625" style="1" customWidth="1"/>
    <col min="7" max="7" width="5.85546875" style="1" customWidth="1"/>
    <col min="8" max="16384" width="9.140625" style="1"/>
  </cols>
  <sheetData>
    <row r="1" spans="2:6" ht="19.5" customHeight="1" x14ac:dyDescent="0.25"/>
    <row r="2" spans="2:6" ht="18.75" x14ac:dyDescent="0.25">
      <c r="B2" s="6" t="s">
        <v>20</v>
      </c>
    </row>
    <row r="3" spans="2:6" ht="18" customHeight="1" x14ac:dyDescent="0.25">
      <c r="B3" s="79" t="s">
        <v>155</v>
      </c>
      <c r="C3" s="79"/>
      <c r="D3" s="79"/>
    </row>
    <row r="4" spans="2:6" x14ac:dyDescent="0.25">
      <c r="B4" s="4" t="s">
        <v>154</v>
      </c>
    </row>
    <row r="5" spans="2:6" ht="6.75" customHeight="1" x14ac:dyDescent="0.25">
      <c r="B5" s="20"/>
    </row>
    <row r="6" spans="2:6" x14ac:dyDescent="0.25">
      <c r="B6" s="29" t="s">
        <v>23</v>
      </c>
      <c r="C6" s="21" t="s">
        <v>24</v>
      </c>
      <c r="D6" s="21" t="s">
        <v>25</v>
      </c>
      <c r="E6" s="21" t="s">
        <v>26</v>
      </c>
      <c r="F6" s="29" t="s">
        <v>27</v>
      </c>
    </row>
    <row r="7" spans="2:6" x14ac:dyDescent="0.25">
      <c r="B7" s="44">
        <v>12334343</v>
      </c>
      <c r="C7" s="45">
        <v>12334343</v>
      </c>
      <c r="D7" s="3">
        <f>DELTA(B7,C7)</f>
        <v>1</v>
      </c>
      <c r="E7" s="41" t="str">
        <f ca="1">_xlfn.FORMULATEXT(D7)</f>
        <v>=DELTA(B7;C7)</v>
      </c>
      <c r="F7" s="40" t="str">
        <f t="shared" ref="F7:F11" si="0">IF(IFERROR(D7," ")=1,"Data sama",IF(IFERROR(D7," ")=0,"Data berbeda",IFERROR(D7,"Salah satu atau kedua data non angka")))</f>
        <v>Data sama</v>
      </c>
    </row>
    <row r="8" spans="2:6" x14ac:dyDescent="0.25">
      <c r="B8" s="46">
        <v>12334343</v>
      </c>
      <c r="C8" s="47">
        <v>12343343</v>
      </c>
      <c r="D8" s="11">
        <f>DELTA(B8,C8)</f>
        <v>0</v>
      </c>
      <c r="E8" s="43" t="str">
        <f t="shared" ref="E8:E13" ca="1" si="1">_xlfn.FORMULATEXT(D8)</f>
        <v>=DELTA(B8;C8)</v>
      </c>
      <c r="F8" s="42" t="str">
        <f t="shared" si="0"/>
        <v>Data berbeda</v>
      </c>
    </row>
    <row r="9" spans="2:6" x14ac:dyDescent="0.25">
      <c r="B9" s="46">
        <v>7707770</v>
      </c>
      <c r="C9" s="47">
        <v>77007777</v>
      </c>
      <c r="D9" s="11">
        <f t="shared" ref="D9:D13" si="2">DELTA(B9,C9)</f>
        <v>0</v>
      </c>
      <c r="E9" s="43" t="str">
        <f t="shared" ca="1" si="1"/>
        <v>=DELTA(B9;C9)</v>
      </c>
      <c r="F9" s="42" t="str">
        <f t="shared" si="0"/>
        <v>Data berbeda</v>
      </c>
    </row>
    <row r="10" spans="2:6" x14ac:dyDescent="0.25">
      <c r="B10" s="46" t="s">
        <v>21</v>
      </c>
      <c r="C10" s="47" t="s">
        <v>21</v>
      </c>
      <c r="D10" s="11" t="e">
        <f t="shared" si="2"/>
        <v>#VALUE!</v>
      </c>
      <c r="E10" s="43" t="str">
        <f t="shared" ca="1" si="1"/>
        <v>=DELTA(B10;C10)</v>
      </c>
      <c r="F10" s="42" t="str">
        <f t="shared" si="0"/>
        <v>Salah satu atau kedua data non angka</v>
      </c>
    </row>
    <row r="11" spans="2:6" x14ac:dyDescent="0.25">
      <c r="B11" s="46">
        <v>-7767677</v>
      </c>
      <c r="C11" s="47">
        <v>-7677677</v>
      </c>
      <c r="D11" s="11">
        <f t="shared" si="2"/>
        <v>0</v>
      </c>
      <c r="E11" s="43" t="str">
        <f t="shared" ca="1" si="1"/>
        <v>=DELTA(B11;C11)</v>
      </c>
      <c r="F11" s="42" t="str">
        <f t="shared" si="0"/>
        <v>Data berbeda</v>
      </c>
    </row>
    <row r="12" spans="2:6" x14ac:dyDescent="0.25">
      <c r="B12" s="46">
        <v>95849584</v>
      </c>
      <c r="C12" s="48" t="s">
        <v>22</v>
      </c>
      <c r="D12" s="11" t="e">
        <f t="shared" si="2"/>
        <v>#VALUE!</v>
      </c>
      <c r="E12" s="43" t="str">
        <f t="shared" ca="1" si="1"/>
        <v>=DELTA(B12;C12)</v>
      </c>
      <c r="F12" s="42" t="str">
        <f>IF(IFERROR(D12," ")=1,"Data sama",IF(IFERROR(D12," ")=0,"Data berbeda",IFERROR(D12,"Salah satu atau kedua data non angka")))</f>
        <v>Salah satu atau kedua data non angka</v>
      </c>
    </row>
    <row r="13" spans="2:6" x14ac:dyDescent="0.25">
      <c r="B13" s="2">
        <v>95849584</v>
      </c>
      <c r="C13" s="47">
        <v>95849584</v>
      </c>
      <c r="D13" s="11">
        <f t="shared" si="2"/>
        <v>1</v>
      </c>
      <c r="E13" s="43" t="str">
        <f t="shared" ca="1" si="1"/>
        <v>=DELTA(B13;C13)</v>
      </c>
      <c r="F13" s="37" t="str">
        <f t="shared" ref="F13" si="3">IF(IFERROR(D13," ")=1,"Data sama",IF(IFERROR(D13," ")=0,"Data berbeda",IFERROR(D13,"Salah satu atau kedua data non angka")))</f>
        <v>Data sama</v>
      </c>
    </row>
    <row r="14" spans="2:6" ht="19.5" customHeight="1" x14ac:dyDescent="0.25"/>
  </sheetData>
  <mergeCells count="1">
    <mergeCell ref="B3:D3"/>
  </mergeCells>
  <pageMargins left="0.7" right="0.7" top="0.75" bottom="0.75" header="0.3" footer="0.3"/>
  <ignoredErrors>
    <ignoredError sqref="D10:D12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"/>
  <sheetViews>
    <sheetView showGridLines="0" workbookViewId="0">
      <selection activeCell="F8" sqref="F8"/>
    </sheetView>
  </sheetViews>
  <sheetFormatPr defaultRowHeight="15" x14ac:dyDescent="0.25"/>
  <cols>
    <col min="1" max="1" width="5.85546875" style="51" customWidth="1"/>
    <col min="2" max="4" width="9.140625" style="51"/>
    <col min="5" max="5" width="15.42578125" style="51" customWidth="1"/>
    <col min="6" max="6" width="13.7109375" style="51" customWidth="1"/>
    <col min="7" max="7" width="14.28515625" style="51" customWidth="1"/>
    <col min="8" max="8" width="5.85546875" style="51" customWidth="1"/>
    <col min="9" max="16384" width="9.140625" style="51"/>
  </cols>
  <sheetData>
    <row r="1" spans="1:9" ht="19.5" customHeight="1" x14ac:dyDescent="0.25"/>
    <row r="2" spans="1:9" ht="18.75" x14ac:dyDescent="0.25">
      <c r="B2" s="6" t="s">
        <v>163</v>
      </c>
    </row>
    <row r="3" spans="1:9" ht="17.25" customHeight="1" x14ac:dyDescent="0.25">
      <c r="B3" s="78" t="s">
        <v>169</v>
      </c>
      <c r="C3" s="78"/>
    </row>
    <row r="4" spans="1:9" x14ac:dyDescent="0.25">
      <c r="B4" s="52" t="s">
        <v>164</v>
      </c>
    </row>
    <row r="5" spans="1:9" ht="6.75" customHeight="1" x14ac:dyDescent="0.25">
      <c r="B5" s="52"/>
    </row>
    <row r="6" spans="1:9" ht="16.5" customHeight="1" x14ac:dyDescent="0.25">
      <c r="A6" s="60">
        <v>190</v>
      </c>
      <c r="B6" s="28" t="s">
        <v>158</v>
      </c>
      <c r="C6" s="54"/>
      <c r="D6" s="54"/>
      <c r="E6" s="54"/>
      <c r="F6" s="55">
        <f>A6/100</f>
        <v>1.9</v>
      </c>
    </row>
    <row r="7" spans="1:9" ht="16.5" customHeight="1" x14ac:dyDescent="0.25">
      <c r="A7" s="60">
        <v>205</v>
      </c>
      <c r="B7" s="56" t="s">
        <v>159</v>
      </c>
      <c r="C7" s="57"/>
      <c r="D7" s="57"/>
      <c r="E7" s="57"/>
      <c r="F7" s="58">
        <f>A7/100</f>
        <v>2.0499999999999998</v>
      </c>
    </row>
    <row r="8" spans="1:9" x14ac:dyDescent="0.25">
      <c r="B8" s="76" t="s">
        <v>25</v>
      </c>
      <c r="C8" s="76"/>
      <c r="D8" s="76"/>
      <c r="E8" s="76"/>
      <c r="F8" s="59">
        <f>BESSELJ(F6,F7)</f>
        <v>0.3299258286697852</v>
      </c>
      <c r="G8" s="19" t="str">
        <f ca="1">_xlfn.FORMULATEXT(F8)</f>
        <v>=BESSELJ(F6;F7)</v>
      </c>
    </row>
    <row r="9" spans="1:9" ht="30.75" customHeight="1" x14ac:dyDescent="0.25">
      <c r="B9" s="77" t="str">
        <f>"Fungsi Bessel  pada "&amp;TEXT(F6,"#,00")&amp;" dengan urutan "&amp;TEXT(F7,"#")&amp;" hasilnya: "&amp;TEXT(F8,"0,000000000")</f>
        <v>Fungsi Bessel  pada 1,90 dengan urutan 2 hasilnya: 0,329925829</v>
      </c>
      <c r="C9" s="77"/>
      <c r="D9" s="77"/>
      <c r="E9" s="77"/>
      <c r="F9" s="77"/>
      <c r="I9" s="53"/>
    </row>
    <row r="10" spans="1:9" ht="19.5" customHeight="1" x14ac:dyDescent="0.25"/>
  </sheetData>
  <mergeCells count="3">
    <mergeCell ref="B3:C3"/>
    <mergeCell ref="B8:E8"/>
    <mergeCell ref="B9:F9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3" name="Scroll Bar 1">
              <controlPr defaultSize="0" autoPict="0">
                <anchor moveWithCells="1">
                  <from>
                    <xdr:col>4</xdr:col>
                    <xdr:colOff>419100</xdr:colOff>
                    <xdr:row>5</xdr:row>
                    <xdr:rowOff>28575</xdr:rowOff>
                  </from>
                  <to>
                    <xdr:col>4</xdr:col>
                    <xdr:colOff>904875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4" name="Scroll Bar 2">
              <controlPr defaultSize="0" autoPict="0">
                <anchor moveWithCells="1">
                  <from>
                    <xdr:col>4</xdr:col>
                    <xdr:colOff>419100</xdr:colOff>
                    <xdr:row>6</xdr:row>
                    <xdr:rowOff>19050</xdr:rowOff>
                  </from>
                  <to>
                    <xdr:col>4</xdr:col>
                    <xdr:colOff>904875</xdr:colOff>
                    <xdr:row>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showGridLines="0" workbookViewId="0">
      <selection activeCell="F9" sqref="F9"/>
    </sheetView>
  </sheetViews>
  <sheetFormatPr defaultRowHeight="15" x14ac:dyDescent="0.25"/>
  <cols>
    <col min="1" max="1" width="5.85546875" style="51" customWidth="1"/>
    <col min="2" max="4" width="9.140625" style="51"/>
    <col min="5" max="5" width="15.42578125" style="51" customWidth="1"/>
    <col min="6" max="6" width="13.7109375" style="51" customWidth="1"/>
    <col min="7" max="7" width="14.28515625" style="51" customWidth="1"/>
    <col min="8" max="8" width="5.85546875" style="51" customWidth="1"/>
    <col min="9" max="16384" width="9.140625" style="51"/>
  </cols>
  <sheetData>
    <row r="1" spans="1:9" ht="19.5" customHeight="1" x14ac:dyDescent="0.25"/>
    <row r="2" spans="1:9" ht="18.75" x14ac:dyDescent="0.25">
      <c r="B2" s="6" t="s">
        <v>167</v>
      </c>
    </row>
    <row r="3" spans="1:9" ht="17.25" customHeight="1" x14ac:dyDescent="0.25">
      <c r="B3" s="78" t="s">
        <v>168</v>
      </c>
      <c r="C3" s="78"/>
    </row>
    <row r="4" spans="1:9" x14ac:dyDescent="0.25">
      <c r="B4" s="61" t="s">
        <v>165</v>
      </c>
    </row>
    <row r="5" spans="1:9" x14ac:dyDescent="0.25">
      <c r="B5" s="61" t="s">
        <v>166</v>
      </c>
    </row>
    <row r="6" spans="1:9" ht="6.75" customHeight="1" x14ac:dyDescent="0.25">
      <c r="B6" s="52"/>
    </row>
    <row r="7" spans="1:9" ht="16.5" customHeight="1" x14ac:dyDescent="0.25">
      <c r="A7" s="60">
        <v>150</v>
      </c>
      <c r="B7" s="28" t="s">
        <v>158</v>
      </c>
      <c r="C7" s="54"/>
      <c r="D7" s="54"/>
      <c r="E7" s="54"/>
      <c r="F7" s="55">
        <f>A7/100</f>
        <v>1.5</v>
      </c>
    </row>
    <row r="8" spans="1:9" ht="16.5" customHeight="1" x14ac:dyDescent="0.25">
      <c r="A8" s="60">
        <v>100</v>
      </c>
      <c r="B8" s="56" t="s">
        <v>159</v>
      </c>
      <c r="C8" s="57"/>
      <c r="D8" s="57"/>
      <c r="E8" s="57"/>
      <c r="F8" s="58">
        <f>A8/100</f>
        <v>1</v>
      </c>
    </row>
    <row r="9" spans="1:9" x14ac:dyDescent="0.25">
      <c r="B9" s="76" t="s">
        <v>25</v>
      </c>
      <c r="C9" s="76"/>
      <c r="D9" s="76"/>
      <c r="E9" s="76"/>
      <c r="F9" s="59">
        <f>BESSELK(F7,F8)</f>
        <v>0.27738780363225868</v>
      </c>
      <c r="G9" s="19" t="str">
        <f ca="1">_xlfn.FORMULATEXT(F9)</f>
        <v>=BESSELK(F7;F8)</v>
      </c>
    </row>
    <row r="10" spans="1:9" ht="30.75" customHeight="1" x14ac:dyDescent="0.25">
      <c r="B10" s="77" t="str">
        <f>"Fungsi Bessel  yang dimodifikasi pada "&amp;TEXT(F7,"#,00")&amp;" dengan urutan "&amp;TEXT(F8,"#")&amp;" hasilnya: "&amp;TEXT(F9,"0,000000000")</f>
        <v>Fungsi Bessel  yang dimodifikasi pada 1,50 dengan urutan 1 hasilnya: 0,277387804</v>
      </c>
      <c r="C10" s="77"/>
      <c r="D10" s="77"/>
      <c r="E10" s="77"/>
      <c r="F10" s="77"/>
      <c r="I10" s="53"/>
    </row>
    <row r="11" spans="1:9" ht="19.5" customHeight="1" x14ac:dyDescent="0.25"/>
  </sheetData>
  <mergeCells count="3">
    <mergeCell ref="B3:C3"/>
    <mergeCell ref="B9:E9"/>
    <mergeCell ref="B10:F10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3" name="Scroll Bar 1">
              <controlPr defaultSize="0" autoPict="0">
                <anchor moveWithCells="1">
                  <from>
                    <xdr:col>4</xdr:col>
                    <xdr:colOff>419100</xdr:colOff>
                    <xdr:row>6</xdr:row>
                    <xdr:rowOff>28575</xdr:rowOff>
                  </from>
                  <to>
                    <xdr:col>4</xdr:col>
                    <xdr:colOff>904875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4" name="Scroll Bar 2">
              <controlPr defaultSize="0" autoPict="0">
                <anchor moveWithCells="1">
                  <from>
                    <xdr:col>4</xdr:col>
                    <xdr:colOff>419100</xdr:colOff>
                    <xdr:row>7</xdr:row>
                    <xdr:rowOff>19050</xdr:rowOff>
                  </from>
                  <to>
                    <xdr:col>4</xdr:col>
                    <xdr:colOff>904875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showGridLines="0" workbookViewId="0">
      <selection activeCell="F9" sqref="F9"/>
    </sheetView>
  </sheetViews>
  <sheetFormatPr defaultRowHeight="15" x14ac:dyDescent="0.25"/>
  <cols>
    <col min="1" max="1" width="5.85546875" style="51" customWidth="1"/>
    <col min="2" max="4" width="9.140625" style="51"/>
    <col min="5" max="5" width="15.42578125" style="51" customWidth="1"/>
    <col min="6" max="6" width="14.7109375" style="51" customWidth="1"/>
    <col min="7" max="7" width="14.28515625" style="51" customWidth="1"/>
    <col min="8" max="8" width="5.85546875" style="51" customWidth="1"/>
    <col min="9" max="16384" width="9.140625" style="51"/>
  </cols>
  <sheetData>
    <row r="1" spans="1:9" ht="19.5" customHeight="1" x14ac:dyDescent="0.25"/>
    <row r="2" spans="1:9" ht="18.75" x14ac:dyDescent="0.25">
      <c r="B2" s="6" t="s">
        <v>170</v>
      </c>
    </row>
    <row r="3" spans="1:9" ht="17.25" customHeight="1" x14ac:dyDescent="0.25">
      <c r="B3" s="78" t="s">
        <v>171</v>
      </c>
      <c r="C3" s="78"/>
    </row>
    <row r="4" spans="1:9" x14ac:dyDescent="0.25">
      <c r="B4" s="52" t="s">
        <v>173</v>
      </c>
    </row>
    <row r="5" spans="1:9" x14ac:dyDescent="0.25">
      <c r="B5" s="52" t="s">
        <v>172</v>
      </c>
    </row>
    <row r="6" spans="1:9" ht="6.75" customHeight="1" x14ac:dyDescent="0.25">
      <c r="B6" s="52"/>
    </row>
    <row r="7" spans="1:9" ht="16.5" customHeight="1" x14ac:dyDescent="0.25">
      <c r="A7" s="60">
        <v>250</v>
      </c>
      <c r="B7" s="28" t="s">
        <v>158</v>
      </c>
      <c r="C7" s="54"/>
      <c r="D7" s="54"/>
      <c r="E7" s="54"/>
      <c r="F7" s="55">
        <f>A7/100</f>
        <v>2.5</v>
      </c>
    </row>
    <row r="8" spans="1:9" ht="16.5" customHeight="1" x14ac:dyDescent="0.25">
      <c r="A8" s="60">
        <v>100</v>
      </c>
      <c r="B8" s="56" t="s">
        <v>159</v>
      </c>
      <c r="C8" s="57"/>
      <c r="D8" s="57"/>
      <c r="E8" s="57"/>
      <c r="F8" s="58">
        <f>A8/100</f>
        <v>1</v>
      </c>
    </row>
    <row r="9" spans="1:9" x14ac:dyDescent="0.25">
      <c r="B9" s="76" t="s">
        <v>25</v>
      </c>
      <c r="C9" s="76"/>
      <c r="D9" s="76"/>
      <c r="E9" s="76"/>
      <c r="F9" s="59">
        <f>BESSELY(F7,F8)</f>
        <v>0.14591813750831284</v>
      </c>
      <c r="G9" s="19" t="str">
        <f ca="1">_xlfn.FORMULATEXT(F9)</f>
        <v>=BESSELY(F7;F8)</v>
      </c>
    </row>
    <row r="10" spans="1:9" ht="30.75" customHeight="1" x14ac:dyDescent="0.25">
      <c r="B10" s="77" t="str">
        <f>"Fungsi Bessel Weber pada "&amp;TEXT(F7,"#,00")&amp;" dengan urutan "&amp;TEXT(F8,"#")&amp;" hasilnya: "&amp;TEXT(F9,"0,000000000")</f>
        <v>Fungsi Bessel Weber pada 2,50 dengan urutan 1 hasilnya: 0,145918138</v>
      </c>
      <c r="C10" s="77"/>
      <c r="D10" s="77"/>
      <c r="E10" s="77"/>
      <c r="F10" s="77"/>
      <c r="I10" s="53"/>
    </row>
    <row r="11" spans="1:9" ht="19.5" customHeight="1" x14ac:dyDescent="0.25"/>
  </sheetData>
  <mergeCells count="3">
    <mergeCell ref="B3:C3"/>
    <mergeCell ref="B9:E9"/>
    <mergeCell ref="B10:F10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3" name="Scroll Bar 1">
              <controlPr defaultSize="0" autoPict="0">
                <anchor moveWithCells="1">
                  <from>
                    <xdr:col>4</xdr:col>
                    <xdr:colOff>419100</xdr:colOff>
                    <xdr:row>6</xdr:row>
                    <xdr:rowOff>28575</xdr:rowOff>
                  </from>
                  <to>
                    <xdr:col>4</xdr:col>
                    <xdr:colOff>904875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4" name="Scroll Bar 2">
              <controlPr defaultSize="0" autoPict="0">
                <anchor moveWithCells="1">
                  <from>
                    <xdr:col>4</xdr:col>
                    <xdr:colOff>419100</xdr:colOff>
                    <xdr:row>7</xdr:row>
                    <xdr:rowOff>19050</xdr:rowOff>
                  </from>
                  <to>
                    <xdr:col>4</xdr:col>
                    <xdr:colOff>904875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9"/>
  <sheetViews>
    <sheetView showGridLines="0" topLeftCell="A4" workbookViewId="0">
      <selection activeCell="C7" sqref="C7"/>
    </sheetView>
  </sheetViews>
  <sheetFormatPr defaultRowHeight="15" x14ac:dyDescent="0.25"/>
  <cols>
    <col min="1" max="1" width="5.85546875" style="1" customWidth="1"/>
    <col min="2" max="2" width="10.5703125" style="1" customWidth="1"/>
    <col min="3" max="3" width="12.5703125" style="1" customWidth="1"/>
    <col min="4" max="4" width="18.5703125" style="1" customWidth="1"/>
    <col min="5" max="5" width="6.85546875" style="1" customWidth="1"/>
    <col min="6" max="7" width="9.140625" style="1"/>
    <col min="8" max="8" width="12.42578125" style="1" customWidth="1"/>
    <col min="9" max="9" width="5.85546875" style="1" customWidth="1"/>
    <col min="10" max="16384" width="9.140625" style="1"/>
  </cols>
  <sheetData>
    <row r="1" spans="2:8" ht="19.5" customHeight="1" x14ac:dyDescent="0.25"/>
    <row r="2" spans="2:8" ht="18.75" x14ac:dyDescent="0.25">
      <c r="B2" s="6" t="s">
        <v>1</v>
      </c>
    </row>
    <row r="3" spans="2:8" ht="18" customHeight="1" x14ac:dyDescent="0.25">
      <c r="B3" s="79" t="s">
        <v>122</v>
      </c>
      <c r="C3" s="79"/>
    </row>
    <row r="4" spans="2:8" x14ac:dyDescent="0.25">
      <c r="B4" s="5" t="s">
        <v>121</v>
      </c>
    </row>
    <row r="5" spans="2:8" ht="6.75" customHeight="1" x14ac:dyDescent="0.25"/>
    <row r="6" spans="2:8" x14ac:dyDescent="0.25">
      <c r="B6" s="7" t="s">
        <v>28</v>
      </c>
      <c r="C6" s="8" t="s">
        <v>25</v>
      </c>
      <c r="D6" s="9" t="s">
        <v>29</v>
      </c>
      <c r="F6" s="10" t="s">
        <v>28</v>
      </c>
      <c r="G6" s="9" t="s">
        <v>25</v>
      </c>
    </row>
    <row r="7" spans="2:8" x14ac:dyDescent="0.25">
      <c r="B7" s="13">
        <v>10</v>
      </c>
      <c r="C7" s="3">
        <f>BIN2DEC(B7)</f>
        <v>2</v>
      </c>
      <c r="D7" s="15" t="s">
        <v>123</v>
      </c>
      <c r="F7" s="2">
        <v>0</v>
      </c>
      <c r="G7" s="17">
        <f>BIN2DEC(F7)</f>
        <v>0</v>
      </c>
      <c r="H7" s="19" t="str">
        <f ca="1">_xlfn.FORMULATEXT(G7)</f>
        <v>=BIN2DEC(F7)</v>
      </c>
    </row>
    <row r="8" spans="2:8" x14ac:dyDescent="0.25">
      <c r="B8" s="14">
        <v>1000</v>
      </c>
      <c r="C8" s="11">
        <f>BIN2DEC(B8)</f>
        <v>8</v>
      </c>
      <c r="D8" s="16" t="s">
        <v>124</v>
      </c>
      <c r="F8" s="2">
        <v>1</v>
      </c>
      <c r="G8" s="12">
        <f t="shared" ref="G8:G19" si="0">BIN2DEC(F8)</f>
        <v>1</v>
      </c>
    </row>
    <row r="9" spans="2:8" x14ac:dyDescent="0.25">
      <c r="B9" s="14">
        <v>111111</v>
      </c>
      <c r="C9" s="11">
        <f>BIN2DEC(B9)</f>
        <v>63</v>
      </c>
      <c r="D9" s="16" t="s">
        <v>125</v>
      </c>
      <c r="F9" s="2">
        <v>10</v>
      </c>
      <c r="G9" s="12">
        <f t="shared" si="0"/>
        <v>2</v>
      </c>
    </row>
    <row r="10" spans="2:8" x14ac:dyDescent="0.25">
      <c r="F10" s="2">
        <v>11</v>
      </c>
      <c r="G10" s="12">
        <f t="shared" si="0"/>
        <v>3</v>
      </c>
    </row>
    <row r="11" spans="2:8" x14ac:dyDescent="0.25">
      <c r="F11" s="2">
        <v>100</v>
      </c>
      <c r="G11" s="12">
        <f t="shared" si="0"/>
        <v>4</v>
      </c>
    </row>
    <row r="12" spans="2:8" x14ac:dyDescent="0.25">
      <c r="F12" s="2">
        <v>101</v>
      </c>
      <c r="G12" s="12">
        <f t="shared" si="0"/>
        <v>5</v>
      </c>
    </row>
    <row r="13" spans="2:8" x14ac:dyDescent="0.25">
      <c r="F13" s="2">
        <v>110</v>
      </c>
      <c r="G13" s="12">
        <f t="shared" si="0"/>
        <v>6</v>
      </c>
    </row>
    <row r="14" spans="2:8" x14ac:dyDescent="0.25">
      <c r="F14" s="2">
        <v>111</v>
      </c>
      <c r="G14" s="12">
        <f t="shared" si="0"/>
        <v>7</v>
      </c>
    </row>
    <row r="15" spans="2:8" x14ac:dyDescent="0.25">
      <c r="F15" s="2">
        <v>1000</v>
      </c>
      <c r="G15" s="12">
        <f t="shared" si="0"/>
        <v>8</v>
      </c>
    </row>
    <row r="16" spans="2:8" x14ac:dyDescent="0.25">
      <c r="F16" s="2">
        <v>1001</v>
      </c>
      <c r="G16" s="12">
        <f t="shared" si="0"/>
        <v>9</v>
      </c>
    </row>
    <row r="17" spans="6:7" x14ac:dyDescent="0.25">
      <c r="F17" s="2">
        <v>1010</v>
      </c>
      <c r="G17" s="12">
        <f t="shared" si="0"/>
        <v>10</v>
      </c>
    </row>
    <row r="18" spans="6:7" x14ac:dyDescent="0.25">
      <c r="F18" s="2">
        <v>100000</v>
      </c>
      <c r="G18" s="12">
        <f t="shared" si="0"/>
        <v>32</v>
      </c>
    </row>
    <row r="19" spans="6:7" x14ac:dyDescent="0.25">
      <c r="F19" s="2">
        <v>100001</v>
      </c>
      <c r="G19" s="12">
        <f t="shared" si="0"/>
        <v>33</v>
      </c>
    </row>
  </sheetData>
  <mergeCells count="1">
    <mergeCell ref="B3:C3"/>
  </mergeCells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21"/>
  <sheetViews>
    <sheetView showGridLines="0" workbookViewId="0">
      <selection activeCell="D7" sqref="D7"/>
    </sheetView>
  </sheetViews>
  <sheetFormatPr defaultRowHeight="15" x14ac:dyDescent="0.25"/>
  <cols>
    <col min="1" max="1" width="5.85546875" style="1" customWidth="1"/>
    <col min="2" max="2" width="10.5703125" style="1" customWidth="1"/>
    <col min="3" max="3" width="12.5703125" style="1" customWidth="1"/>
    <col min="4" max="4" width="12" style="1" customWidth="1"/>
    <col min="5" max="5" width="18.5703125" style="1" customWidth="1"/>
    <col min="6" max="6" width="5.28515625" style="1" customWidth="1"/>
    <col min="7" max="7" width="10.140625" style="1" customWidth="1"/>
    <col min="8" max="8" width="12.42578125" style="1" customWidth="1"/>
    <col min="9" max="9" width="14" style="1" customWidth="1"/>
    <col min="10" max="10" width="16.5703125" style="1" customWidth="1"/>
    <col min="11" max="11" width="5.85546875" style="1" customWidth="1"/>
    <col min="12" max="16384" width="9.140625" style="1"/>
  </cols>
  <sheetData>
    <row r="1" spans="2:10" ht="19.5" customHeight="1" x14ac:dyDescent="0.25"/>
    <row r="2" spans="2:10" ht="18.75" x14ac:dyDescent="0.25">
      <c r="B2" s="6" t="s">
        <v>0</v>
      </c>
    </row>
    <row r="3" spans="2:10" ht="18" customHeight="1" x14ac:dyDescent="0.25">
      <c r="B3" s="79" t="s">
        <v>126</v>
      </c>
      <c r="C3" s="79"/>
      <c r="D3" s="79"/>
    </row>
    <row r="4" spans="2:10" x14ac:dyDescent="0.25">
      <c r="B4" s="4" t="s">
        <v>127</v>
      </c>
    </row>
    <row r="5" spans="2:10" ht="6.75" customHeight="1" x14ac:dyDescent="0.25">
      <c r="B5" s="20"/>
    </row>
    <row r="6" spans="2:10" x14ac:dyDescent="0.25">
      <c r="B6" s="10" t="s">
        <v>30</v>
      </c>
      <c r="C6" s="8" t="s">
        <v>31</v>
      </c>
      <c r="D6" s="8" t="s">
        <v>25</v>
      </c>
      <c r="E6" s="10" t="s">
        <v>29</v>
      </c>
      <c r="G6" s="80" t="s">
        <v>30</v>
      </c>
      <c r="H6" s="21" t="s">
        <v>31</v>
      </c>
      <c r="I6" s="80" t="s">
        <v>32</v>
      </c>
    </row>
    <row r="7" spans="2:10" x14ac:dyDescent="0.25">
      <c r="B7" s="2">
        <v>10</v>
      </c>
      <c r="C7" s="22">
        <v>2</v>
      </c>
      <c r="D7" s="11" t="str">
        <f>BIN2HEX(B7,C7)</f>
        <v>02</v>
      </c>
      <c r="E7" s="24" t="s">
        <v>128</v>
      </c>
      <c r="G7" s="81"/>
      <c r="H7" s="26">
        <v>7</v>
      </c>
      <c r="I7" s="81"/>
    </row>
    <row r="8" spans="2:10" x14ac:dyDescent="0.25">
      <c r="B8" s="2">
        <v>1000</v>
      </c>
      <c r="C8" s="22">
        <v>4</v>
      </c>
      <c r="D8" s="11" t="str">
        <f>BIN2HEX(B8,C8)</f>
        <v>0008</v>
      </c>
      <c r="E8" s="24" t="s">
        <v>129</v>
      </c>
      <c r="G8" s="2">
        <v>0</v>
      </c>
      <c r="I8" s="25" t="str">
        <f t="shared" ref="I8:I20" si="0">BIN2HEX(G8,H$7)</f>
        <v>0000000</v>
      </c>
      <c r="J8" s="19" t="str">
        <f ca="1">_xlfn.FORMULATEXT(I8)</f>
        <v>=BIN2HEX(G8;H$7)</v>
      </c>
    </row>
    <row r="9" spans="2:10" x14ac:dyDescent="0.25">
      <c r="B9" s="2">
        <v>125</v>
      </c>
      <c r="C9" s="22">
        <v>2</v>
      </c>
      <c r="D9" s="11" t="e">
        <f>BIN2HEX(B9,C9)</f>
        <v>#NUM!</v>
      </c>
      <c r="E9" s="24" t="s">
        <v>130</v>
      </c>
      <c r="G9" s="2">
        <v>1</v>
      </c>
      <c r="I9" s="23" t="str">
        <f t="shared" si="0"/>
        <v>0000001</v>
      </c>
    </row>
    <row r="10" spans="2:10" x14ac:dyDescent="0.25">
      <c r="G10" s="2">
        <v>10</v>
      </c>
      <c r="I10" s="23" t="str">
        <f t="shared" si="0"/>
        <v>0000002</v>
      </c>
    </row>
    <row r="11" spans="2:10" x14ac:dyDescent="0.25">
      <c r="G11" s="2">
        <v>11</v>
      </c>
      <c r="I11" s="23" t="str">
        <f t="shared" si="0"/>
        <v>0000003</v>
      </c>
    </row>
    <row r="12" spans="2:10" x14ac:dyDescent="0.25">
      <c r="G12" s="2">
        <v>100</v>
      </c>
      <c r="I12" s="23" t="str">
        <f t="shared" si="0"/>
        <v>0000004</v>
      </c>
    </row>
    <row r="13" spans="2:10" x14ac:dyDescent="0.25">
      <c r="G13" s="2">
        <v>101</v>
      </c>
      <c r="I13" s="23" t="str">
        <f t="shared" si="0"/>
        <v>0000005</v>
      </c>
    </row>
    <row r="14" spans="2:10" x14ac:dyDescent="0.25">
      <c r="G14" s="2">
        <v>110</v>
      </c>
      <c r="I14" s="23" t="str">
        <f t="shared" si="0"/>
        <v>0000006</v>
      </c>
    </row>
    <row r="15" spans="2:10" x14ac:dyDescent="0.25">
      <c r="G15" s="2">
        <v>1000</v>
      </c>
      <c r="I15" s="23" t="str">
        <f t="shared" si="0"/>
        <v>0000008</v>
      </c>
    </row>
    <row r="16" spans="2:10" x14ac:dyDescent="0.25">
      <c r="G16" s="2">
        <v>1001</v>
      </c>
      <c r="I16" s="23" t="str">
        <f t="shared" si="0"/>
        <v>0000009</v>
      </c>
    </row>
    <row r="17" spans="7:9" x14ac:dyDescent="0.25">
      <c r="G17" s="2">
        <v>10000</v>
      </c>
      <c r="I17" s="23" t="str">
        <f t="shared" si="0"/>
        <v>0000010</v>
      </c>
    </row>
    <row r="18" spans="7:9" x14ac:dyDescent="0.25">
      <c r="G18" s="2">
        <v>10001</v>
      </c>
      <c r="I18" s="23" t="str">
        <f t="shared" si="0"/>
        <v>0000011</v>
      </c>
    </row>
    <row r="19" spans="7:9" x14ac:dyDescent="0.25">
      <c r="G19" s="2">
        <v>100000</v>
      </c>
      <c r="I19" s="23" t="str">
        <f t="shared" si="0"/>
        <v>0000020</v>
      </c>
    </row>
    <row r="20" spans="7:9" x14ac:dyDescent="0.25">
      <c r="G20" s="2">
        <v>100001</v>
      </c>
      <c r="I20" s="23" t="str">
        <f t="shared" si="0"/>
        <v>0000021</v>
      </c>
    </row>
    <row r="21" spans="7:9" ht="19.5" customHeight="1" x14ac:dyDescent="0.25"/>
  </sheetData>
  <mergeCells count="3">
    <mergeCell ref="G6:G7"/>
    <mergeCell ref="I6:I7"/>
    <mergeCell ref="B3:D3"/>
  </mergeCells>
  <pageMargins left="0.7" right="0.7" top="0.75" bottom="0.75" header="0.3" footer="0.3"/>
  <ignoredErrors>
    <ignoredError sqref="D9" evalError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Scroll Bar 1">
              <controlPr defaultSize="0" autoPict="0">
                <anchor moveWithCells="1">
                  <from>
                    <xdr:col>7</xdr:col>
                    <xdr:colOff>57150</xdr:colOff>
                    <xdr:row>6</xdr:row>
                    <xdr:rowOff>0</xdr:rowOff>
                  </from>
                  <to>
                    <xdr:col>7</xdr:col>
                    <xdr:colOff>542925</xdr:colOff>
                    <xdr:row>6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21"/>
  <sheetViews>
    <sheetView showGridLines="0" workbookViewId="0">
      <selection activeCell="I8" sqref="I8"/>
    </sheetView>
  </sheetViews>
  <sheetFormatPr defaultRowHeight="15" x14ac:dyDescent="0.25"/>
  <cols>
    <col min="1" max="1" width="5.85546875" style="1" customWidth="1"/>
    <col min="2" max="2" width="10.5703125" style="1" customWidth="1"/>
    <col min="3" max="3" width="11.140625" style="1" customWidth="1"/>
    <col min="4" max="4" width="10.7109375" style="1" customWidth="1"/>
    <col min="5" max="5" width="18.5703125" style="1" customWidth="1"/>
    <col min="6" max="6" width="5.28515625" style="1" customWidth="1"/>
    <col min="7" max="7" width="10.140625" style="1" customWidth="1"/>
    <col min="8" max="8" width="12.42578125" style="1" customWidth="1"/>
    <col min="9" max="9" width="14" style="1" customWidth="1"/>
    <col min="10" max="10" width="16.7109375" style="1" customWidth="1"/>
    <col min="11" max="11" width="5.85546875" style="1" customWidth="1"/>
    <col min="12" max="16384" width="9.140625" style="1"/>
  </cols>
  <sheetData>
    <row r="1" spans="2:10" ht="19.5" customHeight="1" x14ac:dyDescent="0.25"/>
    <row r="2" spans="2:10" ht="18.75" x14ac:dyDescent="0.25">
      <c r="B2" s="6" t="s">
        <v>2</v>
      </c>
    </row>
    <row r="3" spans="2:10" ht="18" customHeight="1" x14ac:dyDescent="0.25">
      <c r="B3" s="79" t="s">
        <v>132</v>
      </c>
      <c r="C3" s="79"/>
      <c r="D3" s="79"/>
    </row>
    <row r="4" spans="2:10" x14ac:dyDescent="0.25">
      <c r="B4" s="4" t="s">
        <v>131</v>
      </c>
    </row>
    <row r="5" spans="2:10" ht="6.75" customHeight="1" x14ac:dyDescent="0.25">
      <c r="B5" s="20"/>
    </row>
    <row r="6" spans="2:10" x14ac:dyDescent="0.25">
      <c r="B6" s="10" t="s">
        <v>30</v>
      </c>
      <c r="C6" s="8" t="s">
        <v>31</v>
      </c>
      <c r="D6" s="8" t="s">
        <v>25</v>
      </c>
      <c r="E6" s="10" t="s">
        <v>29</v>
      </c>
      <c r="G6" s="82" t="s">
        <v>30</v>
      </c>
      <c r="H6" s="21" t="s">
        <v>31</v>
      </c>
      <c r="I6" s="84" t="s">
        <v>33</v>
      </c>
    </row>
    <row r="7" spans="2:10" x14ac:dyDescent="0.25">
      <c r="B7" s="2">
        <v>10</v>
      </c>
      <c r="C7" s="22">
        <v>2</v>
      </c>
      <c r="D7" s="11" t="str">
        <f>BIN2OCT(B7,C7)</f>
        <v>02</v>
      </c>
      <c r="E7" s="24" t="s">
        <v>133</v>
      </c>
      <c r="G7" s="83"/>
      <c r="H7" s="26">
        <v>8</v>
      </c>
      <c r="I7" s="85"/>
    </row>
    <row r="8" spans="2:10" x14ac:dyDescent="0.25">
      <c r="B8" s="2">
        <v>1000</v>
      </c>
      <c r="C8" s="22">
        <v>4</v>
      </c>
      <c r="D8" s="11" t="str">
        <f>BIN2OCT(B8,C8)</f>
        <v>0010</v>
      </c>
      <c r="E8" s="24" t="s">
        <v>134</v>
      </c>
      <c r="G8" s="2">
        <v>0</v>
      </c>
      <c r="I8" s="25" t="str">
        <f t="shared" ref="I8:I20" si="0">BIN2OCT(G8,H$7)</f>
        <v>00000000</v>
      </c>
      <c r="J8" s="19" t="str">
        <f ca="1">_xlfn.FORMULATEXT(I8)</f>
        <v>=BIN2OCT(G8;H$7)</v>
      </c>
    </row>
    <row r="9" spans="2:10" x14ac:dyDescent="0.25">
      <c r="B9" s="2">
        <v>125</v>
      </c>
      <c r="C9" s="22">
        <v>2</v>
      </c>
      <c r="D9" s="11" t="e">
        <f>BIN2OCT(B9,C9)</f>
        <v>#NUM!</v>
      </c>
      <c r="E9" s="24" t="s">
        <v>135</v>
      </c>
      <c r="G9" s="2">
        <v>1</v>
      </c>
      <c r="I9" s="23" t="str">
        <f t="shared" si="0"/>
        <v>00000001</v>
      </c>
    </row>
    <row r="10" spans="2:10" x14ac:dyDescent="0.25">
      <c r="G10" s="2">
        <v>10</v>
      </c>
      <c r="I10" s="23" t="str">
        <f t="shared" si="0"/>
        <v>00000002</v>
      </c>
    </row>
    <row r="11" spans="2:10" x14ac:dyDescent="0.25">
      <c r="G11" s="2">
        <v>11</v>
      </c>
      <c r="I11" s="23" t="str">
        <f t="shared" si="0"/>
        <v>00000003</v>
      </c>
    </row>
    <row r="12" spans="2:10" x14ac:dyDescent="0.25">
      <c r="G12" s="2">
        <v>100</v>
      </c>
      <c r="I12" s="23" t="str">
        <f t="shared" si="0"/>
        <v>00000004</v>
      </c>
    </row>
    <row r="13" spans="2:10" x14ac:dyDescent="0.25">
      <c r="G13" s="2">
        <v>101</v>
      </c>
      <c r="I13" s="23" t="str">
        <f t="shared" si="0"/>
        <v>00000005</v>
      </c>
    </row>
    <row r="14" spans="2:10" x14ac:dyDescent="0.25">
      <c r="G14" s="2">
        <v>110</v>
      </c>
      <c r="I14" s="23" t="str">
        <f t="shared" si="0"/>
        <v>00000006</v>
      </c>
    </row>
    <row r="15" spans="2:10" x14ac:dyDescent="0.25">
      <c r="G15" s="2">
        <v>1000</v>
      </c>
      <c r="I15" s="23" t="str">
        <f t="shared" si="0"/>
        <v>00000010</v>
      </c>
    </row>
    <row r="16" spans="2:10" x14ac:dyDescent="0.25">
      <c r="G16" s="2">
        <v>1001</v>
      </c>
      <c r="I16" s="23" t="str">
        <f t="shared" si="0"/>
        <v>00000011</v>
      </c>
    </row>
    <row r="17" spans="7:9" x14ac:dyDescent="0.25">
      <c r="G17" s="2">
        <v>10000</v>
      </c>
      <c r="I17" s="23" t="str">
        <f t="shared" si="0"/>
        <v>00000020</v>
      </c>
    </row>
    <row r="18" spans="7:9" x14ac:dyDescent="0.25">
      <c r="G18" s="2">
        <v>10001</v>
      </c>
      <c r="I18" s="23" t="str">
        <f t="shared" si="0"/>
        <v>00000021</v>
      </c>
    </row>
    <row r="19" spans="7:9" x14ac:dyDescent="0.25">
      <c r="G19" s="2">
        <v>100000</v>
      </c>
      <c r="I19" s="23" t="str">
        <f t="shared" si="0"/>
        <v>00000040</v>
      </c>
    </row>
    <row r="20" spans="7:9" x14ac:dyDescent="0.25">
      <c r="G20" s="2">
        <v>100001</v>
      </c>
      <c r="I20" s="23" t="str">
        <f t="shared" si="0"/>
        <v>00000041</v>
      </c>
    </row>
    <row r="21" spans="7:9" ht="19.5" customHeight="1" x14ac:dyDescent="0.25"/>
  </sheetData>
  <mergeCells count="3">
    <mergeCell ref="G6:G7"/>
    <mergeCell ref="I6:I7"/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Scroll Bar 1">
              <controlPr defaultSize="0" autoPict="0">
                <anchor moveWithCells="1">
                  <from>
                    <xdr:col>7</xdr:col>
                    <xdr:colOff>57150</xdr:colOff>
                    <xdr:row>6</xdr:row>
                    <xdr:rowOff>0</xdr:rowOff>
                  </from>
                  <to>
                    <xdr:col>7</xdr:col>
                    <xdr:colOff>542925</xdr:colOff>
                    <xdr:row>6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0"/>
  <sheetViews>
    <sheetView showGridLines="0" workbookViewId="0">
      <selection activeCell="E8" sqref="E8"/>
    </sheetView>
  </sheetViews>
  <sheetFormatPr defaultRowHeight="15" x14ac:dyDescent="0.25"/>
  <cols>
    <col min="1" max="1" width="5.85546875" style="51" customWidth="1"/>
    <col min="2" max="3" width="9.140625" style="51"/>
    <col min="4" max="5" width="9.7109375" style="51" customWidth="1"/>
    <col min="6" max="6" width="18.140625" style="51" customWidth="1"/>
    <col min="7" max="7" width="5.85546875" style="51" customWidth="1"/>
    <col min="8" max="16384" width="9.140625" style="51"/>
  </cols>
  <sheetData>
    <row r="1" spans="1:8" ht="19.5" customHeight="1" x14ac:dyDescent="0.25"/>
    <row r="2" spans="1:8" ht="18.75" x14ac:dyDescent="0.25">
      <c r="B2" s="6" t="s">
        <v>174</v>
      </c>
    </row>
    <row r="3" spans="1:8" ht="17.25" customHeight="1" x14ac:dyDescent="0.25">
      <c r="B3" s="78" t="s">
        <v>175</v>
      </c>
      <c r="C3" s="78"/>
      <c r="D3" s="78"/>
    </row>
    <row r="4" spans="1:8" x14ac:dyDescent="0.25">
      <c r="B4" s="52" t="s">
        <v>178</v>
      </c>
    </row>
    <row r="5" spans="1:8" ht="6.75" customHeight="1" x14ac:dyDescent="0.25">
      <c r="B5" s="52"/>
    </row>
    <row r="6" spans="1:8" ht="16.5" customHeight="1" x14ac:dyDescent="0.25">
      <c r="A6" s="60">
        <v>50</v>
      </c>
      <c r="B6" s="28" t="s">
        <v>176</v>
      </c>
      <c r="C6" s="54"/>
      <c r="D6" s="54"/>
      <c r="E6" s="62">
        <v>15</v>
      </c>
    </row>
    <row r="7" spans="1:8" ht="16.5" customHeight="1" x14ac:dyDescent="0.25">
      <c r="A7" s="60">
        <v>50</v>
      </c>
      <c r="B7" s="28" t="s">
        <v>177</v>
      </c>
      <c r="C7" s="57"/>
      <c r="D7" s="57"/>
      <c r="E7" s="63">
        <v>31</v>
      </c>
    </row>
    <row r="8" spans="1:8" x14ac:dyDescent="0.25">
      <c r="B8" s="76" t="s">
        <v>25</v>
      </c>
      <c r="C8" s="76"/>
      <c r="D8" s="76"/>
      <c r="E8" s="59">
        <f>_xlfn.BITAND(E6,E7)</f>
        <v>15</v>
      </c>
      <c r="F8" s="64" t="str">
        <f ca="1">_xlfn.FORMULATEXT(E8)</f>
        <v>=BITAND(E6;E7)</v>
      </c>
    </row>
    <row r="9" spans="1:8" ht="16.5" customHeight="1" x14ac:dyDescent="0.25">
      <c r="B9" s="77" t="str">
        <f>"Membandingan representasi biner "&amp;E6&amp;" dan "&amp;E7&amp;" hasilnya: "&amp;E8</f>
        <v>Membandingan representasi biner 15 dan 31 hasilnya: 15</v>
      </c>
      <c r="C9" s="77"/>
      <c r="D9" s="77"/>
      <c r="E9" s="77"/>
      <c r="F9" s="77"/>
      <c r="H9" s="53"/>
    </row>
    <row r="10" spans="1:8" ht="19.5" customHeight="1" x14ac:dyDescent="0.25"/>
  </sheetData>
  <mergeCells count="3">
    <mergeCell ref="B8:D8"/>
    <mergeCell ref="B3:D3"/>
    <mergeCell ref="B9:F9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Scroll Bar 1">
              <controlPr defaultSize="0" autoPict="0">
                <anchor moveWithCells="1">
                  <from>
                    <xdr:col>3</xdr:col>
                    <xdr:colOff>9525</xdr:colOff>
                    <xdr:row>5</xdr:row>
                    <xdr:rowOff>28575</xdr:rowOff>
                  </from>
                  <to>
                    <xdr:col>3</xdr:col>
                    <xdr:colOff>495300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4" name="Scroll Bar 2">
              <controlPr defaultSize="0" autoPict="0">
                <anchor moveWithCells="1">
                  <from>
                    <xdr:col>3</xdr:col>
                    <xdr:colOff>9525</xdr:colOff>
                    <xdr:row>6</xdr:row>
                    <xdr:rowOff>19050</xdr:rowOff>
                  </from>
                  <to>
                    <xdr:col>3</xdr:col>
                    <xdr:colOff>495300</xdr:colOff>
                    <xdr:row>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11"/>
  <sheetViews>
    <sheetView showGridLines="0" workbookViewId="0">
      <selection activeCell="F10" sqref="F10"/>
    </sheetView>
  </sheetViews>
  <sheetFormatPr defaultRowHeight="15" x14ac:dyDescent="0.25"/>
  <cols>
    <col min="1" max="1" width="5.85546875" style="51" customWidth="1"/>
    <col min="2" max="6" width="9.140625" style="51"/>
    <col min="7" max="7" width="18.5703125" style="51" customWidth="1"/>
    <col min="8" max="8" width="5.85546875" style="51" customWidth="1"/>
    <col min="9" max="16384" width="9.140625" style="51"/>
  </cols>
  <sheetData>
    <row r="1" spans="2:7" ht="19.5" customHeight="1" x14ac:dyDescent="0.25"/>
    <row r="2" spans="2:7" ht="18.75" x14ac:dyDescent="0.25">
      <c r="B2" s="6" t="s">
        <v>179</v>
      </c>
    </row>
    <row r="3" spans="2:7" ht="17.25" customHeight="1" x14ac:dyDescent="0.25">
      <c r="B3" s="79" t="s">
        <v>181</v>
      </c>
      <c r="C3" s="79"/>
      <c r="D3" s="79"/>
      <c r="E3" s="79"/>
    </row>
    <row r="4" spans="2:7" x14ac:dyDescent="0.25">
      <c r="B4" s="65" t="s">
        <v>185</v>
      </c>
    </row>
    <row r="5" spans="2:7" x14ac:dyDescent="0.25">
      <c r="B5" s="65" t="s">
        <v>184</v>
      </c>
    </row>
    <row r="6" spans="2:7" ht="6.75" customHeight="1" x14ac:dyDescent="0.25"/>
    <row r="7" spans="2:7" ht="17.25" customHeight="1" x14ac:dyDescent="0.25">
      <c r="B7" s="66" t="s">
        <v>180</v>
      </c>
      <c r="C7" s="67"/>
      <c r="D7" s="67"/>
      <c r="E7" s="67"/>
      <c r="F7" s="68">
        <v>2</v>
      </c>
    </row>
    <row r="8" spans="2:7" ht="17.25" customHeight="1" x14ac:dyDescent="0.25">
      <c r="B8" s="66" t="s">
        <v>182</v>
      </c>
      <c r="C8" s="67"/>
      <c r="D8" s="67"/>
      <c r="E8" s="67"/>
      <c r="F8" s="68">
        <v>5</v>
      </c>
    </row>
    <row r="9" spans="2:7" ht="17.25" customHeight="1" x14ac:dyDescent="0.25">
      <c r="B9" s="56" t="s">
        <v>183</v>
      </c>
      <c r="C9" s="57"/>
      <c r="D9" s="57"/>
      <c r="E9" s="57"/>
      <c r="F9" s="69" t="s">
        <v>186</v>
      </c>
    </row>
    <row r="10" spans="2:7" ht="17.25" customHeight="1" x14ac:dyDescent="0.25">
      <c r="B10" s="86" t="s">
        <v>25</v>
      </c>
      <c r="C10" s="86"/>
      <c r="D10" s="86"/>
      <c r="E10" s="86"/>
      <c r="F10" s="70" t="str">
        <f>COMPLEX(F7,F8,F9)</f>
        <v>2+5j</v>
      </c>
      <c r="G10" s="19" t="str">
        <f ca="1">_xlfn.FORMULATEXT(F10)</f>
        <v>=COMPLEX(F7;F8;F9)</v>
      </c>
    </row>
    <row r="11" spans="2:7" ht="19.5" customHeight="1" x14ac:dyDescent="0.25"/>
  </sheetData>
  <mergeCells count="2">
    <mergeCell ref="B10:E10"/>
    <mergeCell ref="B3:E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5" r:id="rId3" name="Scroll Bar 1">
              <controlPr defaultSize="0" autoPict="0">
                <anchor moveWithCells="1">
                  <from>
                    <xdr:col>3</xdr:col>
                    <xdr:colOff>552450</xdr:colOff>
                    <xdr:row>6</xdr:row>
                    <xdr:rowOff>28575</xdr:rowOff>
                  </from>
                  <to>
                    <xdr:col>4</xdr:col>
                    <xdr:colOff>428625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6" r:id="rId4" name="Scroll Bar 2">
              <controlPr defaultSize="0" autoPict="0">
                <anchor moveWithCells="1">
                  <from>
                    <xdr:col>3</xdr:col>
                    <xdr:colOff>561975</xdr:colOff>
                    <xdr:row>7</xdr:row>
                    <xdr:rowOff>28575</xdr:rowOff>
                  </from>
                  <to>
                    <xdr:col>4</xdr:col>
                    <xdr:colOff>438150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15</vt:i4>
      </vt:variant>
    </vt:vector>
  </HeadingPairs>
  <TitlesOfParts>
    <vt:vector size="15" baseType="lpstr">
      <vt:lpstr>BASSELI</vt:lpstr>
      <vt:lpstr>BASSELJ</vt:lpstr>
      <vt:lpstr>BASSELK</vt:lpstr>
      <vt:lpstr>BASSELY</vt:lpstr>
      <vt:lpstr>BIN2DEC</vt:lpstr>
      <vt:lpstr>BIN2HEX</vt:lpstr>
      <vt:lpstr>BIN2OCT</vt:lpstr>
      <vt:lpstr>BITAND</vt:lpstr>
      <vt:lpstr>COMPLEX</vt:lpstr>
      <vt:lpstr>IMAGINARY</vt:lpstr>
      <vt:lpstr>CONVERT</vt:lpstr>
      <vt:lpstr>DEC2BIN</vt:lpstr>
      <vt:lpstr>DEC2HEX</vt:lpstr>
      <vt:lpstr>DEC2OCT</vt:lpstr>
      <vt:lpstr>DELTA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2011-04-11T07:36:56Z</dcterms:created>
  <dcterms:modified xsi:type="dcterms:W3CDTF">2017-01-07T00:13:26Z</dcterms:modified>
</cp:coreProperties>
</file>