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240" yWindow="75" windowWidth="20055" windowHeight="7935"/>
  </bookViews>
  <sheets>
    <sheet name="DAVERAGE" sheetId="1" r:id="rId1"/>
    <sheet name="DCOUNT" sheetId="5" r:id="rId2"/>
    <sheet name="DCOUNTA" sheetId="4" r:id="rId3"/>
    <sheet name="DGET" sheetId="6" r:id="rId4"/>
    <sheet name="DMAX" sheetId="7" r:id="rId5"/>
    <sheet name="DMIN" sheetId="8" r:id="rId6"/>
    <sheet name="DPRODUCT" sheetId="9" r:id="rId7"/>
    <sheet name="DSTDEV" sheetId="10" r:id="rId8"/>
    <sheet name="DSTDEVP" sheetId="11" r:id="rId9"/>
    <sheet name="DSUM" sheetId="12" r:id="rId10"/>
    <sheet name="DVAR" sheetId="13" r:id="rId11"/>
    <sheet name="DVARP" sheetId="14" r:id="rId12"/>
  </sheets>
  <definedNames>
    <definedName name="KOTA">DAVERAGE!$I$7:$J$9</definedName>
  </definedNames>
  <calcPr calcId="171027"/>
</workbook>
</file>

<file path=xl/calcChain.xml><?xml version="1.0" encoding="utf-8"?>
<calcChain xmlns="http://schemas.openxmlformats.org/spreadsheetml/2006/main">
  <c r="E21" i="14" l="1"/>
  <c r="E19" i="14" s="1"/>
  <c r="F21" i="14" s="1"/>
  <c r="E21" i="13"/>
  <c r="E19" i="13" s="1"/>
  <c r="F21" i="13" s="1"/>
  <c r="E21" i="12"/>
  <c r="E19" i="12" s="1"/>
  <c r="F21" i="12" s="1"/>
  <c r="E21" i="11"/>
  <c r="E19" i="11" s="1"/>
  <c r="F21" i="11" s="1"/>
  <c r="E21" i="10"/>
  <c r="E19" i="10" s="1"/>
  <c r="F21" i="10" s="1"/>
  <c r="E21" i="9"/>
  <c r="E19" i="9" s="1"/>
  <c r="F21" i="9" s="1"/>
  <c r="E21" i="8"/>
  <c r="E19" i="8" s="1"/>
  <c r="F21" i="8" s="1"/>
  <c r="E21" i="7"/>
  <c r="E19" i="7" s="1"/>
  <c r="F21" i="7" s="1"/>
  <c r="E21" i="6"/>
  <c r="B19" i="6" s="1"/>
  <c r="F21" i="6" s="1"/>
  <c r="E21" i="5"/>
  <c r="E19" i="5" s="1"/>
  <c r="F21" i="5" s="1"/>
  <c r="E21" i="4"/>
  <c r="E19" i="4" s="1"/>
  <c r="F21" i="4" s="1"/>
  <c r="E21" i="1"/>
  <c r="E19" i="1" s="1"/>
  <c r="F21" i="1" s="1"/>
  <c r="H21" i="14"/>
  <c r="G21" i="10"/>
  <c r="G21" i="6"/>
  <c r="H21" i="13"/>
  <c r="H21" i="9"/>
  <c r="G21" i="4"/>
  <c r="G21" i="12"/>
  <c r="G21" i="8"/>
  <c r="G21" i="5"/>
  <c r="G21" i="11"/>
  <c r="G21" i="7"/>
  <c r="G21" i="1"/>
</calcChain>
</file>

<file path=xl/sharedStrings.xml><?xml version="1.0" encoding="utf-8"?>
<sst xmlns="http://schemas.openxmlformats.org/spreadsheetml/2006/main" count="740" uniqueCount="84">
  <si>
    <t>DAVERAGE</t>
  </si>
  <si>
    <t>=DAVERAGE(basis data;judul kolom;kriteria)</t>
  </si>
  <si>
    <t>- mencari nilai rata-rata dalam suatu basis data (database) sesuai kriteria yang ditetapkan</t>
  </si>
  <si>
    <t>No. Bukti</t>
  </si>
  <si>
    <t>Tanggal</t>
  </si>
  <si>
    <t>Distributor</t>
  </si>
  <si>
    <t>Wilayah</t>
  </si>
  <si>
    <t>Wiraniaga</t>
  </si>
  <si>
    <t>Transaksi</t>
  </si>
  <si>
    <t>Kota</t>
  </si>
  <si>
    <t>XCB-01.F.2001</t>
  </si>
  <si>
    <t xml:space="preserve"> Rumah Plus, PT</t>
  </si>
  <si>
    <t>Jakarta</t>
  </si>
  <si>
    <t>Heru</t>
  </si>
  <si>
    <t>XCB-01.F.2002</t>
  </si>
  <si>
    <t xml:space="preserve"> Matahari, PT</t>
  </si>
  <si>
    <t>Bandung</t>
  </si>
  <si>
    <t>Devi</t>
  </si>
  <si>
    <t>XCB-01.F.2003</t>
  </si>
  <si>
    <t xml:space="preserve"> Andromeda, CV</t>
  </si>
  <si>
    <t>Poltak</t>
  </si>
  <si>
    <t>Jogjakarta</t>
  </si>
  <si>
    <t>XCB-01.F.2004</t>
  </si>
  <si>
    <t xml:space="preserve"> Lingkar Jati, PT</t>
  </si>
  <si>
    <t>XCB-01.F.2005</t>
  </si>
  <si>
    <t xml:space="preserve"> Prisma, PT</t>
  </si>
  <si>
    <t>Penanggung Jawab</t>
  </si>
  <si>
    <t>XCB-01.F.2006</t>
  </si>
  <si>
    <t xml:space="preserve"> Atlantic, CV</t>
  </si>
  <si>
    <t>XCB-01.F.2007</t>
  </si>
  <si>
    <t xml:space="preserve"> Karunia, PT</t>
  </si>
  <si>
    <t>XCB-01.F.2008</t>
  </si>
  <si>
    <t xml:space="preserve"> Batavia, PT</t>
  </si>
  <si>
    <t>XCB-01.F.2009</t>
  </si>
  <si>
    <t xml:space="preserve"> Gardena, PT</t>
  </si>
  <si>
    <t>XCB-01.F.2010</t>
  </si>
  <si>
    <t xml:space="preserve"> Mulia, PT</t>
  </si>
  <si>
    <t>Rata-rata transaksi di wilayah</t>
  </si>
  <si>
    <t>Keterangan:</t>
  </si>
  <si>
    <r>
      <t xml:space="preserve"> basis data (</t>
    </r>
    <r>
      <rPr>
        <i/>
        <sz val="11"/>
        <rFont val="Calibri"/>
        <family val="2"/>
        <scheme val="minor"/>
      </rPr>
      <t>database</t>
    </r>
    <r>
      <rPr>
        <sz val="11"/>
        <rFont val="Calibri"/>
        <family val="2"/>
        <scheme val="minor"/>
      </rPr>
      <t>)</t>
    </r>
  </si>
  <si>
    <r>
      <t xml:space="preserve"> judul kolom (</t>
    </r>
    <r>
      <rPr>
        <i/>
        <sz val="11"/>
        <rFont val="Calibri"/>
        <family val="2"/>
        <scheme val="minor"/>
      </rPr>
      <t>field</t>
    </r>
    <r>
      <rPr>
        <sz val="11"/>
        <rFont val="Calibri"/>
        <family val="2"/>
        <scheme val="minor"/>
      </rPr>
      <t>)</t>
    </r>
  </si>
  <si>
    <t xml:space="preserve">  </t>
  </si>
  <si>
    <r>
      <t xml:space="preserve"> kriteria (</t>
    </r>
    <r>
      <rPr>
        <i/>
        <sz val="11"/>
        <rFont val="Calibri"/>
        <family val="2"/>
        <scheme val="minor"/>
      </rPr>
      <t>criteria</t>
    </r>
    <r>
      <rPr>
        <sz val="11"/>
        <rFont val="Calibri"/>
        <family val="2"/>
        <scheme val="minor"/>
      </rPr>
      <t>)</t>
    </r>
  </si>
  <si>
    <t>Frekuensi transaksi di wilayah</t>
  </si>
  <si>
    <t>DCOUNT</t>
  </si>
  <si>
    <t>- menghitung jumlah sel data numerik dalam suatu basis data (database) sesuai kriteria yang ditetapkan</t>
  </si>
  <si>
    <t>=DCOUNT(basis data;judul kolom;kriteria)</t>
  </si>
  <si>
    <t>- menghitung jumlah sel data teks dalam suatu basis data (database) sesuai kriteria yang ditetapkan</t>
  </si>
  <si>
    <t>DCOUNTA</t>
  </si>
  <si>
    <t>Wiraniaga dengan nomor bukti</t>
  </si>
  <si>
    <t>- menampilkan data terpilih dalam suatu basis data (database) sesuai kriteria yang ditetapkan</t>
  </si>
  <si>
    <t>DGET</t>
  </si>
  <si>
    <t>=DGET(basis data;judul kolom;kriteria)</t>
  </si>
  <si>
    <t>- menampilkan nilai terbesar dalam suatu basis data (database) sesuai kriteria yang ditetapkan</t>
  </si>
  <si>
    <t>DMAX</t>
  </si>
  <si>
    <t>=DMAX(basis data;judul kolom;kriteria)</t>
  </si>
  <si>
    <t>DMIN</t>
  </si>
  <si>
    <t>=DMIN(basis data;judul kolom;kriteria)</t>
  </si>
  <si>
    <t>- menampilkan nilai terkecil dalam suatu basis data (database) sesuai kriteria yang ditetapkan</t>
  </si>
  <si>
    <t>DPRODUCT</t>
  </si>
  <si>
    <t>=DPRODUCT(basis data;judul kolom;kriteria)</t>
  </si>
  <si>
    <t>- menampilkan hasil perkalian data dalam suatu basis data (database) sesuai kriteria yang ditetapkan</t>
  </si>
  <si>
    <t>Nilai perkalian transaksi di wilayah</t>
  </si>
  <si>
    <t>Rata-rata transaksi terendah di wilayah</t>
  </si>
  <si>
    <t>Rata-rata transaksi tertinggi di wilayah</t>
  </si>
  <si>
    <t>- menampilkan nilai simpangan baku dalam suatu basis data (database) sesuai kriteria yang ditetapkan</t>
  </si>
  <si>
    <t>DSTDEV</t>
  </si>
  <si>
    <t>=DSTDEV(basis data;judul kolom;kriteria)</t>
  </si>
  <si>
    <t>Simpangan baku transaksi di wilayah</t>
  </si>
  <si>
    <t>DSTDEVP</t>
  </si>
  <si>
    <t>- menampilkan nilai simpangan baku populasi dalam suatu basis data (database) sesuai kriteria yang ditetapkan</t>
  </si>
  <si>
    <t>Simpangan baku populasi di wilayah</t>
  </si>
  <si>
    <t>- menampilkan penjumlahan data numerik dalam suatu basis data (database) sesuai kriteria yang ditetapkan</t>
  </si>
  <si>
    <t>Jumlah transaksi di wilayah</t>
  </si>
  <si>
    <t>DSUM</t>
  </si>
  <si>
    <t>=DSUM(basis data;judul kolom;kriteria)</t>
  </si>
  <si>
    <t>DVAR</t>
  </si>
  <si>
    <t>=DVAR(basis data;judul kolom;kriteria)</t>
  </si>
  <si>
    <t>Varians transaksi di wilayah</t>
  </si>
  <si>
    <t>- menampilkan varians data dalam suatu basis data (database) sesuai kriteria yang ditetapkan</t>
  </si>
  <si>
    <t>DVARP</t>
  </si>
  <si>
    <t>=DVARP(basis data;judul kolom;kriteria)</t>
  </si>
  <si>
    <t>- menampilkan varians populasi data dalam suatu basis data (database) sesuai kriteria yang ditetapkan</t>
  </si>
  <si>
    <t>Varians populasi di wilayah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</si>
</sst>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  <family val="2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 style="thin">
        <color theme="0"/>
      </left>
      <right style="thin">
        <color theme="0"/>
      </right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medium">
        <color rgb="FF0000FF"/>
      </right>
      <top style="thin">
        <color theme="0"/>
      </top>
      <bottom/>
      <diagonal/>
    </border>
    <border>
      <left style="medium">
        <color rgb="FF0000FF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 style="thin">
        <color theme="0"/>
      </left>
      <right style="thin">
        <color theme="0"/>
      </right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 style="medium">
        <color rgb="FF00B050"/>
      </top>
      <bottom/>
      <diagonal/>
    </border>
    <border>
      <left style="thin">
        <color theme="0"/>
      </left>
      <right/>
      <top style="medium">
        <color rgb="FF00B050"/>
      </top>
      <bottom/>
      <diagonal/>
    </border>
    <border>
      <left style="medium">
        <color rgb="FFFF0000"/>
      </left>
      <right style="medium">
        <color rgb="FFFF0000"/>
      </right>
      <top style="medium">
        <color rgb="FF00B050"/>
      </top>
      <bottom style="medium">
        <color rgb="FFFF0000"/>
      </bottom>
      <diagonal/>
    </border>
    <border>
      <left style="medium">
        <color rgb="FF00B050"/>
      </left>
      <right/>
      <top style="thin">
        <color theme="0"/>
      </top>
      <bottom style="medium">
        <color rgb="FF00B05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theme="0"/>
      </left>
      <right style="medium">
        <color rgb="FF00B050"/>
      </right>
      <top style="medium">
        <color rgb="FF00B050"/>
      </top>
      <bottom style="thin">
        <color theme="0"/>
      </bottom>
      <diagonal/>
    </border>
    <border>
      <left/>
      <right/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/>
      <bottom style="medium">
        <color rgb="FF00B050"/>
      </bottom>
      <diagonal/>
    </border>
    <border>
      <left style="thin">
        <color theme="0"/>
      </left>
      <right style="medium">
        <color rgb="FFFF0000"/>
      </right>
      <top style="medium">
        <color rgb="FF00B050"/>
      </top>
      <bottom style="thin">
        <color theme="0"/>
      </bottom>
      <diagonal/>
    </border>
    <border>
      <left/>
      <right style="medium">
        <color rgb="FF00B050"/>
      </right>
      <top style="medium">
        <color rgb="FF00B050"/>
      </top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4" fillId="0" borderId="0" xfId="1" applyFont="1" applyAlignment="1">
      <alignment vertical="center"/>
    </xf>
    <xf numFmtId="0" fontId="6" fillId="0" borderId="0" xfId="2" quotePrefix="1" applyFont="1" applyFill="1" applyAlignment="1" applyProtection="1">
      <alignment vertical="center"/>
    </xf>
    <xf numFmtId="0" fontId="7" fillId="0" borderId="0" xfId="2" applyFont="1" applyAlignment="1" applyProtection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4" xfId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left" vertical="center" indent="1"/>
    </xf>
    <xf numFmtId="0" fontId="4" fillId="4" borderId="7" xfId="1" applyFont="1" applyFill="1" applyBorder="1" applyAlignment="1">
      <alignment horizontal="center" vertical="center"/>
    </xf>
    <xf numFmtId="164" fontId="4" fillId="4" borderId="8" xfId="1" applyNumberFormat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4" borderId="10" xfId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left" vertical="center" indent="1"/>
    </xf>
    <xf numFmtId="14" fontId="4" fillId="4" borderId="11" xfId="1" applyNumberFormat="1" applyFont="1" applyFill="1" applyBorder="1" applyAlignment="1">
      <alignment horizontal="left" vertical="center" indent="1"/>
    </xf>
    <xf numFmtId="0" fontId="8" fillId="3" borderId="13" xfId="1" applyFont="1" applyFill="1" applyBorder="1" applyAlignment="1">
      <alignment horizontal="center" vertical="center"/>
    </xf>
    <xf numFmtId="0" fontId="8" fillId="3" borderId="14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center"/>
    </xf>
    <xf numFmtId="0" fontId="8" fillId="3" borderId="16" xfId="1" applyFont="1" applyFill="1" applyBorder="1" applyAlignment="1">
      <alignment horizontal="center" vertical="center"/>
    </xf>
    <xf numFmtId="0" fontId="4" fillId="4" borderId="17" xfId="1" applyFont="1" applyFill="1" applyBorder="1" applyAlignment="1">
      <alignment horizontal="center" vertical="center"/>
    </xf>
    <xf numFmtId="164" fontId="4" fillId="4" borderId="18" xfId="1" applyNumberFormat="1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left" vertical="center" indent="1"/>
    </xf>
    <xf numFmtId="37" fontId="4" fillId="4" borderId="19" xfId="1" applyNumberFormat="1" applyFont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3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quotePrefix="1" applyFont="1" applyAlignment="1">
      <alignment vertical="center"/>
    </xf>
    <xf numFmtId="0" fontId="4" fillId="4" borderId="18" xfId="1" applyFont="1" applyFill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6" fillId="3" borderId="0" xfId="1" applyFont="1" applyFill="1" applyAlignment="1">
      <alignment horizontal="right" vertical="center" indent="7"/>
    </xf>
    <xf numFmtId="0" fontId="4" fillId="0" borderId="0" xfId="1" applyFont="1" applyAlignment="1">
      <alignment horizontal="left" vertical="center"/>
    </xf>
    <xf numFmtId="0" fontId="4" fillId="4" borderId="0" xfId="1" applyFont="1" applyFill="1" applyAlignment="1">
      <alignment horizontal="left" vertical="center" indent="1"/>
    </xf>
    <xf numFmtId="0" fontId="1" fillId="0" borderId="0" xfId="0" applyFont="1" applyAlignment="1">
      <alignment vertical="center"/>
    </xf>
    <xf numFmtId="3" fontId="4" fillId="4" borderId="8" xfId="1" quotePrefix="1" applyNumberFormat="1" applyFont="1" applyFill="1" applyBorder="1" applyAlignment="1">
      <alignment horizontal="right" vertical="center" indent="1"/>
    </xf>
    <xf numFmtId="0" fontId="12" fillId="0" borderId="0" xfId="1" applyFont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8" fillId="3" borderId="23" xfId="1" applyFont="1" applyFill="1" applyBorder="1" applyAlignment="1">
      <alignment horizontal="center" vertical="center"/>
    </xf>
    <xf numFmtId="0" fontId="8" fillId="3" borderId="24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left" vertical="center" indent="1"/>
    </xf>
    <xf numFmtId="0" fontId="12" fillId="0" borderId="0" xfId="1" quotePrefix="1" applyFont="1" applyBorder="1" applyAlignment="1">
      <alignment horizontal="left" vertical="center"/>
    </xf>
    <xf numFmtId="0" fontId="8" fillId="3" borderId="26" xfId="1" applyFont="1" applyFill="1" applyBorder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left" vertical="center"/>
    </xf>
    <xf numFmtId="3" fontId="4" fillId="4" borderId="8" xfId="1" quotePrefix="1" applyNumberFormat="1" applyFont="1" applyFill="1" applyBorder="1" applyAlignment="1">
      <alignment horizontal="left" vertical="center" indent="1"/>
    </xf>
    <xf numFmtId="0" fontId="12" fillId="0" borderId="0" xfId="1" applyFont="1" applyFill="1" applyBorder="1" applyAlignment="1">
      <alignment vertical="center"/>
    </xf>
    <xf numFmtId="0" fontId="12" fillId="0" borderId="0" xfId="1" quotePrefix="1" applyFont="1" applyFill="1" applyBorder="1" applyAlignment="1">
      <alignment vertical="center"/>
    </xf>
    <xf numFmtId="3" fontId="4" fillId="4" borderId="6" xfId="1" applyNumberFormat="1" applyFont="1" applyFill="1" applyBorder="1" applyAlignment="1">
      <alignment horizontal="right" vertical="center" indent="1"/>
    </xf>
    <xf numFmtId="3" fontId="4" fillId="4" borderId="9" xfId="1" applyNumberFormat="1" applyFont="1" applyFill="1" applyBorder="1" applyAlignment="1">
      <alignment horizontal="right" vertical="center" indent="1"/>
    </xf>
    <xf numFmtId="3" fontId="4" fillId="4" borderId="12" xfId="1" applyNumberFormat="1" applyFont="1" applyFill="1" applyBorder="1" applyAlignment="1">
      <alignment horizontal="right" vertical="center" indent="1"/>
    </xf>
    <xf numFmtId="0" fontId="12" fillId="0" borderId="0" xfId="1" applyFont="1" applyAlignment="1">
      <alignment vertical="center"/>
    </xf>
    <xf numFmtId="0" fontId="12" fillId="0" borderId="0" xfId="1" quotePrefix="1" applyFont="1" applyAlignment="1">
      <alignment vertical="center"/>
    </xf>
    <xf numFmtId="0" fontId="14" fillId="0" borderId="0" xfId="0" applyFont="1" applyAlignment="1">
      <alignment vertical="center"/>
    </xf>
    <xf numFmtId="0" fontId="6" fillId="2" borderId="0" xfId="2" quotePrefix="1" applyFont="1" applyFill="1" applyAlignment="1" applyProtection="1">
      <alignment horizontal="center" vertical="center"/>
    </xf>
    <xf numFmtId="3" fontId="4" fillId="4" borderId="28" xfId="1" quotePrefix="1" applyNumberFormat="1" applyFont="1" applyFill="1" applyBorder="1" applyAlignment="1">
      <alignment horizontal="center" vertical="center"/>
    </xf>
    <xf numFmtId="3" fontId="4" fillId="4" borderId="0" xfId="1" quotePrefix="1" applyNumberFormat="1" applyFont="1" applyFill="1" applyBorder="1" applyAlignment="1">
      <alignment horizontal="center" vertical="center"/>
    </xf>
  </cellXfs>
  <cellStyles count="3">
    <cellStyle name="Hipertaut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A$21" horiz="1" max="3" min="1" page="10" val="2"/>
</file>

<file path=xl/ctrlProps/ctrlProp10.xml><?xml version="1.0" encoding="utf-8"?>
<formControlPr xmlns="http://schemas.microsoft.com/office/spreadsheetml/2009/9/main" objectType="Scroll" dx="16" fmlaLink="$A$21" horiz="1" max="3" min="1" page="10" val="2"/>
</file>

<file path=xl/ctrlProps/ctrlProp11.xml><?xml version="1.0" encoding="utf-8"?>
<formControlPr xmlns="http://schemas.microsoft.com/office/spreadsheetml/2009/9/main" objectType="Scroll" dx="16" fmlaLink="$A$21" horiz="1" max="3" min="1" page="10" val="2"/>
</file>

<file path=xl/ctrlProps/ctrlProp12.xml><?xml version="1.0" encoding="utf-8"?>
<formControlPr xmlns="http://schemas.microsoft.com/office/spreadsheetml/2009/9/main" objectType="Scroll" dx="16" fmlaLink="$A$21" horiz="1" max="3" min="1" page="10" val="2"/>
</file>

<file path=xl/ctrlProps/ctrlProp2.xml><?xml version="1.0" encoding="utf-8"?>
<formControlPr xmlns="http://schemas.microsoft.com/office/spreadsheetml/2009/9/main" objectType="Scroll" dx="16" fmlaLink="$A$21" horiz="1" max="3" min="1" page="10"/>
</file>

<file path=xl/ctrlProps/ctrlProp3.xml><?xml version="1.0" encoding="utf-8"?>
<formControlPr xmlns="http://schemas.microsoft.com/office/spreadsheetml/2009/9/main" objectType="Scroll" dx="16" fmlaLink="$A$21" horiz="1" max="3" min="1" page="10" val="2"/>
</file>

<file path=xl/ctrlProps/ctrlProp4.xml><?xml version="1.0" encoding="utf-8"?>
<formControlPr xmlns="http://schemas.microsoft.com/office/spreadsheetml/2009/9/main" objectType="Scroll" dx="16" fmlaLink="$A$21" horiz="1" max="10" min="1" page="10" val="6"/>
</file>

<file path=xl/ctrlProps/ctrlProp5.xml><?xml version="1.0" encoding="utf-8"?>
<formControlPr xmlns="http://schemas.microsoft.com/office/spreadsheetml/2009/9/main" objectType="Scroll" dx="16" fmlaLink="$A$21" horiz="1" max="3" min="1" page="10" val="2"/>
</file>

<file path=xl/ctrlProps/ctrlProp6.xml><?xml version="1.0" encoding="utf-8"?>
<formControlPr xmlns="http://schemas.microsoft.com/office/spreadsheetml/2009/9/main" objectType="Scroll" dx="16" fmlaLink="$A$21" horiz="1" max="3" min="1" page="10" val="2"/>
</file>

<file path=xl/ctrlProps/ctrlProp7.xml><?xml version="1.0" encoding="utf-8"?>
<formControlPr xmlns="http://schemas.microsoft.com/office/spreadsheetml/2009/9/main" objectType="Scroll" dx="16" fmlaLink="$A$21" horiz="1" max="3" min="1" page="10" val="3"/>
</file>

<file path=xl/ctrlProps/ctrlProp8.xml><?xml version="1.0" encoding="utf-8"?>
<formControlPr xmlns="http://schemas.microsoft.com/office/spreadsheetml/2009/9/main" objectType="Scroll" dx="16" fmlaLink="$A$21" horiz="1" max="3" min="1" page="10" val="2"/>
</file>

<file path=xl/ctrlProps/ctrlProp9.xml><?xml version="1.0" encoding="utf-8"?>
<formControlPr xmlns="http://schemas.microsoft.com/office/spreadsheetml/2009/9/main" objectType="Scroll" dx="16" fmlaLink="$A$21" horiz="1" max="3" min="1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A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B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20</xdr:row>
          <xdr:rowOff>19050</xdr:rowOff>
        </xdr:from>
        <xdr:to>
          <xdr:col>3</xdr:col>
          <xdr:colOff>1076325</xdr:colOff>
          <xdr:row>20</xdr:row>
          <xdr:rowOff>180975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showGridLines="0" tabSelected="1" zoomScaleNormal="10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5.28515625" style="35" customWidth="1"/>
    <col min="8" max="8" width="5.85546875" style="35" customWidth="1"/>
    <col min="9" max="9" width="5" style="35" customWidth="1"/>
    <col min="10" max="10" width="12.7109375" style="35" customWidth="1"/>
    <col min="11" max="11" width="5.85546875" style="35" customWidth="1"/>
    <col min="12" max="16384" width="9.140625" style="35"/>
  </cols>
  <sheetData>
    <row r="1" spans="2:11" ht="19.5" customHeight="1" x14ac:dyDescent="0.25"/>
    <row r="2" spans="2:11" ht="18.75" x14ac:dyDescent="0.25">
      <c r="B2" s="34" t="s">
        <v>0</v>
      </c>
      <c r="C2" s="1"/>
      <c r="D2" s="1"/>
      <c r="E2" s="1"/>
      <c r="F2" s="1"/>
      <c r="G2" s="1"/>
      <c r="H2" s="1"/>
      <c r="I2" s="1"/>
      <c r="J2" s="1"/>
      <c r="K2" s="1"/>
    </row>
    <row r="3" spans="2:11" x14ac:dyDescent="0.25">
      <c r="B3" s="62" t="s">
        <v>1</v>
      </c>
      <c r="C3" s="62"/>
      <c r="D3" s="62"/>
      <c r="E3" s="2"/>
      <c r="F3" s="2"/>
      <c r="G3" s="1"/>
      <c r="H3" s="1"/>
      <c r="I3" s="1"/>
      <c r="J3" s="1"/>
      <c r="K3" s="1"/>
    </row>
    <row r="4" spans="2:11" x14ac:dyDescent="0.25">
      <c r="B4" s="36" t="s">
        <v>2</v>
      </c>
      <c r="C4" s="1"/>
      <c r="D4" s="1"/>
      <c r="E4" s="1"/>
      <c r="F4" s="1"/>
      <c r="G4" s="1"/>
      <c r="H4" s="1"/>
      <c r="I4" s="1"/>
      <c r="J4" s="1"/>
      <c r="K4" s="1"/>
    </row>
    <row r="5" spans="2:11" ht="3.75" customHeight="1" thickBot="1" x14ac:dyDescent="0.3">
      <c r="B5" s="3"/>
      <c r="C5" s="1"/>
      <c r="D5" s="1"/>
      <c r="E5" s="1"/>
      <c r="F5" s="1"/>
      <c r="G5" s="1"/>
      <c r="H5" s="1"/>
      <c r="I5" s="1"/>
      <c r="J5" s="1"/>
      <c r="K5" s="1"/>
    </row>
    <row r="6" spans="2:11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7" t="s">
        <v>9</v>
      </c>
      <c r="J6" s="1"/>
      <c r="K6" s="1"/>
    </row>
    <row r="7" spans="2:11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40">
        <v>1</v>
      </c>
      <c r="J7" s="1" t="s">
        <v>12</v>
      </c>
      <c r="K7" s="1"/>
    </row>
    <row r="8" spans="2:11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40">
        <v>2</v>
      </c>
      <c r="J8" s="1" t="s">
        <v>16</v>
      </c>
      <c r="K8" s="1"/>
    </row>
    <row r="9" spans="2:11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40">
        <v>3</v>
      </c>
      <c r="J9" s="1" t="s">
        <v>21</v>
      </c>
      <c r="K9" s="1"/>
    </row>
    <row r="10" spans="2:11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  <c r="J10" s="14"/>
      <c r="K10" s="1"/>
    </row>
    <row r="11" spans="2:11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4" t="s">
        <v>26</v>
      </c>
      <c r="J11" s="1"/>
      <c r="K11" s="1"/>
    </row>
    <row r="12" spans="2:11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38">
        <v>1</v>
      </c>
      <c r="J12" s="14" t="s">
        <v>13</v>
      </c>
      <c r="K12" s="1"/>
    </row>
    <row r="13" spans="2:11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38">
        <v>2</v>
      </c>
      <c r="J13" s="14" t="s">
        <v>17</v>
      </c>
      <c r="K13" s="1"/>
    </row>
    <row r="14" spans="2:11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38">
        <v>3</v>
      </c>
      <c r="J14" s="14" t="s">
        <v>20</v>
      </c>
      <c r="K14" s="1"/>
    </row>
    <row r="15" spans="2:11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  <c r="J15" s="1"/>
      <c r="K15" s="1"/>
    </row>
    <row r="16" spans="2:11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  <c r="J16" s="1"/>
      <c r="K16" s="1"/>
    </row>
    <row r="17" spans="1:11" ht="6.75" customHeight="1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  <c r="J18" s="1"/>
      <c r="K18" s="1"/>
    </row>
    <row r="19" spans="1:11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  <c r="J19" s="1"/>
      <c r="K19" s="1"/>
    </row>
    <row r="20" spans="1:11" ht="6.75" customHeight="1" x14ac:dyDescent="0.25">
      <c r="B20" s="1"/>
      <c r="C20" s="1"/>
      <c r="D20" s="1"/>
      <c r="E20" s="1"/>
      <c r="F20" s="28"/>
      <c r="G20" s="28"/>
      <c r="H20" s="1"/>
      <c r="I20" s="1"/>
      <c r="J20" s="1"/>
      <c r="K20" s="1"/>
    </row>
    <row r="21" spans="1:11" ht="16.5" customHeight="1" x14ac:dyDescent="0.25">
      <c r="A21" s="42">
        <v>2</v>
      </c>
      <c r="B21" s="29"/>
      <c r="C21" s="29"/>
      <c r="D21" s="39" t="s">
        <v>37</v>
      </c>
      <c r="E21" s="41" t="str">
        <f>VLOOKUP(A21,KOTA,2)</f>
        <v>Bandung</v>
      </c>
      <c r="F21" s="43">
        <f>DAVERAGE(B6:G16,G18,B18:G19)</f>
        <v>174416666.66666666</v>
      </c>
      <c r="G21" s="54" t="str">
        <f ca="1">_xlfn.FORMULATEXT(F21)</f>
        <v>=DAVERAGE(B6:G16;G18;B18:G19)</v>
      </c>
      <c r="H21" s="1"/>
      <c r="I21" s="1"/>
      <c r="J21" s="1"/>
      <c r="K21" s="1"/>
    </row>
    <row r="22" spans="1:11" x14ac:dyDescent="0.25">
      <c r="B22" s="1"/>
      <c r="C22" s="1"/>
      <c r="D22" s="1"/>
      <c r="E22" s="1"/>
      <c r="F22" s="28"/>
      <c r="G22" s="28"/>
      <c r="H22" s="1"/>
      <c r="I22" s="1"/>
      <c r="J22" s="1"/>
      <c r="K22" s="1"/>
    </row>
    <row r="23" spans="1:11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  <c r="J23" s="1"/>
      <c r="K23" s="1"/>
    </row>
    <row r="24" spans="1:11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  <c r="J24" s="1"/>
      <c r="K24" s="1"/>
    </row>
    <row r="25" spans="1:11" ht="7.5" customHeight="1" thickBot="1" x14ac:dyDescent="0.3">
      <c r="B25" s="30"/>
      <c r="C25" s="30"/>
      <c r="D25" s="7"/>
      <c r="E25" s="1"/>
      <c r="F25" s="28"/>
      <c r="G25" s="28"/>
      <c r="H25" s="1"/>
      <c r="I25" s="1"/>
      <c r="J25" s="1"/>
      <c r="K25" s="1"/>
    </row>
    <row r="26" spans="1:11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  <c r="J26" s="1"/>
      <c r="K26" s="1"/>
    </row>
    <row r="27" spans="1:11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  <c r="J27" s="1"/>
      <c r="K27" s="1"/>
    </row>
    <row r="28" spans="1:11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  <c r="J28" s="1"/>
      <c r="K28" s="1"/>
    </row>
    <row r="29" spans="1:11" ht="19.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74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75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72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73</v>
      </c>
      <c r="E21" s="41" t="str">
        <f>VLOOKUP(A21,KOTA,2)</f>
        <v>Bandung</v>
      </c>
      <c r="F21" s="43">
        <f>DSUM(B6:G16,G18,B18:G19)</f>
        <v>523250000</v>
      </c>
      <c r="G21" s="55" t="str">
        <f ca="1">_xlfn.FORMULATEXT(F21)</f>
        <v>=DSUM(B6:G16;G18;B18:G19)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25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76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77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79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78</v>
      </c>
      <c r="E21" s="41" t="str">
        <f>VLOOKUP(A21,KOTA,2)</f>
        <v>Bandung</v>
      </c>
      <c r="F21" s="63">
        <f>DVAR(B6:G16,G18,B18:G19)</f>
        <v>615235833333336</v>
      </c>
      <c r="G21" s="64"/>
      <c r="H21" s="59" t="str">
        <f ca="1">_xlfn.FORMULATEXT(F21)</f>
        <v>=DVAR(B6:G16;G18;B18:G19)</v>
      </c>
      <c r="I21" s="55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26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80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81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82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83</v>
      </c>
      <c r="E21" s="41" t="str">
        <f>VLOOKUP(A21,KOTA,2)</f>
        <v>Bandung</v>
      </c>
      <c r="F21" s="63">
        <f>DVARP(B6:G16,G18,B18:G19)</f>
        <v>410157222222222.25</v>
      </c>
      <c r="G21" s="64"/>
      <c r="H21" s="60" t="str">
        <f ca="1">_xlfn.FORMULATEXT(F21)</f>
        <v>=DVARP(B6:G16;G18;B18:G19)</v>
      </c>
      <c r="I21" s="55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28515625" style="35" customWidth="1"/>
    <col min="3" max="3" width="16" style="35" customWidth="1"/>
    <col min="4" max="4" width="17.140625" style="35" customWidth="1"/>
    <col min="5" max="5" width="14.28515625" style="35" customWidth="1"/>
    <col min="6" max="6" width="13.5703125" style="35" customWidth="1"/>
    <col min="7" max="7" width="15.140625" style="35" customWidth="1"/>
    <col min="8" max="8" width="14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44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46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45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Jakarta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1</v>
      </c>
      <c r="B21" s="29"/>
      <c r="C21" s="29"/>
      <c r="D21" s="39" t="s">
        <v>43</v>
      </c>
      <c r="E21" s="41" t="str">
        <f>VLOOKUP(A21,KOTA,2)</f>
        <v>Jakarta</v>
      </c>
      <c r="F21" s="43">
        <f>DCOUNT(B6:G16,G18,B18:G19)</f>
        <v>5</v>
      </c>
      <c r="G21" s="44" t="str">
        <f ca="1">_xlfn.FORMULATEXT(F21)</f>
        <v>=DCOUNT(B6:G16;G18;B18:G19)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4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48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46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47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2" t="s">
        <v>5</v>
      </c>
      <c r="E18" s="23" t="s">
        <v>6</v>
      </c>
      <c r="F18" s="47" t="s">
        <v>7</v>
      </c>
      <c r="G18" s="46" t="s">
        <v>8</v>
      </c>
      <c r="H18" s="1"/>
      <c r="I18" s="1"/>
    </row>
    <row r="19" spans="1:9" ht="15.75" thickBot="1" x14ac:dyDescent="0.3">
      <c r="B19" s="24"/>
      <c r="C19" s="25"/>
      <c r="D19" s="37"/>
      <c r="E19" s="48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43</v>
      </c>
      <c r="E21" s="41" t="str">
        <f>VLOOKUP(A21,KOTA,2)</f>
        <v>Bandung</v>
      </c>
      <c r="F21" s="43">
        <f>DCOUNTA(B6:G16,E18,B18:G19)</f>
        <v>3</v>
      </c>
      <c r="G21" s="49" t="str">
        <f ca="1">_xlfn.FORMULATEXT(F21)</f>
        <v>=DCOUNTA(B6:G16;E18;B18:G19)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5" width="15.5703125" style="35" customWidth="1"/>
    <col min="6" max="6" width="13.5703125" style="35" customWidth="1"/>
    <col min="7" max="7" width="14.710937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1:9" ht="19.5" customHeight="1" x14ac:dyDescent="0.25"/>
    <row r="2" spans="1:9" ht="18.75" x14ac:dyDescent="0.25">
      <c r="B2" s="34" t="s">
        <v>51</v>
      </c>
      <c r="C2" s="1"/>
      <c r="D2" s="1"/>
      <c r="E2" s="1"/>
      <c r="F2" s="1"/>
      <c r="G2" s="1"/>
      <c r="H2" s="1"/>
      <c r="I2" s="1"/>
    </row>
    <row r="3" spans="1:9" x14ac:dyDescent="0.25">
      <c r="B3" s="62" t="s">
        <v>52</v>
      </c>
      <c r="C3" s="62"/>
      <c r="D3" s="62"/>
      <c r="E3" s="2"/>
      <c r="F3" s="2"/>
      <c r="G3" s="1"/>
      <c r="H3" s="1"/>
      <c r="I3" s="1"/>
    </row>
    <row r="4" spans="1:9" x14ac:dyDescent="0.25">
      <c r="B4" s="36" t="s">
        <v>50</v>
      </c>
      <c r="C4" s="1"/>
      <c r="D4" s="1"/>
      <c r="E4" s="1"/>
      <c r="F4" s="1"/>
      <c r="G4" s="1"/>
      <c r="H4" s="1"/>
      <c r="I4" s="1"/>
    </row>
    <row r="5" spans="1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1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1:9" x14ac:dyDescent="0.25">
      <c r="A7" s="42">
        <v>1</v>
      </c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1:9" x14ac:dyDescent="0.25">
      <c r="A8" s="42">
        <v>2</v>
      </c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1:9" x14ac:dyDescent="0.25">
      <c r="A9" s="42">
        <v>3</v>
      </c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1:9" x14ac:dyDescent="0.25">
      <c r="A10" s="42">
        <v>4</v>
      </c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1:9" x14ac:dyDescent="0.25">
      <c r="A11" s="42">
        <v>5</v>
      </c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1:9" x14ac:dyDescent="0.25">
      <c r="A12" s="42">
        <v>6</v>
      </c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1:9" x14ac:dyDescent="0.25">
      <c r="A13" s="42">
        <v>7</v>
      </c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1:9" x14ac:dyDescent="0.25">
      <c r="A14" s="42">
        <v>8</v>
      </c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1:9" x14ac:dyDescent="0.25">
      <c r="A15" s="42">
        <v>9</v>
      </c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1:9" ht="15.75" thickBot="1" x14ac:dyDescent="0.3">
      <c r="A16" s="42">
        <v>10</v>
      </c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2" t="s">
        <v>5</v>
      </c>
      <c r="E18" s="50" t="s">
        <v>6</v>
      </c>
      <c r="F18" s="23" t="s">
        <v>7</v>
      </c>
      <c r="G18" s="51" t="s">
        <v>8</v>
      </c>
      <c r="H18" s="1"/>
      <c r="I18" s="1"/>
    </row>
    <row r="19" spans="1:9" ht="15.75" thickBot="1" x14ac:dyDescent="0.3">
      <c r="B19" s="24" t="str">
        <f>E21</f>
        <v>XCB-01.F.2006</v>
      </c>
      <c r="C19" s="25"/>
      <c r="D19" s="37"/>
      <c r="E19" s="48"/>
      <c r="F19" s="52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6</v>
      </c>
      <c r="B21" s="29"/>
      <c r="C21" s="29"/>
      <c r="D21" s="39" t="s">
        <v>49</v>
      </c>
      <c r="E21" s="41" t="str">
        <f>VLOOKUP(A21,A7:B16,2)</f>
        <v>XCB-01.F.2006</v>
      </c>
      <c r="F21" s="53" t="str">
        <f>DGET(B6:G16,F18,B18:G19)</f>
        <v>Heru</v>
      </c>
      <c r="G21" s="49" t="str">
        <f ca="1">_xlfn.FORMULATEXT(F21)</f>
        <v>=DGET(B6:G16;F18;B18:G19)</v>
      </c>
      <c r="H21" s="1"/>
      <c r="I21" s="1"/>
    </row>
    <row r="22" spans="1:9" ht="19.5" customHeight="1" x14ac:dyDescent="0.25">
      <c r="B22" s="1"/>
      <c r="C22" s="1"/>
      <c r="D22" s="1"/>
      <c r="E22" s="1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5" style="35" customWidth="1"/>
    <col min="8" max="8" width="10.710937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54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55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53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64</v>
      </c>
      <c r="E21" s="41" t="str">
        <f>VLOOKUP(A21,KOTA,2)</f>
        <v>Bandung</v>
      </c>
      <c r="F21" s="43">
        <f>DMAX(B6:G16,G18,B18:G19)</f>
        <v>198500000</v>
      </c>
      <c r="G21" s="54" t="str">
        <f ca="1">_xlfn.FORMULATEXT(F21)</f>
        <v>=DMAX(B6:G16;G18;B18:G19)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4.42578125" style="35" customWidth="1"/>
    <col min="8" max="8" width="11.285156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57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58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63</v>
      </c>
      <c r="E21" s="41" t="str">
        <f>VLOOKUP(A21,KOTA,2)</f>
        <v>Bandung</v>
      </c>
      <c r="F21" s="43">
        <f>DMIN(B6:G16,G18,B18:G19)</f>
        <v>148950000</v>
      </c>
      <c r="G21" s="55" t="str">
        <f ca="1">_xlfn.FORMULATEXT(F21)</f>
        <v>=DMIN(B6:G16;G18;B18:G19)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:G21"/>
    </sheetView>
  </sheetViews>
  <sheetFormatPr defaultRowHeight="15" x14ac:dyDescent="0.25"/>
  <cols>
    <col min="1" max="1" width="5.85546875" style="35" customWidth="1"/>
    <col min="2" max="2" width="14.28515625" style="35" customWidth="1"/>
    <col min="3" max="3" width="15.140625" style="35" customWidth="1"/>
    <col min="4" max="4" width="17.140625" style="35" customWidth="1"/>
    <col min="5" max="6" width="13.5703125" style="35" customWidth="1"/>
    <col min="7" max="7" width="16.85546875" style="35" customWidth="1"/>
    <col min="8" max="8" width="30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59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60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61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s="61" customFormat="1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s="61" customFormat="1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s="61" customFormat="1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s="61" customFormat="1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s="61" customFormat="1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s="61" customFormat="1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Jogjakarta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3</v>
      </c>
      <c r="B21" s="29"/>
      <c r="C21" s="29"/>
      <c r="D21" s="39" t="s">
        <v>62</v>
      </c>
      <c r="E21" s="41" t="str">
        <f>VLOOKUP(A21,KOTA,2)</f>
        <v>Jogjakarta</v>
      </c>
      <c r="F21" s="63">
        <f>DPRODUCT(B6:G16,G18,B18:G19)</f>
        <v>6.381885E+16</v>
      </c>
      <c r="G21" s="64"/>
      <c r="H21" s="55" t="str">
        <f ca="1">_xlfn.FORMULATEXT(F21)</f>
        <v>=DPRODUCT(B6:G16;G18;B18:G19)</v>
      </c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2">
    <mergeCell ref="B3:D3"/>
    <mergeCell ref="F21:G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2.42578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66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65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68</v>
      </c>
      <c r="E21" s="41" t="str">
        <f>VLOOKUP(A21,KOTA,2)</f>
        <v>Bandung</v>
      </c>
      <c r="F21" s="43">
        <f>DSTDEV(B6:G16,G18,B18:G19)</f>
        <v>24803947.93844996</v>
      </c>
      <c r="G21" s="55" t="str">
        <f ca="1">_xlfn.FORMULATEXT(F21)</f>
        <v>=DSTDEV(B6:G16;G18;B18:G19)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F21" sqref="F21"/>
    </sheetView>
  </sheetViews>
  <sheetFormatPr defaultRowHeight="15" x14ac:dyDescent="0.25"/>
  <cols>
    <col min="1" max="1" width="5.85546875" style="35" customWidth="1"/>
    <col min="2" max="2" width="15.5703125" style="35" customWidth="1"/>
    <col min="3" max="3" width="15.85546875" style="35" customWidth="1"/>
    <col min="4" max="4" width="17.140625" style="35" customWidth="1"/>
    <col min="5" max="6" width="13.5703125" style="35" customWidth="1"/>
    <col min="7" max="7" width="14.85546875" style="35" customWidth="1"/>
    <col min="8" max="8" width="13.5703125" style="35" customWidth="1"/>
    <col min="9" max="9" width="5.85546875" style="35" customWidth="1"/>
    <col min="10" max="16384" width="9.140625" style="35"/>
  </cols>
  <sheetData>
    <row r="1" spans="2:9" ht="19.5" customHeight="1" x14ac:dyDescent="0.25"/>
    <row r="2" spans="2:9" ht="18.75" x14ac:dyDescent="0.25">
      <c r="B2" s="34" t="s">
        <v>69</v>
      </c>
      <c r="C2" s="1"/>
      <c r="D2" s="1"/>
      <c r="E2" s="1"/>
      <c r="F2" s="1"/>
      <c r="G2" s="1"/>
      <c r="H2" s="1"/>
      <c r="I2" s="1"/>
    </row>
    <row r="3" spans="2:9" x14ac:dyDescent="0.25">
      <c r="B3" s="62" t="s">
        <v>67</v>
      </c>
      <c r="C3" s="62"/>
      <c r="D3" s="62"/>
      <c r="E3" s="2"/>
      <c r="F3" s="2"/>
      <c r="G3" s="1"/>
      <c r="H3" s="1"/>
      <c r="I3" s="1"/>
    </row>
    <row r="4" spans="2:9" x14ac:dyDescent="0.25">
      <c r="B4" s="36" t="s">
        <v>70</v>
      </c>
      <c r="C4" s="1"/>
      <c r="D4" s="1"/>
      <c r="E4" s="1"/>
      <c r="F4" s="1"/>
      <c r="G4" s="1"/>
      <c r="H4" s="1"/>
      <c r="I4" s="1"/>
    </row>
    <row r="5" spans="2:9" ht="6.75" customHeight="1" thickBot="1" x14ac:dyDescent="0.3">
      <c r="B5" s="3"/>
      <c r="C5" s="1"/>
      <c r="D5" s="1"/>
      <c r="E5" s="1"/>
      <c r="F5" s="1"/>
      <c r="G5" s="1"/>
      <c r="H5" s="1"/>
      <c r="I5" s="1"/>
    </row>
    <row r="6" spans="2:9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1"/>
      <c r="I6" s="1"/>
    </row>
    <row r="7" spans="2:9" x14ac:dyDescent="0.25">
      <c r="B7" s="8" t="s">
        <v>10</v>
      </c>
      <c r="C7" s="9">
        <v>42008</v>
      </c>
      <c r="D7" s="10" t="s">
        <v>11</v>
      </c>
      <c r="E7" s="10" t="s">
        <v>12</v>
      </c>
      <c r="F7" s="10" t="s">
        <v>13</v>
      </c>
      <c r="G7" s="56">
        <v>225754000</v>
      </c>
      <c r="H7" s="1"/>
      <c r="I7" s="1"/>
    </row>
    <row r="8" spans="2:9" x14ac:dyDescent="0.25">
      <c r="B8" s="11" t="s">
        <v>14</v>
      </c>
      <c r="C8" s="12">
        <v>42009</v>
      </c>
      <c r="D8" s="13" t="s">
        <v>15</v>
      </c>
      <c r="E8" s="13" t="s">
        <v>16</v>
      </c>
      <c r="F8" s="13" t="s">
        <v>17</v>
      </c>
      <c r="G8" s="57">
        <v>175800000</v>
      </c>
      <c r="H8" s="1"/>
      <c r="I8" s="1"/>
    </row>
    <row r="9" spans="2:9" x14ac:dyDescent="0.25">
      <c r="B9" s="11" t="s">
        <v>18</v>
      </c>
      <c r="C9" s="12">
        <v>42011</v>
      </c>
      <c r="D9" s="13" t="s">
        <v>19</v>
      </c>
      <c r="E9" s="13" t="s">
        <v>12</v>
      </c>
      <c r="F9" s="13" t="s">
        <v>20</v>
      </c>
      <c r="G9" s="57">
        <v>150000000</v>
      </c>
      <c r="H9" s="1"/>
      <c r="I9" s="1"/>
    </row>
    <row r="10" spans="2:9" x14ac:dyDescent="0.25">
      <c r="B10" s="11" t="s">
        <v>22</v>
      </c>
      <c r="C10" s="12">
        <v>42016</v>
      </c>
      <c r="D10" s="13" t="s">
        <v>23</v>
      </c>
      <c r="E10" s="13" t="s">
        <v>21</v>
      </c>
      <c r="F10" s="13" t="s">
        <v>20</v>
      </c>
      <c r="G10" s="57">
        <v>215750000</v>
      </c>
      <c r="H10" s="1"/>
      <c r="I10" s="1"/>
    </row>
    <row r="11" spans="2:9" x14ac:dyDescent="0.25">
      <c r="B11" s="11" t="s">
        <v>24</v>
      </c>
      <c r="C11" s="12">
        <v>42018</v>
      </c>
      <c r="D11" s="13" t="s">
        <v>25</v>
      </c>
      <c r="E11" s="13" t="s">
        <v>16</v>
      </c>
      <c r="F11" s="13" t="s">
        <v>17</v>
      </c>
      <c r="G11" s="57">
        <v>198500000</v>
      </c>
      <c r="H11" s="1"/>
      <c r="I11" s="1"/>
    </row>
    <row r="12" spans="2:9" x14ac:dyDescent="0.25">
      <c r="B12" s="11" t="s">
        <v>27</v>
      </c>
      <c r="C12" s="12">
        <v>42019</v>
      </c>
      <c r="D12" s="13" t="s">
        <v>28</v>
      </c>
      <c r="E12" s="13" t="s">
        <v>12</v>
      </c>
      <c r="F12" s="13" t="s">
        <v>13</v>
      </c>
      <c r="G12" s="57">
        <v>315200000</v>
      </c>
      <c r="H12" s="1"/>
      <c r="I12" s="1"/>
    </row>
    <row r="13" spans="2:9" x14ac:dyDescent="0.25">
      <c r="B13" s="11" t="s">
        <v>29</v>
      </c>
      <c r="C13" s="12">
        <v>42021</v>
      </c>
      <c r="D13" s="13" t="s">
        <v>30</v>
      </c>
      <c r="E13" s="13" t="s">
        <v>16</v>
      </c>
      <c r="F13" s="13" t="s">
        <v>17</v>
      </c>
      <c r="G13" s="57">
        <v>148950000</v>
      </c>
      <c r="H13" s="1"/>
      <c r="I13" s="1"/>
    </row>
    <row r="14" spans="2:9" x14ac:dyDescent="0.25">
      <c r="B14" s="11" t="s">
        <v>31</v>
      </c>
      <c r="C14" s="12">
        <v>42026</v>
      </c>
      <c r="D14" s="13" t="s">
        <v>32</v>
      </c>
      <c r="E14" s="13" t="s">
        <v>12</v>
      </c>
      <c r="F14" s="13" t="s">
        <v>13</v>
      </c>
      <c r="G14" s="57">
        <v>225000000</v>
      </c>
      <c r="H14" s="15"/>
      <c r="I14" s="1"/>
    </row>
    <row r="15" spans="2:9" x14ac:dyDescent="0.25">
      <c r="B15" s="11" t="s">
        <v>33</v>
      </c>
      <c r="C15" s="12">
        <v>42028</v>
      </c>
      <c r="D15" s="13" t="s">
        <v>34</v>
      </c>
      <c r="E15" s="13" t="s">
        <v>12</v>
      </c>
      <c r="F15" s="13" t="s">
        <v>20</v>
      </c>
      <c r="G15" s="57">
        <v>175500000</v>
      </c>
      <c r="H15" s="15"/>
      <c r="I15" s="1"/>
    </row>
    <row r="16" spans="2:9" ht="15.75" thickBot="1" x14ac:dyDescent="0.3">
      <c r="B16" s="16" t="s">
        <v>35</v>
      </c>
      <c r="C16" s="17">
        <v>42032</v>
      </c>
      <c r="D16" s="18" t="s">
        <v>36</v>
      </c>
      <c r="E16" s="19" t="s">
        <v>21</v>
      </c>
      <c r="F16" s="18" t="s">
        <v>17</v>
      </c>
      <c r="G16" s="58">
        <v>295800000</v>
      </c>
      <c r="H16" s="15"/>
      <c r="I16" s="1"/>
    </row>
    <row r="17" spans="1:9" ht="6.75" customHeight="1" thickBot="1" x14ac:dyDescent="0.3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20" t="s">
        <v>3</v>
      </c>
      <c r="C18" s="21" t="s">
        <v>4</v>
      </c>
      <c r="D18" s="21" t="s">
        <v>5</v>
      </c>
      <c r="E18" s="21" t="s">
        <v>6</v>
      </c>
      <c r="F18" s="22" t="s">
        <v>7</v>
      </c>
      <c r="G18" s="23" t="s">
        <v>8</v>
      </c>
      <c r="H18" s="1"/>
      <c r="I18" s="1"/>
    </row>
    <row r="19" spans="1:9" ht="15.75" thickBot="1" x14ac:dyDescent="0.3">
      <c r="B19" s="24"/>
      <c r="C19" s="25"/>
      <c r="D19" s="37"/>
      <c r="E19" s="26" t="str">
        <f>E21</f>
        <v>Bandung</v>
      </c>
      <c r="F19" s="37"/>
      <c r="G19" s="27"/>
      <c r="H19" s="1"/>
      <c r="I19" s="1"/>
    </row>
    <row r="20" spans="1:9" ht="6.75" customHeight="1" x14ac:dyDescent="0.25">
      <c r="B20" s="1"/>
      <c r="C20" s="1"/>
      <c r="D20" s="1"/>
      <c r="E20" s="1"/>
      <c r="F20" s="28"/>
      <c r="G20" s="28"/>
      <c r="H20" s="1"/>
      <c r="I20" s="1"/>
    </row>
    <row r="21" spans="1:9" ht="16.5" customHeight="1" x14ac:dyDescent="0.25">
      <c r="A21" s="42">
        <v>2</v>
      </c>
      <c r="B21" s="29"/>
      <c r="C21" s="29"/>
      <c r="D21" s="39" t="s">
        <v>71</v>
      </c>
      <c r="E21" s="41" t="str">
        <f>VLOOKUP(A21,KOTA,2)</f>
        <v>Bandung</v>
      </c>
      <c r="F21" s="43">
        <f>DSTDEVP(B6:G16,G18,B18:G19)</f>
        <v>20252338.685253669</v>
      </c>
      <c r="G21" s="55" t="str">
        <f ca="1">_xlfn.FORMULATEXT(F21)</f>
        <v>=DSTDEVP(B6:G16;G18;B18:G19)</v>
      </c>
      <c r="H21" s="1"/>
      <c r="I21" s="1"/>
    </row>
    <row r="22" spans="1:9" ht="19.5" customHeight="1" x14ac:dyDescent="0.25">
      <c r="B22" s="1"/>
      <c r="C22" s="1"/>
      <c r="D22" s="1"/>
      <c r="E22" s="1"/>
      <c r="F22" s="28"/>
      <c r="G22" s="28"/>
      <c r="H22" s="1"/>
      <c r="I22" s="1"/>
    </row>
    <row r="23" spans="1:9" ht="15.75" thickBot="1" x14ac:dyDescent="0.3">
      <c r="B23" s="45" t="s">
        <v>38</v>
      </c>
      <c r="C23" s="30"/>
      <c r="D23" s="30"/>
      <c r="E23" s="1"/>
      <c r="F23" s="28"/>
      <c r="G23" s="28"/>
      <c r="H23" s="1"/>
      <c r="I23" s="1"/>
    </row>
    <row r="24" spans="1:9" ht="15.75" thickBot="1" x14ac:dyDescent="0.3">
      <c r="B24" s="30"/>
      <c r="C24" s="31"/>
      <c r="D24" s="7" t="s">
        <v>39</v>
      </c>
      <c r="E24" s="1"/>
      <c r="F24" s="28"/>
      <c r="G24" s="38"/>
      <c r="H24" s="1"/>
      <c r="I24" s="1"/>
    </row>
    <row r="25" spans="1:9" ht="7.5" customHeight="1" thickBot="1" x14ac:dyDescent="0.3">
      <c r="B25" s="30"/>
      <c r="C25" s="30"/>
      <c r="D25" s="7"/>
      <c r="E25" s="1"/>
      <c r="F25" s="28"/>
      <c r="G25" s="28"/>
      <c r="H25" s="1"/>
      <c r="I25" s="1"/>
    </row>
    <row r="26" spans="1:9" ht="15.75" thickBot="1" x14ac:dyDescent="0.3">
      <c r="B26" s="30"/>
      <c r="C26" s="32"/>
      <c r="D26" s="7" t="s">
        <v>40</v>
      </c>
      <c r="E26" s="1"/>
      <c r="F26" s="28"/>
      <c r="G26" s="28"/>
      <c r="H26" s="1"/>
      <c r="I26" s="1"/>
    </row>
    <row r="27" spans="1:9" ht="7.5" customHeight="1" thickBot="1" x14ac:dyDescent="0.3">
      <c r="B27" s="30"/>
      <c r="C27" s="30"/>
      <c r="D27" s="7" t="s">
        <v>41</v>
      </c>
      <c r="E27" s="1"/>
      <c r="F27" s="1"/>
      <c r="G27" s="1"/>
      <c r="H27" s="1"/>
      <c r="I27" s="1"/>
    </row>
    <row r="28" spans="1:9" ht="15.75" thickBot="1" x14ac:dyDescent="0.3">
      <c r="B28" s="30"/>
      <c r="C28" s="33"/>
      <c r="D28" s="7" t="s">
        <v>42</v>
      </c>
      <c r="E28" s="1"/>
      <c r="F28" s="1"/>
      <c r="G28" s="1"/>
      <c r="H28" s="1"/>
      <c r="I28" s="1"/>
    </row>
    <row r="29" spans="1:9" ht="19.5" customHeight="1" x14ac:dyDescent="0.25">
      <c r="B29" s="1"/>
      <c r="C29" s="1"/>
      <c r="D29" s="1"/>
      <c r="E29" s="1"/>
      <c r="F29" s="1"/>
      <c r="G29" s="1"/>
      <c r="H29" s="1"/>
      <c r="I29" s="1"/>
    </row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20</xdr:row>
                    <xdr:rowOff>19050</xdr:rowOff>
                  </from>
                  <to>
                    <xdr:col>3</xdr:col>
                    <xdr:colOff>1076325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12</vt:i4>
      </vt:variant>
      <vt:variant>
        <vt:lpstr>Rentang Bernama</vt:lpstr>
      </vt:variant>
      <vt:variant>
        <vt:i4>1</vt:i4>
      </vt:variant>
    </vt:vector>
  </HeadingPairs>
  <TitlesOfParts>
    <vt:vector size="13" baseType="lpstr">
      <vt:lpstr>DAVERAGE</vt:lpstr>
      <vt:lpstr>DCOUNT</vt:lpstr>
      <vt:lpstr>DCOUNTA</vt:lpstr>
      <vt:lpstr>DGET</vt:lpstr>
      <vt:lpstr>DMAX</vt:lpstr>
      <vt:lpstr>DMIN</vt:lpstr>
      <vt:lpstr>DPRODUCT</vt:lpstr>
      <vt:lpstr>DSTDEV</vt:lpstr>
      <vt:lpstr>DSTDEVP</vt:lpstr>
      <vt:lpstr>DSUM</vt:lpstr>
      <vt:lpstr>DVAR</vt:lpstr>
      <vt:lpstr>DVARP</vt:lpstr>
      <vt:lpstr>KOTA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2015-01-24T00:47:45Z</dcterms:created>
  <dcterms:modified xsi:type="dcterms:W3CDTF">2017-01-03T23:43:16Z</dcterms:modified>
</cp:coreProperties>
</file>