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19875" windowHeight="7710"/>
  </bookViews>
  <sheets>
    <sheet name="TABEL " sheetId="10" r:id="rId1"/>
    <sheet name="KASUS1" sheetId="8" r:id="rId2"/>
    <sheet name="KASUS2" sheetId="9" r:id="rId3"/>
  </sheets>
  <definedNames>
    <definedName name="ANGSURAN">'TABEL '!$F$2:$J$3</definedName>
    <definedName name="HARGA">'TABEL '!$B$4:$K$60</definedName>
  </definedNames>
  <calcPr calcId="125725"/>
</workbook>
</file>

<file path=xl/calcChain.xml><?xml version="1.0" encoding="utf-8"?>
<calcChain xmlns="http://schemas.openxmlformats.org/spreadsheetml/2006/main">
  <c r="D11" i="9"/>
  <c r="D7"/>
  <c r="D6"/>
  <c r="D5"/>
  <c r="D9" s="1"/>
  <c r="D4"/>
  <c r="D3"/>
  <c r="B2" s="1"/>
  <c r="D7" i="8"/>
  <c r="D6"/>
  <c r="D5"/>
  <c r="D9" s="1"/>
  <c r="D4"/>
  <c r="D3"/>
  <c r="B2" s="1"/>
  <c r="D10" i="9" l="1"/>
  <c r="D12" s="1"/>
  <c r="D10" i="8"/>
  <c r="D11" l="1"/>
</calcChain>
</file>

<file path=xl/sharedStrings.xml><?xml version="1.0" encoding="utf-8"?>
<sst xmlns="http://schemas.openxmlformats.org/spreadsheetml/2006/main" count="49" uniqueCount="33">
  <si>
    <t>Harga</t>
  </si>
  <si>
    <t>Uang Muka</t>
  </si>
  <si>
    <t>REVO FIT</t>
  </si>
  <si>
    <t xml:space="preserve">Pilihan </t>
  </si>
  <si>
    <t>Uang muka</t>
  </si>
  <si>
    <t>REVO STD</t>
  </si>
  <si>
    <t>Jangka Waktu</t>
  </si>
  <si>
    <t>Angsuran per bulan</t>
  </si>
  <si>
    <t>REVO CW</t>
  </si>
  <si>
    <t>BLADE S</t>
  </si>
  <si>
    <t>BLADE R</t>
  </si>
  <si>
    <t>BLADE SE</t>
  </si>
  <si>
    <t>SUPRA X CW</t>
  </si>
  <si>
    <t>Harga Perolehan Sepeda Motor</t>
  </si>
  <si>
    <t>SUPRA X CW FI</t>
  </si>
  <si>
    <t>Pembayaran Angsuran</t>
  </si>
  <si>
    <t>BEAT FI</t>
  </si>
  <si>
    <t>BEAT FI CBS</t>
  </si>
  <si>
    <t>SPACY FI</t>
  </si>
  <si>
    <t>SCOOPY FI</t>
  </si>
  <si>
    <t>VARIO CW</t>
  </si>
  <si>
    <t>VARIO TECHNO FI</t>
  </si>
  <si>
    <t>VARIO TECHNO ISS</t>
  </si>
  <si>
    <t>MEGAPRO CW</t>
  </si>
  <si>
    <t>VERZA CW</t>
  </si>
  <si>
    <t>CBR150R</t>
  </si>
  <si>
    <t>TIGER CW</t>
  </si>
  <si>
    <t>Voucher Belanja</t>
  </si>
  <si>
    <t>TABEL HARGA KENDARAAN</t>
  </si>
  <si>
    <t>Harga Perolehan</t>
  </si>
  <si>
    <t>Motor</t>
  </si>
  <si>
    <t>Voucher</t>
  </si>
  <si>
    <t>&lt;&lt; format control</t>
  </si>
</sst>
</file>

<file path=xl/styles.xml><?xml version="1.0" encoding="utf-8"?>
<styleSheet xmlns="http://schemas.openxmlformats.org/spreadsheetml/2006/main">
  <numFmts count="2">
    <numFmt numFmtId="164" formatCode="General\ &quot;bulan &quot;"/>
    <numFmt numFmtId="165" formatCode="General&quot;x&quot;"/>
  </numFmts>
  <fonts count="10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/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/>
      <bottom style="medium">
        <color rgb="FF0000FF"/>
      </bottom>
      <diagonal/>
    </border>
    <border>
      <left style="thin">
        <color theme="0"/>
      </left>
      <right style="thin">
        <color theme="0"/>
      </right>
      <top/>
      <bottom style="medium">
        <color rgb="FF0000FF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37" fontId="0" fillId="0" borderId="0" xfId="0" applyNumberForma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Fill="1" applyAlignment="1">
      <alignment vertical="center"/>
    </xf>
    <xf numFmtId="0" fontId="4" fillId="0" borderId="0" xfId="0" applyFont="1" applyAlignment="1">
      <alignment vertical="center"/>
    </xf>
    <xf numFmtId="37" fontId="6" fillId="0" borderId="0" xfId="0" applyNumberFormat="1" applyFont="1" applyAlignment="1">
      <alignment vertical="center"/>
    </xf>
    <xf numFmtId="37" fontId="0" fillId="3" borderId="0" xfId="0" applyNumberFormat="1" applyFill="1" applyAlignment="1">
      <alignment horizontal="left" vertical="center" indent="1"/>
    </xf>
    <xf numFmtId="37" fontId="7" fillId="3" borderId="0" xfId="0" applyNumberFormat="1" applyFont="1" applyFill="1" applyAlignment="1">
      <alignment horizontal="left" vertical="center" indent="1"/>
    </xf>
    <xf numFmtId="37" fontId="7" fillId="3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left" vertical="center" indent="1"/>
    </xf>
    <xf numFmtId="0" fontId="5" fillId="0" borderId="0" xfId="0" applyFont="1" applyFill="1" applyAlignment="1">
      <alignment vertical="center"/>
    </xf>
    <xf numFmtId="37" fontId="0" fillId="2" borderId="0" xfId="0" applyNumberFormat="1" applyFill="1" applyAlignment="1">
      <alignment horizontal="right" vertical="center" indent="1"/>
    </xf>
    <xf numFmtId="0" fontId="0" fillId="2" borderId="1" xfId="0" applyFill="1" applyBorder="1" applyAlignment="1">
      <alignment horizontal="left" vertical="center" indent="1"/>
    </xf>
    <xf numFmtId="37" fontId="0" fillId="2" borderId="1" xfId="0" applyNumberFormat="1" applyFill="1" applyBorder="1" applyAlignment="1">
      <alignment horizontal="left" vertical="center" indent="1"/>
    </xf>
    <xf numFmtId="164" fontId="0" fillId="2" borderId="1" xfId="0" applyNumberFormat="1" applyFill="1" applyBorder="1" applyAlignment="1">
      <alignment horizontal="left" vertical="center" indent="1"/>
    </xf>
    <xf numFmtId="37" fontId="0" fillId="2" borderId="1" xfId="0" applyNumberFormat="1" applyFill="1" applyBorder="1" applyAlignment="1">
      <alignment vertical="center"/>
    </xf>
    <xf numFmtId="37" fontId="0" fillId="3" borderId="1" xfId="0" applyNumberFormat="1" applyFill="1" applyBorder="1" applyAlignment="1">
      <alignment vertical="center"/>
    </xf>
    <xf numFmtId="37" fontId="0" fillId="3" borderId="2" xfId="0" applyNumberFormat="1" applyFill="1" applyBorder="1" applyAlignment="1">
      <alignment horizontal="left" vertical="center" indent="1"/>
    </xf>
    <xf numFmtId="37" fontId="0" fillId="2" borderId="4" xfId="0" applyNumberFormat="1" applyFill="1" applyBorder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0" fillId="0" borderId="2" xfId="0" applyBorder="1" applyAlignment="1">
      <alignment vertical="center"/>
    </xf>
    <xf numFmtId="37" fontId="0" fillId="2" borderId="0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37" fontId="0" fillId="3" borderId="0" xfId="0" applyNumberFormat="1" applyFill="1" applyBorder="1" applyAlignment="1">
      <alignment horizontal="left" vertical="center" indent="1"/>
    </xf>
    <xf numFmtId="0" fontId="8" fillId="0" borderId="0" xfId="0" applyFont="1" applyFill="1" applyAlignment="1">
      <alignment vertical="center"/>
    </xf>
    <xf numFmtId="37" fontId="3" fillId="5" borderId="2" xfId="0" applyNumberFormat="1" applyFont="1" applyFill="1" applyBorder="1" applyAlignment="1">
      <alignment horizontal="center" vertical="center"/>
    </xf>
    <xf numFmtId="37" fontId="3" fillId="5" borderId="3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0" fillId="2" borderId="6" xfId="0" applyFill="1" applyBorder="1" applyAlignment="1">
      <alignment horizontal="left" vertical="center" indent="1"/>
    </xf>
    <xf numFmtId="37" fontId="0" fillId="2" borderId="7" xfId="0" applyNumberFormat="1" applyFill="1" applyBorder="1" applyAlignment="1">
      <alignment vertical="center"/>
    </xf>
    <xf numFmtId="0" fontId="0" fillId="2" borderId="8" xfId="0" applyFill="1" applyBorder="1" applyAlignment="1">
      <alignment horizontal="left" vertical="center" indent="1"/>
    </xf>
    <xf numFmtId="37" fontId="0" fillId="2" borderId="9" xfId="0" applyNumberFormat="1" applyFill="1" applyBorder="1" applyAlignment="1">
      <alignment vertical="center"/>
    </xf>
    <xf numFmtId="0" fontId="0" fillId="2" borderId="10" xfId="0" applyFill="1" applyBorder="1" applyAlignment="1">
      <alignment horizontal="left" vertical="center" indent="1"/>
    </xf>
    <xf numFmtId="37" fontId="0" fillId="2" borderId="11" xfId="0" applyNumberFormat="1" applyFill="1" applyBorder="1" applyAlignment="1">
      <alignment vertical="center"/>
    </xf>
    <xf numFmtId="0" fontId="0" fillId="2" borderId="8" xfId="0" applyFill="1" applyBorder="1" applyAlignment="1">
      <alignment horizontal="left" vertical="center" indent="2"/>
    </xf>
    <xf numFmtId="0" fontId="0" fillId="2" borderId="10" xfId="0" applyFill="1" applyBorder="1" applyAlignment="1">
      <alignment horizontal="left" vertical="center" indent="2"/>
    </xf>
    <xf numFmtId="37" fontId="0" fillId="2" borderId="12" xfId="0" applyNumberFormat="1" applyFill="1" applyBorder="1" applyAlignment="1">
      <alignment vertical="center"/>
    </xf>
    <xf numFmtId="37" fontId="0" fillId="2" borderId="13" xfId="0" applyNumberFormat="1" applyFill="1" applyBorder="1" applyAlignment="1">
      <alignment vertical="center"/>
    </xf>
    <xf numFmtId="37" fontId="0" fillId="2" borderId="14" xfId="0" applyNumberFormat="1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37" fontId="3" fillId="4" borderId="5" xfId="0" applyNumberFormat="1" applyFont="1" applyFill="1" applyBorder="1" applyAlignment="1">
      <alignment horizontal="center" vertical="center"/>
    </xf>
    <xf numFmtId="37" fontId="3" fillId="4" borderId="0" xfId="0" applyNumberFormat="1" applyFont="1" applyFill="1" applyAlignment="1">
      <alignment horizontal="center" vertical="center"/>
    </xf>
    <xf numFmtId="0" fontId="0" fillId="2" borderId="14" xfId="0" applyFill="1" applyBorder="1" applyAlignment="1">
      <alignment vertical="center"/>
    </xf>
    <xf numFmtId="37" fontId="3" fillId="0" borderId="2" xfId="0" applyNumberFormat="1" applyFont="1" applyFill="1" applyBorder="1" applyAlignment="1">
      <alignment horizontal="center" vertical="center"/>
    </xf>
    <xf numFmtId="165" fontId="3" fillId="4" borderId="5" xfId="0" applyNumberFormat="1" applyFont="1" applyFill="1" applyBorder="1" applyAlignment="1">
      <alignment horizontal="center" vertical="center"/>
    </xf>
    <xf numFmtId="165" fontId="3" fillId="4" borderId="15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37" fontId="0" fillId="0" borderId="2" xfId="0" applyNumberFormat="1" applyBorder="1" applyAlignment="1">
      <alignment vertical="center"/>
    </xf>
    <xf numFmtId="0" fontId="9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37" fontId="4" fillId="0" borderId="0" xfId="0" applyNumberFormat="1" applyFont="1" applyAlignment="1">
      <alignment horizontal="center" vertical="center"/>
    </xf>
  </cellXfs>
  <cellStyles count="4">
    <cellStyle name="Normal" xfId="0" builtinId="0"/>
    <cellStyle name="Normal 2" xfId="2"/>
    <cellStyle name="Normal 6" xfId="3"/>
    <cellStyle name="Normal 6 2" xfId="1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64"/>
  <sheetViews>
    <sheetView showGridLines="0" tabSelected="1" workbookViewId="0">
      <selection activeCell="K60" sqref="K60"/>
    </sheetView>
  </sheetViews>
  <sheetFormatPr defaultRowHeight="15"/>
  <cols>
    <col min="1" max="1" width="5.85546875" style="1" customWidth="1"/>
    <col min="2" max="2" width="5.28515625" style="1" customWidth="1"/>
    <col min="3" max="3" width="20.140625" style="1" customWidth="1"/>
    <col min="4" max="4" width="12.28515625" style="1" customWidth="1"/>
    <col min="5" max="11" width="12.140625" style="2" customWidth="1"/>
    <col min="12" max="12" width="5.85546875" style="2" customWidth="1"/>
    <col min="13" max="16384" width="9.140625" style="1"/>
  </cols>
  <sheetData>
    <row r="1" spans="2:11" ht="19.5" customHeight="1"/>
    <row r="2" spans="2:11">
      <c r="C2" s="48" t="s">
        <v>28</v>
      </c>
      <c r="D2" s="21"/>
      <c r="E2" s="49"/>
      <c r="F2" s="27">
        <v>1</v>
      </c>
      <c r="G2" s="28">
        <v>2</v>
      </c>
      <c r="H2" s="28">
        <v>3</v>
      </c>
      <c r="I2" s="28">
        <v>4</v>
      </c>
      <c r="J2" s="28">
        <v>5</v>
      </c>
      <c r="K2" s="45">
        <v>6</v>
      </c>
    </row>
    <row r="3" spans="2:11" ht="15.75" thickBot="1">
      <c r="C3" s="20" t="s">
        <v>30</v>
      </c>
      <c r="D3" s="24" t="s">
        <v>0</v>
      </c>
      <c r="E3" s="42" t="s">
        <v>1</v>
      </c>
      <c r="F3" s="46">
        <v>10</v>
      </c>
      <c r="G3" s="46">
        <v>16</v>
      </c>
      <c r="H3" s="46">
        <v>22</v>
      </c>
      <c r="I3" s="46">
        <v>28</v>
      </c>
      <c r="J3" s="47">
        <v>34</v>
      </c>
      <c r="K3" s="43" t="s">
        <v>31</v>
      </c>
    </row>
    <row r="4" spans="2:11" ht="16.5" customHeight="1">
      <c r="B4" s="29">
        <v>100</v>
      </c>
      <c r="C4" s="30" t="s">
        <v>2</v>
      </c>
      <c r="D4" s="38">
        <v>11900000</v>
      </c>
      <c r="E4" s="38">
        <v>2500000</v>
      </c>
      <c r="F4" s="38">
        <v>1276000</v>
      </c>
      <c r="G4" s="38">
        <v>862000</v>
      </c>
      <c r="H4" s="38">
        <v>681000</v>
      </c>
      <c r="I4" s="38">
        <v>577000</v>
      </c>
      <c r="J4" s="38">
        <v>536000</v>
      </c>
      <c r="K4" s="31">
        <v>1750000</v>
      </c>
    </row>
    <row r="5" spans="2:11" ht="16.5" customHeight="1">
      <c r="B5" s="29">
        <v>101</v>
      </c>
      <c r="C5" s="32"/>
      <c r="D5" s="39"/>
      <c r="E5" s="39">
        <v>2750000</v>
      </c>
      <c r="F5" s="39">
        <v>1247000</v>
      </c>
      <c r="G5" s="39">
        <v>843000</v>
      </c>
      <c r="H5" s="39">
        <v>666000</v>
      </c>
      <c r="I5" s="39">
        <v>564000</v>
      </c>
      <c r="J5" s="39">
        <v>524000</v>
      </c>
      <c r="K5" s="33"/>
    </row>
    <row r="6" spans="2:11" ht="16.5" customHeight="1" thickBot="1">
      <c r="B6" s="29">
        <v>102</v>
      </c>
      <c r="C6" s="34"/>
      <c r="D6" s="40"/>
      <c r="E6" s="40">
        <v>3000000</v>
      </c>
      <c r="F6" s="40">
        <v>1218000</v>
      </c>
      <c r="G6" s="40">
        <v>823000</v>
      </c>
      <c r="H6" s="40">
        <v>651000</v>
      </c>
      <c r="I6" s="40">
        <v>551000</v>
      </c>
      <c r="J6" s="40">
        <v>513000</v>
      </c>
      <c r="K6" s="35"/>
    </row>
    <row r="7" spans="2:11" ht="16.5" customHeight="1">
      <c r="B7" s="29">
        <v>103</v>
      </c>
      <c r="C7" s="30" t="s">
        <v>5</v>
      </c>
      <c r="D7" s="38">
        <v>12450000</v>
      </c>
      <c r="E7" s="38">
        <v>2650000</v>
      </c>
      <c r="F7" s="38">
        <v>1321000</v>
      </c>
      <c r="G7" s="38">
        <v>897000</v>
      </c>
      <c r="H7" s="38">
        <v>707000</v>
      </c>
      <c r="I7" s="38">
        <v>602000</v>
      </c>
      <c r="J7" s="38">
        <v>558000</v>
      </c>
      <c r="K7" s="31">
        <v>1750000</v>
      </c>
    </row>
    <row r="8" spans="2:11" ht="16.5" customHeight="1">
      <c r="B8" s="29">
        <v>104</v>
      </c>
      <c r="C8" s="32"/>
      <c r="D8" s="39"/>
      <c r="E8" s="39">
        <v>2750000</v>
      </c>
      <c r="F8" s="39">
        <v>1309000</v>
      </c>
      <c r="G8" s="39">
        <v>890000</v>
      </c>
      <c r="H8" s="39">
        <v>701000</v>
      </c>
      <c r="I8" s="39">
        <v>597000</v>
      </c>
      <c r="J8" s="39">
        <v>553000</v>
      </c>
      <c r="K8" s="33"/>
    </row>
    <row r="9" spans="2:11" ht="16.5" customHeight="1" thickBot="1">
      <c r="B9" s="29">
        <v>105</v>
      </c>
      <c r="C9" s="34"/>
      <c r="D9" s="40"/>
      <c r="E9" s="40">
        <v>3000000</v>
      </c>
      <c r="F9" s="40">
        <v>1280000</v>
      </c>
      <c r="G9" s="40">
        <v>870000</v>
      </c>
      <c r="H9" s="40">
        <v>686000</v>
      </c>
      <c r="I9" s="40">
        <v>584000</v>
      </c>
      <c r="J9" s="40">
        <v>542000</v>
      </c>
      <c r="K9" s="35"/>
    </row>
    <row r="10" spans="2:11" ht="16.5" customHeight="1">
      <c r="B10" s="29">
        <v>106</v>
      </c>
      <c r="C10" s="30" t="s">
        <v>8</v>
      </c>
      <c r="D10" s="38">
        <v>13225000</v>
      </c>
      <c r="E10" s="38">
        <v>2800000</v>
      </c>
      <c r="F10" s="38">
        <v>1397000</v>
      </c>
      <c r="G10" s="38">
        <v>947000</v>
      </c>
      <c r="H10" s="38">
        <v>747000</v>
      </c>
      <c r="I10" s="38">
        <v>641000</v>
      </c>
      <c r="J10" s="38">
        <v>568000</v>
      </c>
      <c r="K10" s="31">
        <v>1650000</v>
      </c>
    </row>
    <row r="11" spans="2:11" ht="16.5" customHeight="1">
      <c r="B11" s="29">
        <v>107</v>
      </c>
      <c r="C11" s="36"/>
      <c r="D11" s="39"/>
      <c r="E11" s="39">
        <v>3000000</v>
      </c>
      <c r="F11" s="39">
        <v>1373000</v>
      </c>
      <c r="G11" s="39">
        <v>735000</v>
      </c>
      <c r="H11" s="39">
        <v>735000</v>
      </c>
      <c r="I11" s="39">
        <v>630000</v>
      </c>
      <c r="J11" s="39">
        <v>559000</v>
      </c>
      <c r="K11" s="33"/>
    </row>
    <row r="12" spans="2:11" ht="16.5" customHeight="1" thickBot="1">
      <c r="B12" s="29">
        <v>108</v>
      </c>
      <c r="C12" s="37"/>
      <c r="D12" s="40"/>
      <c r="E12" s="40">
        <v>3250000</v>
      </c>
      <c r="F12" s="40">
        <v>1345000</v>
      </c>
      <c r="G12" s="40">
        <v>912000</v>
      </c>
      <c r="H12" s="40">
        <v>720000</v>
      </c>
      <c r="I12" s="40">
        <v>618000</v>
      </c>
      <c r="J12" s="40">
        <v>547000</v>
      </c>
      <c r="K12" s="35"/>
    </row>
    <row r="13" spans="2:11">
      <c r="B13" s="29">
        <v>109</v>
      </c>
      <c r="C13" s="30" t="s">
        <v>9</v>
      </c>
      <c r="D13" s="38">
        <v>14050000</v>
      </c>
      <c r="E13" s="38">
        <v>3000000</v>
      </c>
      <c r="F13" s="38">
        <v>1571000</v>
      </c>
      <c r="G13" s="38">
        <v>1063000</v>
      </c>
      <c r="H13" s="38">
        <v>837000</v>
      </c>
      <c r="I13" s="38">
        <v>711000</v>
      </c>
      <c r="J13" s="38">
        <v>658000</v>
      </c>
      <c r="K13" s="31">
        <v>2350000</v>
      </c>
    </row>
    <row r="14" spans="2:11">
      <c r="B14" s="29">
        <v>110</v>
      </c>
      <c r="C14" s="32"/>
      <c r="D14" s="39"/>
      <c r="E14" s="39">
        <v>3250000</v>
      </c>
      <c r="F14" s="39">
        <v>1541000</v>
      </c>
      <c r="G14" s="39">
        <v>1044000</v>
      </c>
      <c r="H14" s="39">
        <v>821000</v>
      </c>
      <c r="I14" s="39">
        <v>698000</v>
      </c>
      <c r="J14" s="39">
        <v>646000</v>
      </c>
      <c r="K14" s="33"/>
    </row>
    <row r="15" spans="2:11" ht="15.75" thickBot="1">
      <c r="B15" s="29">
        <v>111</v>
      </c>
      <c r="C15" s="34"/>
      <c r="D15" s="40"/>
      <c r="E15" s="40">
        <v>3500000</v>
      </c>
      <c r="F15" s="40">
        <v>1512000</v>
      </c>
      <c r="G15" s="40">
        <v>1024000</v>
      </c>
      <c r="H15" s="40">
        <v>806000</v>
      </c>
      <c r="I15" s="40">
        <v>682000</v>
      </c>
      <c r="J15" s="40">
        <v>634000</v>
      </c>
      <c r="K15" s="35"/>
    </row>
    <row r="16" spans="2:11">
      <c r="B16" s="29">
        <v>112</v>
      </c>
      <c r="C16" s="30" t="s">
        <v>10</v>
      </c>
      <c r="D16" s="38">
        <v>14450000</v>
      </c>
      <c r="E16" s="38">
        <v>3000000</v>
      </c>
      <c r="F16" s="38">
        <v>1615000</v>
      </c>
      <c r="G16" s="38">
        <v>1096000</v>
      </c>
      <c r="H16" s="38">
        <v>862000</v>
      </c>
      <c r="I16" s="38">
        <v>733000</v>
      </c>
      <c r="J16" s="38">
        <v>678000</v>
      </c>
      <c r="K16" s="31">
        <v>2250000</v>
      </c>
    </row>
    <row r="17" spans="2:11">
      <c r="B17" s="29">
        <v>113</v>
      </c>
      <c r="C17" s="32"/>
      <c r="D17" s="39"/>
      <c r="E17" s="39">
        <v>3250000</v>
      </c>
      <c r="F17" s="39">
        <v>1586000</v>
      </c>
      <c r="G17" s="39">
        <v>1076000</v>
      </c>
      <c r="H17" s="39">
        <v>847000</v>
      </c>
      <c r="I17" s="39">
        <v>720000</v>
      </c>
      <c r="J17" s="39">
        <v>666000</v>
      </c>
      <c r="K17" s="33"/>
    </row>
    <row r="18" spans="2:11" ht="15.75" thickBot="1">
      <c r="B18" s="29">
        <v>114</v>
      </c>
      <c r="C18" s="34"/>
      <c r="D18" s="40"/>
      <c r="E18" s="40">
        <v>3500000</v>
      </c>
      <c r="F18" s="40">
        <v>1548000</v>
      </c>
      <c r="G18" s="40">
        <v>1050000</v>
      </c>
      <c r="H18" s="40">
        <v>831000</v>
      </c>
      <c r="I18" s="40">
        <v>707000</v>
      </c>
      <c r="J18" s="40">
        <v>654000</v>
      </c>
      <c r="K18" s="35"/>
    </row>
    <row r="19" spans="2:11">
      <c r="B19" s="29">
        <v>115</v>
      </c>
      <c r="C19" s="30" t="s">
        <v>11</v>
      </c>
      <c r="D19" s="38">
        <v>14650000</v>
      </c>
      <c r="E19" s="38">
        <v>3050000</v>
      </c>
      <c r="F19" s="38">
        <v>1637000</v>
      </c>
      <c r="G19" s="38">
        <v>1105000</v>
      </c>
      <c r="H19" s="38">
        <v>872000</v>
      </c>
      <c r="I19" s="38">
        <v>739000</v>
      </c>
      <c r="J19" s="38">
        <v>684000</v>
      </c>
      <c r="K19" s="31">
        <v>2250000</v>
      </c>
    </row>
    <row r="20" spans="2:11">
      <c r="B20" s="29">
        <v>116</v>
      </c>
      <c r="C20" s="32"/>
      <c r="D20" s="39"/>
      <c r="E20" s="39">
        <v>3250000</v>
      </c>
      <c r="F20" s="39">
        <v>1613000</v>
      </c>
      <c r="G20" s="39">
        <v>1089000</v>
      </c>
      <c r="H20" s="39">
        <v>859000</v>
      </c>
      <c r="I20" s="39">
        <v>729000</v>
      </c>
      <c r="J20" s="39">
        <v>674000</v>
      </c>
      <c r="K20" s="33"/>
    </row>
    <row r="21" spans="2:11" ht="15.75" thickBot="1">
      <c r="B21" s="29">
        <v>117</v>
      </c>
      <c r="C21" s="32"/>
      <c r="D21" s="39"/>
      <c r="E21" s="39">
        <v>3500000</v>
      </c>
      <c r="F21" s="39">
        <v>1581000</v>
      </c>
      <c r="G21" s="39">
        <v>1069000</v>
      </c>
      <c r="H21" s="39">
        <v>841000</v>
      </c>
      <c r="I21" s="39">
        <v>716000</v>
      </c>
      <c r="J21" s="39">
        <v>662000</v>
      </c>
      <c r="K21" s="33"/>
    </row>
    <row r="22" spans="2:11">
      <c r="B22" s="29">
        <v>118</v>
      </c>
      <c r="C22" s="30" t="s">
        <v>12</v>
      </c>
      <c r="D22" s="38">
        <v>15900000</v>
      </c>
      <c r="E22" s="38">
        <v>3300000</v>
      </c>
      <c r="F22" s="38">
        <v>1736000</v>
      </c>
      <c r="G22" s="38">
        <v>1183000</v>
      </c>
      <c r="H22" s="38">
        <v>930000</v>
      </c>
      <c r="I22" s="38">
        <v>788000</v>
      </c>
      <c r="J22" s="38">
        <v>723000</v>
      </c>
      <c r="K22" s="31">
        <v>2300000</v>
      </c>
    </row>
    <row r="23" spans="2:11">
      <c r="B23" s="29">
        <v>119</v>
      </c>
      <c r="C23" s="32"/>
      <c r="D23" s="39"/>
      <c r="E23" s="39">
        <v>3500000</v>
      </c>
      <c r="F23" s="39">
        <v>1713000</v>
      </c>
      <c r="G23" s="39">
        <v>1167000</v>
      </c>
      <c r="H23" s="39">
        <v>918000</v>
      </c>
      <c r="I23" s="39">
        <v>777000</v>
      </c>
      <c r="J23" s="39">
        <v>714000</v>
      </c>
      <c r="K23" s="33"/>
    </row>
    <row r="24" spans="2:11" ht="15.75" thickBot="1">
      <c r="B24" s="29">
        <v>120</v>
      </c>
      <c r="C24" s="34"/>
      <c r="D24" s="40"/>
      <c r="E24" s="40">
        <v>3750000</v>
      </c>
      <c r="F24" s="40">
        <v>1684000</v>
      </c>
      <c r="G24" s="40">
        <v>1147000</v>
      </c>
      <c r="H24" s="40">
        <v>902000</v>
      </c>
      <c r="I24" s="40">
        <v>764000</v>
      </c>
      <c r="J24" s="40">
        <v>702000</v>
      </c>
      <c r="K24" s="35"/>
    </row>
    <row r="25" spans="2:11">
      <c r="B25" s="29">
        <v>121</v>
      </c>
      <c r="C25" s="30" t="s">
        <v>14</v>
      </c>
      <c r="D25" s="38">
        <v>16660000</v>
      </c>
      <c r="E25" s="38">
        <v>3500000</v>
      </c>
      <c r="F25" s="38">
        <v>1807000</v>
      </c>
      <c r="G25" s="38">
        <v>1228000</v>
      </c>
      <c r="H25" s="38">
        <v>966000</v>
      </c>
      <c r="I25" s="38">
        <v>818000</v>
      </c>
      <c r="J25" s="38">
        <v>751000</v>
      </c>
      <c r="K25" s="31">
        <v>2000000</v>
      </c>
    </row>
    <row r="26" spans="2:11">
      <c r="B26" s="29">
        <v>122</v>
      </c>
      <c r="C26" s="32"/>
      <c r="D26" s="39"/>
      <c r="E26" s="39">
        <v>3750000</v>
      </c>
      <c r="F26" s="39">
        <v>1778000</v>
      </c>
      <c r="G26" s="39">
        <v>1209000</v>
      </c>
      <c r="H26" s="39">
        <v>951000</v>
      </c>
      <c r="I26" s="39">
        <v>805000</v>
      </c>
      <c r="J26" s="39">
        <v>739000</v>
      </c>
      <c r="K26" s="33"/>
    </row>
    <row r="27" spans="2:11" ht="15.75" thickBot="1">
      <c r="B27" s="29">
        <v>123</v>
      </c>
      <c r="C27" s="34"/>
      <c r="D27" s="40"/>
      <c r="E27" s="40">
        <v>4000000</v>
      </c>
      <c r="F27" s="40">
        <v>1749000</v>
      </c>
      <c r="G27" s="40">
        <v>1189000</v>
      </c>
      <c r="H27" s="40">
        <v>936000</v>
      </c>
      <c r="I27" s="40">
        <v>793000</v>
      </c>
      <c r="J27" s="40">
        <v>728000</v>
      </c>
      <c r="K27" s="35"/>
    </row>
    <row r="28" spans="2:11">
      <c r="B28" s="29">
        <v>124</v>
      </c>
      <c r="C28" s="30" t="s">
        <v>16</v>
      </c>
      <c r="D28" s="38">
        <v>13250000</v>
      </c>
      <c r="E28" s="38">
        <v>2750000</v>
      </c>
      <c r="F28" s="38">
        <v>1493000</v>
      </c>
      <c r="G28" s="38">
        <v>1013000</v>
      </c>
      <c r="H28" s="38">
        <v>799000</v>
      </c>
      <c r="I28" s="38">
        <v>677000</v>
      </c>
      <c r="J28" s="38">
        <v>598000</v>
      </c>
      <c r="K28" s="31">
        <v>1800000</v>
      </c>
    </row>
    <row r="29" spans="2:11">
      <c r="B29" s="29">
        <v>125</v>
      </c>
      <c r="C29" s="32"/>
      <c r="D29" s="39"/>
      <c r="E29" s="39">
        <v>3000000</v>
      </c>
      <c r="F29" s="39">
        <v>1464000</v>
      </c>
      <c r="G29" s="39">
        <v>994000</v>
      </c>
      <c r="H29" s="39">
        <v>784000</v>
      </c>
      <c r="I29" s="39">
        <v>664000</v>
      </c>
      <c r="J29" s="39">
        <v>586000</v>
      </c>
      <c r="K29" s="33"/>
    </row>
    <row r="30" spans="2:11" ht="15.75" thickBot="1">
      <c r="B30" s="29">
        <v>126</v>
      </c>
      <c r="C30" s="34"/>
      <c r="D30" s="40"/>
      <c r="E30" s="40">
        <v>3250000</v>
      </c>
      <c r="F30" s="40">
        <v>1435000</v>
      </c>
      <c r="G30" s="40">
        <v>974000</v>
      </c>
      <c r="H30" s="40">
        <v>769000</v>
      </c>
      <c r="I30" s="40">
        <v>651000</v>
      </c>
      <c r="J30" s="40">
        <v>575000</v>
      </c>
      <c r="K30" s="35"/>
    </row>
    <row r="31" spans="2:11">
      <c r="B31" s="29">
        <v>127</v>
      </c>
      <c r="C31" s="30" t="s">
        <v>17</v>
      </c>
      <c r="D31" s="38">
        <v>14130000</v>
      </c>
      <c r="E31" s="38">
        <v>2950000</v>
      </c>
      <c r="F31" s="38">
        <v>1574000</v>
      </c>
      <c r="G31" s="38">
        <v>1069000</v>
      </c>
      <c r="H31" s="38">
        <v>843000</v>
      </c>
      <c r="I31" s="38">
        <v>714000</v>
      </c>
      <c r="J31" s="38">
        <v>630000</v>
      </c>
      <c r="K31" s="31">
        <v>1800000</v>
      </c>
    </row>
    <row r="32" spans="2:11">
      <c r="B32" s="29">
        <v>128</v>
      </c>
      <c r="C32" s="32"/>
      <c r="D32" s="39"/>
      <c r="E32" s="39">
        <v>3250000</v>
      </c>
      <c r="F32" s="39">
        <v>1539000</v>
      </c>
      <c r="G32" s="39">
        <v>1045000</v>
      </c>
      <c r="H32" s="39">
        <v>825000</v>
      </c>
      <c r="I32" s="39">
        <v>698000</v>
      </c>
      <c r="J32" s="39">
        <v>617000</v>
      </c>
      <c r="K32" s="33"/>
    </row>
    <row r="33" spans="2:11" ht="15.75" thickBot="1">
      <c r="B33" s="29">
        <v>129</v>
      </c>
      <c r="C33" s="34"/>
      <c r="D33" s="40"/>
      <c r="E33" s="40">
        <v>3500000</v>
      </c>
      <c r="F33" s="40">
        <v>1510000</v>
      </c>
      <c r="G33" s="40">
        <v>1022000</v>
      </c>
      <c r="H33" s="40">
        <v>806000</v>
      </c>
      <c r="I33" s="40">
        <v>682000</v>
      </c>
      <c r="J33" s="40">
        <v>606000</v>
      </c>
      <c r="K33" s="35"/>
    </row>
    <row r="34" spans="2:11">
      <c r="B34" s="29">
        <v>130</v>
      </c>
      <c r="C34" s="30" t="s">
        <v>18</v>
      </c>
      <c r="D34" s="38">
        <v>13200000</v>
      </c>
      <c r="E34" s="38">
        <v>2750000</v>
      </c>
      <c r="F34" s="38">
        <v>1493000</v>
      </c>
      <c r="G34" s="38">
        <v>1013000</v>
      </c>
      <c r="H34" s="38">
        <v>796000</v>
      </c>
      <c r="I34" s="38">
        <v>678000</v>
      </c>
      <c r="J34" s="38">
        <v>600000</v>
      </c>
      <c r="K34" s="31">
        <v>1950000</v>
      </c>
    </row>
    <row r="35" spans="2:11">
      <c r="B35" s="29">
        <v>131</v>
      </c>
      <c r="C35" s="32"/>
      <c r="D35" s="39"/>
      <c r="E35" s="39">
        <v>3000000</v>
      </c>
      <c r="F35" s="39">
        <v>1464000</v>
      </c>
      <c r="G35" s="39">
        <v>993000</v>
      </c>
      <c r="H35" s="39">
        <v>781000</v>
      </c>
      <c r="I35" s="39">
        <v>665000</v>
      </c>
      <c r="J35" s="39">
        <v>589000</v>
      </c>
      <c r="K35" s="33"/>
    </row>
    <row r="36" spans="2:11" ht="15.75" thickBot="1">
      <c r="B36" s="29">
        <v>132</v>
      </c>
      <c r="C36" s="34"/>
      <c r="D36" s="40"/>
      <c r="E36" s="40">
        <v>3250000</v>
      </c>
      <c r="F36" s="40">
        <v>1435000</v>
      </c>
      <c r="G36" s="40">
        <v>973000</v>
      </c>
      <c r="H36" s="40">
        <v>765000</v>
      </c>
      <c r="I36" s="40">
        <v>652000</v>
      </c>
      <c r="J36" s="40">
        <v>578000</v>
      </c>
      <c r="K36" s="35"/>
    </row>
    <row r="37" spans="2:11">
      <c r="B37" s="29">
        <v>133</v>
      </c>
      <c r="C37" s="30" t="s">
        <v>19</v>
      </c>
      <c r="D37" s="38">
        <v>14250000</v>
      </c>
      <c r="E37" s="38">
        <v>3100000</v>
      </c>
      <c r="F37" s="38">
        <v>1588000</v>
      </c>
      <c r="G37" s="38">
        <v>1077000</v>
      </c>
      <c r="H37" s="38">
        <v>849000</v>
      </c>
      <c r="I37" s="38">
        <v>716000</v>
      </c>
      <c r="J37" s="38">
        <v>637000</v>
      </c>
      <c r="K37" s="31">
        <v>1800000</v>
      </c>
    </row>
    <row r="38" spans="2:11">
      <c r="B38" s="29">
        <v>134</v>
      </c>
      <c r="C38" s="32"/>
      <c r="D38" s="39"/>
      <c r="E38" s="39">
        <v>3250000</v>
      </c>
      <c r="F38" s="39">
        <v>1570000</v>
      </c>
      <c r="G38" s="39">
        <v>1065000</v>
      </c>
      <c r="H38" s="39">
        <v>839000</v>
      </c>
      <c r="I38" s="39">
        <v>708000</v>
      </c>
      <c r="J38" s="39">
        <v>630000</v>
      </c>
      <c r="K38" s="33"/>
    </row>
    <row r="39" spans="2:11" ht="15.75" thickBot="1">
      <c r="B39" s="29">
        <v>135</v>
      </c>
      <c r="C39" s="34"/>
      <c r="D39" s="40"/>
      <c r="E39" s="40">
        <v>3500000</v>
      </c>
      <c r="F39" s="40">
        <v>1522000</v>
      </c>
      <c r="G39" s="40">
        <v>1026000</v>
      </c>
      <c r="H39" s="40">
        <v>811000</v>
      </c>
      <c r="I39" s="40">
        <v>688000</v>
      </c>
      <c r="J39" s="40">
        <v>620000</v>
      </c>
      <c r="K39" s="35"/>
    </row>
    <row r="40" spans="2:11">
      <c r="B40" s="29">
        <v>136</v>
      </c>
      <c r="C40" s="30" t="s">
        <v>20</v>
      </c>
      <c r="D40" s="38">
        <v>14700000</v>
      </c>
      <c r="E40" s="38">
        <v>3100000</v>
      </c>
      <c r="F40" s="38">
        <v>1618000</v>
      </c>
      <c r="G40" s="38">
        <v>1096000</v>
      </c>
      <c r="H40" s="38">
        <v>859000</v>
      </c>
      <c r="I40" s="38">
        <v>730000</v>
      </c>
      <c r="J40" s="38">
        <v>648000</v>
      </c>
      <c r="K40" s="31">
        <v>1800000</v>
      </c>
    </row>
    <row r="41" spans="2:11">
      <c r="B41" s="29">
        <v>137</v>
      </c>
      <c r="C41" s="32"/>
      <c r="D41" s="39"/>
      <c r="E41" s="39">
        <v>3250000</v>
      </c>
      <c r="F41" s="39">
        <v>1600000</v>
      </c>
      <c r="G41" s="39">
        <v>1084000</v>
      </c>
      <c r="H41" s="39">
        <v>850000</v>
      </c>
      <c r="I41" s="39">
        <v>722000</v>
      </c>
      <c r="J41" s="39">
        <v>642000</v>
      </c>
      <c r="K41" s="33"/>
    </row>
    <row r="42" spans="2:11" ht="15.75" thickBot="1">
      <c r="B42" s="29">
        <v>138</v>
      </c>
      <c r="C42" s="34"/>
      <c r="D42" s="40"/>
      <c r="E42" s="40">
        <v>3500000</v>
      </c>
      <c r="F42" s="40">
        <v>1568000</v>
      </c>
      <c r="G42" s="40">
        <v>1058000</v>
      </c>
      <c r="H42" s="40">
        <v>835000</v>
      </c>
      <c r="I42" s="40">
        <v>710000</v>
      </c>
      <c r="J42" s="40">
        <v>634000</v>
      </c>
      <c r="K42" s="35"/>
    </row>
    <row r="43" spans="2:11">
      <c r="B43" s="29">
        <v>139</v>
      </c>
      <c r="C43" s="30" t="s">
        <v>21</v>
      </c>
      <c r="D43" s="38">
        <v>15500000</v>
      </c>
      <c r="E43" s="38">
        <v>3200000</v>
      </c>
      <c r="F43" s="38">
        <v>1733000</v>
      </c>
      <c r="G43" s="38">
        <v>1175000</v>
      </c>
      <c r="H43" s="38">
        <v>926000</v>
      </c>
      <c r="I43" s="38">
        <v>785000</v>
      </c>
      <c r="J43" s="38">
        <v>695000</v>
      </c>
      <c r="K43" s="31">
        <v>1800000</v>
      </c>
    </row>
    <row r="44" spans="2:11">
      <c r="B44" s="29">
        <v>140</v>
      </c>
      <c r="C44" s="32"/>
      <c r="D44" s="39"/>
      <c r="E44" s="39">
        <v>3300000</v>
      </c>
      <c r="F44" s="39">
        <v>1721000</v>
      </c>
      <c r="G44" s="39">
        <v>1167000</v>
      </c>
      <c r="H44" s="39">
        <v>920000</v>
      </c>
      <c r="I44" s="39">
        <v>780000</v>
      </c>
      <c r="J44" s="39">
        <v>691000</v>
      </c>
      <c r="K44" s="33"/>
    </row>
    <row r="45" spans="2:11" ht="15.75" thickBot="1">
      <c r="B45" s="29">
        <v>141</v>
      </c>
      <c r="C45" s="34"/>
      <c r="D45" s="40"/>
      <c r="E45" s="40">
        <v>3500000</v>
      </c>
      <c r="F45" s="40">
        <v>1683000</v>
      </c>
      <c r="G45" s="40">
        <v>1144000</v>
      </c>
      <c r="H45" s="40">
        <v>903000</v>
      </c>
      <c r="I45" s="40">
        <v>763000</v>
      </c>
      <c r="J45" s="40">
        <v>682000</v>
      </c>
      <c r="K45" s="35"/>
    </row>
    <row r="46" spans="2:11">
      <c r="B46" s="29">
        <v>142</v>
      </c>
      <c r="C46" s="30" t="s">
        <v>22</v>
      </c>
      <c r="D46" s="38">
        <v>16450000</v>
      </c>
      <c r="E46" s="38">
        <v>3400000</v>
      </c>
      <c r="F46" s="38">
        <v>1829000</v>
      </c>
      <c r="G46" s="38">
        <v>1241000</v>
      </c>
      <c r="H46" s="38">
        <v>971000</v>
      </c>
      <c r="I46" s="38">
        <v>824000</v>
      </c>
      <c r="J46" s="38">
        <v>738000</v>
      </c>
      <c r="K46" s="31">
        <v>1800000</v>
      </c>
    </row>
    <row r="47" spans="2:11">
      <c r="B47" s="29">
        <v>143</v>
      </c>
      <c r="C47" s="32"/>
      <c r="D47" s="39"/>
      <c r="E47" s="39">
        <v>3500000</v>
      </c>
      <c r="F47" s="39">
        <v>1798000</v>
      </c>
      <c r="G47" s="39">
        <v>1225000</v>
      </c>
      <c r="H47" s="39">
        <v>961000</v>
      </c>
      <c r="I47" s="39">
        <v>815000</v>
      </c>
      <c r="J47" s="39">
        <v>716000</v>
      </c>
      <c r="K47" s="33"/>
    </row>
    <row r="48" spans="2:11" ht="15.75" thickBot="1">
      <c r="B48" s="29">
        <v>144</v>
      </c>
      <c r="C48" s="34"/>
      <c r="D48" s="40"/>
      <c r="E48" s="40">
        <v>3750000</v>
      </c>
      <c r="F48" s="40">
        <v>1769000</v>
      </c>
      <c r="G48" s="40">
        <v>1205000</v>
      </c>
      <c r="H48" s="40">
        <v>946000</v>
      </c>
      <c r="I48" s="40">
        <v>802000</v>
      </c>
      <c r="J48" s="40">
        <v>705000</v>
      </c>
      <c r="K48" s="35"/>
    </row>
    <row r="49" spans="2:11">
      <c r="B49" s="29">
        <v>145</v>
      </c>
      <c r="C49" s="30" t="s">
        <v>23</v>
      </c>
      <c r="D49" s="38">
        <v>19850000</v>
      </c>
      <c r="E49" s="38">
        <v>4250000</v>
      </c>
      <c r="F49" s="38">
        <v>2108000</v>
      </c>
      <c r="G49" s="38">
        <v>1434000</v>
      </c>
      <c r="H49" s="38">
        <v>1137000</v>
      </c>
      <c r="I49" s="38">
        <v>970000</v>
      </c>
      <c r="J49" s="38">
        <v>860000</v>
      </c>
      <c r="K49" s="31">
        <v>2000000</v>
      </c>
    </row>
    <row r="50" spans="2:11">
      <c r="B50" s="29">
        <v>146</v>
      </c>
      <c r="C50" s="32"/>
      <c r="D50" s="41"/>
      <c r="E50" s="39">
        <v>4500000</v>
      </c>
      <c r="F50" s="39">
        <v>2079000</v>
      </c>
      <c r="G50" s="39">
        <v>1414000</v>
      </c>
      <c r="H50" s="39">
        <v>1122000</v>
      </c>
      <c r="I50" s="39">
        <v>957000</v>
      </c>
      <c r="J50" s="39">
        <v>848000</v>
      </c>
      <c r="K50" s="33"/>
    </row>
    <row r="51" spans="2:11" ht="15.75" thickBot="1">
      <c r="B51" s="29">
        <v>147</v>
      </c>
      <c r="C51" s="34"/>
      <c r="D51" s="44"/>
      <c r="E51" s="40">
        <v>5000000</v>
      </c>
      <c r="F51" s="40">
        <v>2012000</v>
      </c>
      <c r="G51" s="40">
        <v>1366000</v>
      </c>
      <c r="H51" s="40">
        <v>1082000</v>
      </c>
      <c r="I51" s="40">
        <v>921000</v>
      </c>
      <c r="J51" s="40">
        <v>815000</v>
      </c>
      <c r="K51" s="35"/>
    </row>
    <row r="52" spans="2:11">
      <c r="B52" s="29">
        <v>148</v>
      </c>
      <c r="C52" s="30" t="s">
        <v>24</v>
      </c>
      <c r="D52" s="38">
        <v>17380000</v>
      </c>
      <c r="E52" s="38">
        <v>3600000</v>
      </c>
      <c r="F52" s="38">
        <v>1890000</v>
      </c>
      <c r="G52" s="38">
        <v>1284000</v>
      </c>
      <c r="H52" s="38">
        <v>1014000</v>
      </c>
      <c r="I52" s="38">
        <v>864000</v>
      </c>
      <c r="J52" s="38">
        <v>765000</v>
      </c>
      <c r="K52" s="31">
        <v>2000000</v>
      </c>
    </row>
    <row r="53" spans="2:11">
      <c r="B53" s="29">
        <v>149</v>
      </c>
      <c r="C53" s="32"/>
      <c r="D53" s="39"/>
      <c r="E53" s="39">
        <v>3750000</v>
      </c>
      <c r="F53" s="39">
        <v>1872000</v>
      </c>
      <c r="G53" s="39">
        <v>1273000</v>
      </c>
      <c r="H53" s="39">
        <v>1005000</v>
      </c>
      <c r="I53" s="39">
        <v>857000</v>
      </c>
      <c r="J53" s="39">
        <v>758000</v>
      </c>
      <c r="K53" s="33"/>
    </row>
    <row r="54" spans="2:11" ht="15.75" thickBot="1">
      <c r="B54" s="29">
        <v>150</v>
      </c>
      <c r="C54" s="34"/>
      <c r="D54" s="40"/>
      <c r="E54" s="40">
        <v>4000000</v>
      </c>
      <c r="F54" s="40">
        <v>1843000</v>
      </c>
      <c r="G54" s="40">
        <v>1253000</v>
      </c>
      <c r="H54" s="40">
        <v>990000</v>
      </c>
      <c r="I54" s="40">
        <v>844000</v>
      </c>
      <c r="J54" s="40">
        <v>747000</v>
      </c>
      <c r="K54" s="35"/>
    </row>
    <row r="55" spans="2:11">
      <c r="B55" s="29">
        <v>151</v>
      </c>
      <c r="C55" s="32" t="s">
        <v>25</v>
      </c>
      <c r="D55" s="39">
        <v>22750000</v>
      </c>
      <c r="E55" s="39">
        <v>4750000</v>
      </c>
      <c r="F55" s="39">
        <v>2399000</v>
      </c>
      <c r="G55" s="39">
        <v>1632000</v>
      </c>
      <c r="H55" s="39">
        <v>1296000</v>
      </c>
      <c r="I55" s="39">
        <v>1100000</v>
      </c>
      <c r="J55" s="39">
        <v>981000</v>
      </c>
      <c r="K55" s="33">
        <v>2000000</v>
      </c>
    </row>
    <row r="56" spans="2:11">
      <c r="B56" s="29">
        <v>152</v>
      </c>
      <c r="C56" s="32"/>
      <c r="D56" s="39"/>
      <c r="E56" s="39">
        <v>5000000</v>
      </c>
      <c r="F56" s="39">
        <v>2370000</v>
      </c>
      <c r="G56" s="39">
        <v>1613000</v>
      </c>
      <c r="H56" s="39">
        <v>1280000</v>
      </c>
      <c r="I56" s="39">
        <v>1087000</v>
      </c>
      <c r="J56" s="39">
        <v>969000</v>
      </c>
      <c r="K56" s="33"/>
    </row>
    <row r="57" spans="2:11" ht="15.75" thickBot="1">
      <c r="B57" s="29">
        <v>153</v>
      </c>
      <c r="C57" s="34"/>
      <c r="D57" s="40"/>
      <c r="E57" s="40">
        <v>5500000</v>
      </c>
      <c r="F57" s="40">
        <v>2312000</v>
      </c>
      <c r="G57" s="40">
        <v>1573000</v>
      </c>
      <c r="H57" s="40">
        <v>1249000</v>
      </c>
      <c r="I57" s="40">
        <v>1061000</v>
      </c>
      <c r="J57" s="40">
        <v>946000</v>
      </c>
      <c r="K57" s="35"/>
    </row>
    <row r="58" spans="2:11">
      <c r="B58" s="29">
        <v>154</v>
      </c>
      <c r="C58" s="30" t="s">
        <v>26</v>
      </c>
      <c r="D58" s="38">
        <v>25600000</v>
      </c>
      <c r="E58" s="38">
        <v>5250000</v>
      </c>
      <c r="F58" s="38">
        <v>2666000</v>
      </c>
      <c r="G58" s="38">
        <v>1821000</v>
      </c>
      <c r="H58" s="38">
        <v>1432000</v>
      </c>
      <c r="I58" s="38">
        <v>1220000</v>
      </c>
      <c r="J58" s="38">
        <v>1072000</v>
      </c>
      <c r="K58" s="31">
        <v>2000000</v>
      </c>
    </row>
    <row r="59" spans="2:11">
      <c r="B59" s="29">
        <v>155</v>
      </c>
      <c r="C59" s="32"/>
      <c r="D59" s="39"/>
      <c r="E59" s="39">
        <v>5500000</v>
      </c>
      <c r="F59" s="39">
        <v>2633000</v>
      </c>
      <c r="G59" s="39">
        <v>1797000</v>
      </c>
      <c r="H59" s="39">
        <v>1412000</v>
      </c>
      <c r="I59" s="39">
        <v>1202000</v>
      </c>
      <c r="J59" s="39">
        <v>1069000</v>
      </c>
      <c r="K59" s="33"/>
    </row>
    <row r="60" spans="2:11" ht="15.75" thickBot="1">
      <c r="B60" s="29">
        <v>156</v>
      </c>
      <c r="C60" s="34"/>
      <c r="D60" s="40"/>
      <c r="E60" s="40">
        <v>6000000</v>
      </c>
      <c r="F60" s="40">
        <v>2575000</v>
      </c>
      <c r="G60" s="40">
        <v>1757000</v>
      </c>
      <c r="H60" s="40">
        <v>1382000</v>
      </c>
      <c r="I60" s="40">
        <v>1176000</v>
      </c>
      <c r="J60" s="40">
        <v>1046000</v>
      </c>
      <c r="K60" s="35"/>
    </row>
    <row r="61" spans="2:11" ht="19.5" customHeight="1">
      <c r="C61" s="3"/>
      <c r="D61" s="2"/>
    </row>
    <row r="62" spans="2:11">
      <c r="C62" s="3"/>
      <c r="D62" s="2"/>
    </row>
    <row r="63" spans="2:11">
      <c r="C63" s="3"/>
      <c r="D63" s="2"/>
    </row>
    <row r="64" spans="2:11">
      <c r="C64" s="3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"/>
  <sheetViews>
    <sheetView showGridLines="0" workbookViewId="0">
      <selection activeCell="D3" sqref="D3"/>
    </sheetView>
  </sheetViews>
  <sheetFormatPr defaultRowHeight="15"/>
  <cols>
    <col min="1" max="1" width="5.85546875" style="2" customWidth="1"/>
    <col min="2" max="2" width="3.140625" style="2" customWidth="1"/>
    <col min="3" max="3" width="24.28515625" style="2" customWidth="1"/>
    <col min="4" max="4" width="14.85546875" style="1" customWidth="1"/>
    <col min="5" max="5" width="5" style="4" customWidth="1"/>
    <col min="6" max="6" width="15.7109375" style="1" customWidth="1"/>
    <col min="7" max="7" width="5.85546875" style="1" customWidth="1"/>
    <col min="8" max="16384" width="9.140625" style="1"/>
  </cols>
  <sheetData>
    <row r="1" spans="2:6" ht="19.5" customHeight="1"/>
    <row r="2" spans="2:6" ht="18.75">
      <c r="B2" s="6" t="str">
        <f>"SEPEDA MOTOR - "&amp;D3</f>
        <v>SEPEDA MOTOR - REVO FIT</v>
      </c>
    </row>
    <row r="3" spans="2:6" ht="16.5" customHeight="1">
      <c r="B3" s="8" t="s">
        <v>3</v>
      </c>
      <c r="C3" s="9"/>
      <c r="D3" s="13" t="str">
        <f>VLOOKUP(E3,HARGA,2)</f>
        <v>REVO FIT</v>
      </c>
      <c r="E3" s="26">
        <v>100</v>
      </c>
      <c r="F3" s="50" t="s">
        <v>32</v>
      </c>
    </row>
    <row r="4" spans="2:6" ht="16.5" customHeight="1">
      <c r="B4" s="10" t="s">
        <v>0</v>
      </c>
      <c r="C4" s="9"/>
      <c r="D4" s="14">
        <f>VLOOKUP(E3,HARGA,3)</f>
        <v>11900000</v>
      </c>
      <c r="E4" s="11"/>
    </row>
    <row r="5" spans="2:6" ht="16.5" customHeight="1">
      <c r="B5" s="8" t="s">
        <v>4</v>
      </c>
      <c r="C5" s="9"/>
      <c r="D5" s="14">
        <f>VLOOKUP(E3+E5,HARGA,4)</f>
        <v>3000000</v>
      </c>
      <c r="E5" s="26">
        <v>2</v>
      </c>
      <c r="F5" s="50" t="s">
        <v>32</v>
      </c>
    </row>
    <row r="6" spans="2:6" ht="16.5" customHeight="1">
      <c r="B6" s="8" t="s">
        <v>6</v>
      </c>
      <c r="C6" s="9"/>
      <c r="D6" s="15">
        <f>HLOOKUP(E6,ANGSURAN,2)</f>
        <v>34</v>
      </c>
      <c r="E6" s="26">
        <v>5</v>
      </c>
      <c r="F6" s="50" t="s">
        <v>32</v>
      </c>
    </row>
    <row r="7" spans="2:6" ht="16.5" customHeight="1">
      <c r="B7" s="8" t="s">
        <v>7</v>
      </c>
      <c r="C7" s="9"/>
      <c r="D7" s="14">
        <f>VLOOKUP(E3+E5,HARGA,4+E6)</f>
        <v>513000</v>
      </c>
      <c r="E7" s="11"/>
    </row>
    <row r="8" spans="2:6">
      <c r="B8" s="52" t="s">
        <v>13</v>
      </c>
      <c r="C8" s="52"/>
      <c r="D8" s="52"/>
    </row>
    <row r="9" spans="2:6">
      <c r="B9" s="7" t="s">
        <v>1</v>
      </c>
      <c r="C9" s="51"/>
      <c r="D9" s="16">
        <f>D5</f>
        <v>3000000</v>
      </c>
    </row>
    <row r="10" spans="2:6">
      <c r="B10" s="18" t="s">
        <v>15</v>
      </c>
      <c r="C10" s="51"/>
      <c r="D10" s="19">
        <f>D6*D7</f>
        <v>17442000</v>
      </c>
    </row>
    <row r="11" spans="2:6">
      <c r="B11" s="23"/>
      <c r="C11" s="12" t="s">
        <v>29</v>
      </c>
      <c r="D11" s="17">
        <f>SUM(D9:D10)</f>
        <v>20442000</v>
      </c>
    </row>
    <row r="12" spans="2:6" ht="19.5" customHeight="1"/>
    <row r="24" spans="4:4">
      <c r="D24" s="5"/>
    </row>
  </sheetData>
  <mergeCells count="1">
    <mergeCell ref="B8:D8"/>
  </mergeCells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showGridLines="0" workbookViewId="0">
      <selection activeCell="D3" sqref="D3"/>
    </sheetView>
  </sheetViews>
  <sheetFormatPr defaultRowHeight="15"/>
  <cols>
    <col min="1" max="1" width="5.85546875" style="2" customWidth="1"/>
    <col min="2" max="2" width="3.140625" style="2" customWidth="1"/>
    <col min="3" max="3" width="24.28515625" style="2" customWidth="1"/>
    <col min="4" max="4" width="14.85546875" style="1" customWidth="1"/>
    <col min="5" max="5" width="5" style="4" customWidth="1"/>
    <col min="6" max="6" width="16" style="1" customWidth="1"/>
    <col min="7" max="7" width="5.85546875" style="1" customWidth="1"/>
    <col min="8" max="16384" width="9.140625" style="1"/>
  </cols>
  <sheetData>
    <row r="1" spans="2:6" ht="19.5" customHeight="1"/>
    <row r="2" spans="2:6" ht="18.75">
      <c r="B2" s="6" t="str">
        <f>"SEPEDA MOTOR - "&amp;D3</f>
        <v>SEPEDA MOTOR - REVO FIT</v>
      </c>
    </row>
    <row r="3" spans="2:6" ht="16.5" customHeight="1">
      <c r="B3" s="8" t="s">
        <v>3</v>
      </c>
      <c r="C3" s="9"/>
      <c r="D3" s="13" t="str">
        <f>VLOOKUP(E3,HARGA,2)</f>
        <v>REVO FIT</v>
      </c>
      <c r="E3" s="26">
        <v>100</v>
      </c>
      <c r="F3" s="50" t="s">
        <v>32</v>
      </c>
    </row>
    <row r="4" spans="2:6" ht="16.5" customHeight="1">
      <c r="B4" s="10" t="s">
        <v>0</v>
      </c>
      <c r="C4" s="9"/>
      <c r="D4" s="14">
        <f>VLOOKUP(E3,HARGA,3)</f>
        <v>11900000</v>
      </c>
      <c r="E4" s="11"/>
    </row>
    <row r="5" spans="2:6" ht="16.5" customHeight="1">
      <c r="B5" s="8" t="s">
        <v>4</v>
      </c>
      <c r="C5" s="9"/>
      <c r="D5" s="14">
        <f>VLOOKUP(E3+E5,HARGA,4)</f>
        <v>3000000</v>
      </c>
      <c r="E5" s="26">
        <v>2</v>
      </c>
      <c r="F5" s="50" t="s">
        <v>32</v>
      </c>
    </row>
    <row r="6" spans="2:6" ht="16.5" customHeight="1">
      <c r="B6" s="8" t="s">
        <v>6</v>
      </c>
      <c r="C6" s="9"/>
      <c r="D6" s="15">
        <f>HLOOKUP(E6,ANGSURAN,2)</f>
        <v>34</v>
      </c>
      <c r="E6" s="26">
        <v>5</v>
      </c>
      <c r="F6" s="50" t="s">
        <v>32</v>
      </c>
    </row>
    <row r="7" spans="2:6" ht="16.5" customHeight="1">
      <c r="B7" s="8" t="s">
        <v>7</v>
      </c>
      <c r="C7" s="9"/>
      <c r="D7" s="14">
        <f>VLOOKUP(E3+E5,HARGA,4+E6)</f>
        <v>513000</v>
      </c>
      <c r="E7" s="11"/>
    </row>
    <row r="8" spans="2:6">
      <c r="B8" s="52" t="s">
        <v>13</v>
      </c>
      <c r="C8" s="52"/>
      <c r="D8" s="52"/>
    </row>
    <row r="9" spans="2:6">
      <c r="B9" s="7" t="s">
        <v>1</v>
      </c>
      <c r="C9" s="51"/>
      <c r="D9" s="16">
        <f>D5</f>
        <v>3000000</v>
      </c>
    </row>
    <row r="10" spans="2:6">
      <c r="B10" s="25" t="s">
        <v>15</v>
      </c>
      <c r="C10" s="51"/>
      <c r="D10" s="22">
        <f>D6*D7</f>
        <v>17442000</v>
      </c>
    </row>
    <row r="11" spans="2:6">
      <c r="B11" s="25" t="s">
        <v>27</v>
      </c>
      <c r="C11" s="51"/>
      <c r="D11" s="16">
        <f>-VLOOKUP(E3,HARGA,10)</f>
        <v>-1750000</v>
      </c>
    </row>
    <row r="12" spans="2:6">
      <c r="B12" s="23"/>
      <c r="C12" s="12" t="s">
        <v>29</v>
      </c>
      <c r="D12" s="17">
        <f>SUM(D9:D11)</f>
        <v>18692000</v>
      </c>
    </row>
    <row r="13" spans="2:6" ht="19.5" customHeight="1">
      <c r="D13" s="2"/>
    </row>
    <row r="25" spans="4:4">
      <c r="D25" s="5"/>
    </row>
  </sheetData>
  <mergeCells count="1">
    <mergeCell ref="B8:D8"/>
  </mergeCells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TABEL </vt:lpstr>
      <vt:lpstr>KASUS1</vt:lpstr>
      <vt:lpstr>KASUS2</vt:lpstr>
      <vt:lpstr>ANGSURAN</vt:lpstr>
      <vt:lpstr>HARGA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2013-10-31T04:02:42Z</dcterms:created>
  <dcterms:modified xsi:type="dcterms:W3CDTF">2016-03-04T01:30:51Z</dcterms:modified>
</cp:coreProperties>
</file>