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CRETARIA - OBRAS, INFRAESTRUTURA E TRANSPORTE\SETOR_Engenharia\GABRIELA\08- PROGRAMA NACIONAL DE TRANSPARENCIA PUBLICA\02- DESPESAS DE OBRAS\"/>
    </mc:Choice>
  </mc:AlternateContent>
  <xr:revisionPtr revIDLastSave="0" documentId="13_ncr:1_{106AAD51-FAAB-457B-9B76-D389528389F5}" xr6:coauthVersionLast="43" xr6:coauthVersionMax="43" xr10:uidLastSave="{00000000-0000-0000-0000-000000000000}"/>
  <bookViews>
    <workbookView xWindow="-120" yWindow="-120" windowWidth="20730" windowHeight="11160" xr2:uid="{9F2BD5FB-224B-40AB-8021-E086E36DB431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1" i="1" l="1"/>
  <c r="G130" i="1"/>
  <c r="E130" i="1"/>
  <c r="G126" i="1"/>
  <c r="G127" i="1" s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23" i="1" s="1"/>
  <c r="G107" i="1"/>
  <c r="G106" i="1"/>
  <c r="G105" i="1"/>
  <c r="G104" i="1"/>
  <c r="G103" i="1"/>
  <c r="G102" i="1"/>
  <c r="G108" i="1" s="1"/>
  <c r="G98" i="1"/>
  <c r="G97" i="1"/>
  <c r="G96" i="1"/>
  <c r="G95" i="1"/>
  <c r="G99" i="1" s="1"/>
  <c r="G91" i="1"/>
  <c r="G90" i="1"/>
  <c r="G89" i="1"/>
  <c r="G88" i="1"/>
  <c r="G87" i="1"/>
  <c r="G86" i="1"/>
  <c r="G85" i="1"/>
  <c r="G84" i="1"/>
  <c r="G83" i="1"/>
  <c r="G92" i="1" s="1"/>
  <c r="G79" i="1"/>
  <c r="G78" i="1"/>
  <c r="G77" i="1"/>
  <c r="G76" i="1"/>
  <c r="G80" i="1" s="1"/>
  <c r="G75" i="1"/>
  <c r="G71" i="1"/>
  <c r="G70" i="1"/>
  <c r="G69" i="1"/>
  <c r="G68" i="1"/>
  <c r="G72" i="1" s="1"/>
  <c r="G64" i="1"/>
  <c r="G65" i="1" s="1"/>
  <c r="G59" i="1"/>
  <c r="G58" i="1"/>
  <c r="G57" i="1"/>
  <c r="G60" i="1" s="1"/>
  <c r="G61" i="1" s="1"/>
  <c r="G54" i="1"/>
  <c r="G53" i="1"/>
  <c r="G55" i="1" s="1"/>
  <c r="G47" i="1"/>
  <c r="G46" i="1"/>
  <c r="G45" i="1"/>
  <c r="G44" i="1"/>
  <c r="G43" i="1"/>
  <c r="G42" i="1"/>
  <c r="G41" i="1"/>
  <c r="G40" i="1"/>
  <c r="G48" i="1" s="1"/>
  <c r="G37" i="1"/>
  <c r="G36" i="1"/>
  <c r="G35" i="1"/>
  <c r="G34" i="1"/>
  <c r="G33" i="1"/>
  <c r="G32" i="1"/>
  <c r="G31" i="1"/>
  <c r="G30" i="1"/>
  <c r="G29" i="1"/>
  <c r="G28" i="1"/>
  <c r="G38" i="1" s="1"/>
  <c r="G23" i="1"/>
  <c r="G22" i="1"/>
  <c r="G21" i="1"/>
  <c r="G20" i="1"/>
  <c r="G24" i="1" s="1"/>
  <c r="G16" i="1"/>
  <c r="G15" i="1"/>
  <c r="G17" i="1" s="1"/>
  <c r="G11" i="1"/>
  <c r="G10" i="1"/>
  <c r="G9" i="1"/>
  <c r="G8" i="1"/>
  <c r="G7" i="1"/>
  <c r="G12" i="1" s="1"/>
  <c r="G49" i="1" l="1"/>
</calcChain>
</file>

<file path=xl/sharedStrings.xml><?xml version="1.0" encoding="utf-8"?>
<sst xmlns="http://schemas.openxmlformats.org/spreadsheetml/2006/main" count="286" uniqueCount="214">
  <si>
    <t>Item</t>
  </si>
  <si>
    <t>Descrição dos Serviços</t>
  </si>
  <si>
    <t>Unid.</t>
  </si>
  <si>
    <t xml:space="preserve">Quant. </t>
  </si>
  <si>
    <t>Preço Total</t>
  </si>
  <si>
    <t>LOTE I</t>
  </si>
  <si>
    <t>1</t>
  </si>
  <si>
    <t>CANTEIRO DE OBRAS</t>
  </si>
  <si>
    <t>1.1</t>
  </si>
  <si>
    <t>Locação convencional de obra, utilizando gabarito de tábuas corridas pontaletadas a cada 2,00m - 2 utilizações AF_10/2018</t>
  </si>
  <si>
    <t>m</t>
  </si>
  <si>
    <t>1.2</t>
  </si>
  <si>
    <t>Placa de obra em chapa galvanizada nas dimensões 3,00x1,50m</t>
  </si>
  <si>
    <t>m2</t>
  </si>
  <si>
    <t>1.3</t>
  </si>
  <si>
    <t>Rede de luz, incl. padrão entrada de energia trifás., cabo de ligação até barracões, quadro de distrib., disj.e chave de força (quando necessário), cons. 20m entre padrão entrada e QDG, conf. projeto (1 utilização)</t>
  </si>
  <si>
    <t>1.4</t>
  </si>
  <si>
    <t>Reservatório de poliestileno de 500L, incl. suporte em madeira de 7x12cm e 5x7cm, elevado de 4m, conf. projeto (1 utilização)</t>
  </si>
  <si>
    <t>und</t>
  </si>
  <si>
    <t>1.5</t>
  </si>
  <si>
    <t>Rede de água com padrão de entrada d'água diâm. 3/4", conf. espec. CESAN, incl. tubos e conexões para alimentação, distribuição, extravasor e limpeza, cons. o padrão a 25m, conf. projeto (1 utilização)</t>
  </si>
  <si>
    <t>2</t>
  </si>
  <si>
    <t>SERVIÇOS PRELIMINARES</t>
  </si>
  <si>
    <t>2.1</t>
  </si>
  <si>
    <t>Limpeza manual de vegetação em terreno com enxada.af_05/2018</t>
  </si>
  <si>
    <t>2.2</t>
  </si>
  <si>
    <t>Transporte com caminhão basculante de 10 m³, em via urbana pavimentada, dmt até 30 km (unidade: m3xkm). Af_07/2020</t>
  </si>
  <si>
    <t>txkm</t>
  </si>
  <si>
    <t>3</t>
  </si>
  <si>
    <t xml:space="preserve">MOVIMENTO DE TERRA </t>
  </si>
  <si>
    <t>3.1</t>
  </si>
  <si>
    <t>Escavação manual de vala para viga baldrame, com previsão de fôrma. Af_06/2017</t>
  </si>
  <si>
    <t>m3</t>
  </si>
  <si>
    <t>3.2</t>
  </si>
  <si>
    <t>Lastro de concreto magro, aplicado em blocos de coroamento ou sapatas, espessura de 5 cm.AF_08/2017</t>
  </si>
  <si>
    <t>3.3</t>
  </si>
  <si>
    <t>Reaterro manual apiloado com soquete. Af_10/2017</t>
  </si>
  <si>
    <t>3.4</t>
  </si>
  <si>
    <t>Aterro manual de valas com areia para aterro e compactação mecanizada.Af_05/2016</t>
  </si>
  <si>
    <t>4</t>
  </si>
  <si>
    <t>ESTRUTURAS</t>
  </si>
  <si>
    <t>4.1</t>
  </si>
  <si>
    <t>INFRAESTRUTURA</t>
  </si>
  <si>
    <t>4.1.1</t>
  </si>
  <si>
    <t>Fabricação, montagem e desmontagem de forma para sapata, em madeira serrada, e=25 mm, 4 utilizações.</t>
  </si>
  <si>
    <t>4.1.2</t>
  </si>
  <si>
    <t>Fabricação, montagem e desmontagem de forma para viga baldrame, em madeira serrada, e=25 mm, 4 utilizações.</t>
  </si>
  <si>
    <t>4.1.3</t>
  </si>
  <si>
    <t>Concreto fck = 25 MPa, traço 1:2,3:2,7 (cimento / areia média / brita 1) - Preparo mecânico com betoneira 400 L</t>
  </si>
  <si>
    <t>4.1.4</t>
  </si>
  <si>
    <t>Armação de bloco, viga baldrame ou sapata utilizando aço ca-50 de 6,3 mm - montagem. Af_06/2017</t>
  </si>
  <si>
    <t>kg</t>
  </si>
  <si>
    <t>4.1.5</t>
  </si>
  <si>
    <t>Armação de bloco, viga baldrame ou sapata utilizando aço ca-50 de 8 mm - montagem. Af_06/2017</t>
  </si>
  <si>
    <t>4.1.6</t>
  </si>
  <si>
    <t>Armação de bloco, viga baldrame ou sapata utilizando aço ca-50 de 10 mm - montagem. Af_06/2017</t>
  </si>
  <si>
    <t>4.1.7</t>
  </si>
  <si>
    <t>Armação de bloco, viga baldrame ou sapata utilizando aço ca-50 de 12,5 mm - montagem. Af_06/2017</t>
  </si>
  <si>
    <t>4.1.8</t>
  </si>
  <si>
    <t>Armação de bloco, viga baldrame ou sapata utilizando aço ca-50 de 16 mm - montagem. Af_06/2017</t>
  </si>
  <si>
    <t>4.1.9</t>
  </si>
  <si>
    <t>Armação de bloco, viga baldrame ou sapata utilizando aço ca-50 de 20 mm - montagem. Af_06/2017</t>
  </si>
  <si>
    <t>4.1.10</t>
  </si>
  <si>
    <t>Impermeabilização de superfície com emulsão asfáltica, 2 demãos af_06/2018</t>
  </si>
  <si>
    <t>4.2</t>
  </si>
  <si>
    <t>SUPERESTRUTURA</t>
  </si>
  <si>
    <t>4.2.1</t>
  </si>
  <si>
    <t>Concretagem de pilares, fck = 25 mpa, com uso de bomba - lançamento, adensamento e acabamento. Af_02/2022</t>
  </si>
  <si>
    <t>4.2.2</t>
  </si>
  <si>
    <t>Montagem e desmontagem de fôrma de pilares retangulares e estruturas similares, pé-direito simples, em madeira serrada, 1 utilização. Af_09/2020</t>
  </si>
  <si>
    <t>4.2.3</t>
  </si>
  <si>
    <t>Armação de pilar ou viga de estrutura convencional de concreto armado utilizando aço ca-50 de 6,3 mm - montagem. Af_06/2022</t>
  </si>
  <si>
    <t>4.2.4</t>
  </si>
  <si>
    <t>Armação de pilar ou viga de estrutura convencional de concreto armado utilizando aço ca-50 de 8 mm - montagem. Af_06/2022</t>
  </si>
  <si>
    <t>4.2.5</t>
  </si>
  <si>
    <t>Armação de pilar ou viga de estrutura convencional de concreto armado utilizando aço ca-50 de 10,0 mm - montagem. Af_06/2022</t>
  </si>
  <si>
    <t>4.2.6</t>
  </si>
  <si>
    <t>Armação de pilar ou viga de estrutura convencional de concreto armado utilizando aço ca-50 de 12,5 mm - montagem. Af_06/2022</t>
  </si>
  <si>
    <t>4.2.7</t>
  </si>
  <si>
    <t>Armação de pilar ou viga de estrutura convencional de concreto armado utilizando aço ca-50 de 16 mm - montagem. Af_06/2022</t>
  </si>
  <si>
    <t>4.2.8</t>
  </si>
  <si>
    <t>Armação de pilar ou viga de estrutura convencional de concreto armado utilizando aço ca-50 de 20 mm - montagem. Af_06/2022</t>
  </si>
  <si>
    <t>5</t>
  </si>
  <si>
    <t xml:space="preserve">PAREDES E PANEIS </t>
  </si>
  <si>
    <t>5.1</t>
  </si>
  <si>
    <t>ALVENARIA DE VEDAÇÃO</t>
  </si>
  <si>
    <t>5.1.1</t>
  </si>
  <si>
    <t>Alvenaria de vedação de blocos vazados de concreto de 14x19x39 cm (espessura 14 cm) e argamassa de assentamento com preparo em betoneira. AF_12/2021</t>
  </si>
  <si>
    <t>5.1.2</t>
  </si>
  <si>
    <t>Alvenaria de vedação com elemento vazado de cerâmica (cobogó) de 7x20x20cm e argamassa de assentamento com preparo em betoneira. Af_05/2020</t>
  </si>
  <si>
    <t>5.2</t>
  </si>
  <si>
    <t>VERGAS E CONTRAVERGAS</t>
  </si>
  <si>
    <t>5.2.1</t>
  </si>
  <si>
    <t>Verga pré-moldada para janelas com mais de 1,5 m de vão. Af_03/2016</t>
  </si>
  <si>
    <t>5.2.2</t>
  </si>
  <si>
    <t>Cinta de amarração de alvenaria moldada in loco com utilização de blocos canaleta. Af_03/2016</t>
  </si>
  <si>
    <t>5.2.3</t>
  </si>
  <si>
    <t>Verga pré-moldada para portas com mais de 1,5 m de vão. Af_03/2016</t>
  </si>
  <si>
    <t>6</t>
  </si>
  <si>
    <t xml:space="preserve">ESQUADRIAS </t>
  </si>
  <si>
    <t>6.1</t>
  </si>
  <si>
    <t>Porta em alumínio de abrir tipo veneziana com guarnição, fixação com parafusos - fornecimento e instalação. Af_12/2019</t>
  </si>
  <si>
    <t>7</t>
  </si>
  <si>
    <t>REVESTIMENTOS E PINTURAS</t>
  </si>
  <si>
    <t>7.1</t>
  </si>
  <si>
    <t>Aplicação manual de pintura com tinta látex acrílica em paredes, duas demãos. Af_06/2014</t>
  </si>
  <si>
    <t>7.2</t>
  </si>
  <si>
    <t>Chapisco aplicado em alvenarias e estruturas de concreto internas, com colher de pedreiro. Argamassa traço 1:3 com preparo em betoneira 400 l. Af_06/2014</t>
  </si>
  <si>
    <t>7.3</t>
  </si>
  <si>
    <t>Emboço, para recebimento de cerâmica, em argamassa traço 1:2:8, preparo mecânico com betoneira 400l, aplicado manualmente em faces internas de paredes, para ambiente com área maior que 10m2, espessura de 20mm,com execução de taliscas. Af_06/2014</t>
  </si>
  <si>
    <t>7.4</t>
  </si>
  <si>
    <t>Revestimento cerâmico para paredes internas com placas tipo esmaltada extra de dimensões 20x20 cm aplicadas em ambientes de área maior que 5 m² a meia altura das paredes. Af_06/2014</t>
  </si>
  <si>
    <t>8</t>
  </si>
  <si>
    <t>COBERTURA</t>
  </si>
  <si>
    <t>8.1</t>
  </si>
  <si>
    <t>Calha em chapa de aço galvanizado número 24, desenvolvimento de incluso transporte vertical. Af_07/2019</t>
  </si>
  <si>
    <t>8.2</t>
  </si>
  <si>
    <t>Rufo em chapa de aço galvanizado número 24, corte de 25 cm, incluso transporte vertical. Af_07/2019</t>
  </si>
  <si>
    <t>8.3</t>
  </si>
  <si>
    <t>Tubo pvc, série r, água pluvial, dn 100 mm, fornecido e instalado em ramal de encaminhamento. Af_12/2014</t>
  </si>
  <si>
    <t>8.4</t>
  </si>
  <si>
    <t>Estrut. metálica p/ quadra poliesp. coberta constituída por perfis formados a frio, aço estrutural ASTM A-570
G33 (terças) ASTM A-36 (demais perfis) c/ o sistema de trat. e pint conf descrito em notas da planilha</t>
  </si>
  <si>
    <t>8.5</t>
  </si>
  <si>
    <t>Telhamento com telha de aço/alumínio e = 0,5 mm, com até 2 águas, incluso içamento. Af_07/2019</t>
  </si>
  <si>
    <t>9</t>
  </si>
  <si>
    <t>INSTALAÇÃO ELÉTRICA</t>
  </si>
  <si>
    <t>9.1</t>
  </si>
  <si>
    <t>Entrada de energia elétrica, aérea, trifásica, com caixa de sobrepor, cabo de 25 mm2 e disjuntor din 50a (não incluso o poste de concreto). Af_07/2020_p</t>
  </si>
  <si>
    <t>9.2</t>
  </si>
  <si>
    <t>Quadro de distribuição de energia em chapa de aço galvanizado, de embutir, com barramento trifásico, para 18 disjuntores din 100a - fornecimento e instalação. Af_10/2020</t>
  </si>
  <si>
    <t>9.3</t>
  </si>
  <si>
    <t>Disjundor monopolar tipo Din, corrente nominal de 10A- fornecimento e instalação.Af_04/2016</t>
  </si>
  <si>
    <t>9.4</t>
  </si>
  <si>
    <t>Disjuntor bipolar tipo din, corrente nominal de 10a - fornecimento e instalação. Af_04/2016</t>
  </si>
  <si>
    <t>9.5</t>
  </si>
  <si>
    <t>Cabo de cobre flexível isolado, 1,5 mm², anti-chama 450/750 v, para circuitos terminais - fornecimento e instalação. Af_12/2015</t>
  </si>
  <si>
    <t>9.6</t>
  </si>
  <si>
    <t>Cabo de cobre flexível isolado, 2,5 mm², anti-chama 450/750 v, para circuitos terminais - fornecimento e instalação. Af_12/2015</t>
  </si>
  <si>
    <t>9.7</t>
  </si>
  <si>
    <t>Cabo de cobre flexível isolado, 4 mm², anti-chama 450/750 v, para circuitos terminais - fornecimento e instalação. Af_12/2015</t>
  </si>
  <si>
    <t>9.8</t>
  </si>
  <si>
    <t>Eletroduto rígido roscável, pvc, dn 32 mm (1"), para circuitos terminais, instalado em forro - fornecimento e instalação. Af_12/2015</t>
  </si>
  <si>
    <t>9.9</t>
  </si>
  <si>
    <t>Cabo de cobre flexível isolado, 25 mm², anti-chama 0,6/1,0 kv, para rede enterrada de distribuição de energia elétrica - fornecimento e inst alação. Af_12/2021</t>
  </si>
  <si>
    <t>10</t>
  </si>
  <si>
    <t>EQUIPAMENTOS ELÉTRICOS</t>
  </si>
  <si>
    <t>10.1</t>
  </si>
  <si>
    <t>Luminária industrial a prova de tempo, 45 graus, wetzel ou equivalente, inclusive lampada mista 160W</t>
  </si>
  <si>
    <t>10.2</t>
  </si>
  <si>
    <t>Interruptor simples (2 módulos), 10a/250v, incluindo suporte e placa - fornecimento e instalação. Af_12/2015</t>
  </si>
  <si>
    <t>10.3</t>
  </si>
  <si>
    <t>Tomada alta de embutir (1 módulo), 2p+t 20 a, incluindo suporte e placa - fornecimento e instalação. Af_12/2015</t>
  </si>
  <si>
    <t>10.4</t>
  </si>
  <si>
    <t>Tomada baixa de embutir (2 módulos), 2p+t 20 a, incluindo suporte e placa - fornecimento e instalação. Af_12/2015</t>
  </si>
  <si>
    <t>11</t>
  </si>
  <si>
    <t>PAVIMENTAÇÃO</t>
  </si>
  <si>
    <t>11.1</t>
  </si>
  <si>
    <t>Lastro de concreto magro, aplicado em pisos, lajes sobre solo ou radiers, espessura de 5 cm. Af_07/2016</t>
  </si>
  <si>
    <t>11.2</t>
  </si>
  <si>
    <t>Execução de pavimento em piso intertravado, com bloco sextavado de 25x 25 cm, espessura 6 cm. Af_12/2015</t>
  </si>
  <si>
    <t>11.3</t>
  </si>
  <si>
    <t>Execução de piso industrial de concreto armado, fck = 20 mpa, espessura de 12,0 cm. Af_04/2022</t>
  </si>
  <si>
    <t>11.4</t>
  </si>
  <si>
    <t>Execução de piso de concreto, com acabamento superficial, espessura de 15 cm, fck = 30 mpa, com uso de formas em madeira serrada. Af_09/2021</t>
  </si>
  <si>
    <t>11.5</t>
  </si>
  <si>
    <t>Fornecimento e assentamento de ladrilho hidráulico pastilhado, vermelho, dim. 20x20 cm, esp. 1.5cm,
assentado com pasta de cimento colante, exclusive regularização e lastro</t>
  </si>
  <si>
    <t>11.6</t>
  </si>
  <si>
    <t>Guia (meio-fio) concreto, moldada in loco em trecho reto com extrusora, 13 cm base x 22 cm altura. Af_06/2016</t>
  </si>
  <si>
    <t>12</t>
  </si>
  <si>
    <t>SPDA E INCÊNDIO</t>
  </si>
  <si>
    <t>12.1</t>
  </si>
  <si>
    <t>Haste de aterramento 5/8 para spda - fornecimento e instalação. Af_12/2017</t>
  </si>
  <si>
    <t>12.2</t>
  </si>
  <si>
    <t>Conector de medição em latão com 2 parafusos para cabos de 16 a 50 mm2, ref. TEL-562, Termotécnica ou
equivalente</t>
  </si>
  <si>
    <t>12.3</t>
  </si>
  <si>
    <t>Terminal aéreo em latão (minicaptor), com conector e fixação horizontal 250mm x 10mm, ref. TEL-2024,
inclusive vedação dos furos com poliuretano ref. TEL 5905, marca de ref. Termotécnica ou equivalente</t>
  </si>
  <si>
    <t>12.4</t>
  </si>
  <si>
    <t>Cordoalha de cobre nu 35 mm², não enterrada, com isolador - fornecimento e instalação. Af_12/2017</t>
  </si>
  <si>
    <t>12.5</t>
  </si>
  <si>
    <t>Cordoalha de cobre nu 50 mm², enterrada, sem isolador - fornecimento e instalação. Af_12/2017</t>
  </si>
  <si>
    <t>12.6</t>
  </si>
  <si>
    <t>Kit completo para solda Exotérmica (Molde HCL 5/8" Ref: TEL905611 / Cartucho n° 115 Ref: TEL 909115 /
Alicate Z 201 Ref: TEL 998201), marca de referência Termotécnica ou equivalente</t>
  </si>
  <si>
    <t>12.7</t>
  </si>
  <si>
    <t xml:space="preserve">Caixa de inspeção em PVC, diâmetro 300mm, ref-552, marca de referência termotécnica ou equivalente, inclusive escavação e reaterro </t>
  </si>
  <si>
    <t>12.8</t>
  </si>
  <si>
    <t>Tampa reforçada em ferro funcido com escotilha tel 536, inclusive assentamento,marca de referência termotécnica ou equivalente</t>
  </si>
  <si>
    <t>12.9</t>
  </si>
  <si>
    <t>Barra chata em alumínio 7/8"x1/8" (70mm²), com furos diâmetro 7 mm ref. TEL-771, marca de referência
Termotécnica ou equivalente</t>
  </si>
  <si>
    <t>12.10</t>
  </si>
  <si>
    <t>Extintor de incêndio portátil com carga de co2 de 4 kg, classe bc - fornecimento e instalação. Af_10/2020_p</t>
  </si>
  <si>
    <t>12.11</t>
  </si>
  <si>
    <t>Luminária de emergência, com 30 lâmpadas led de 2 w, sem reator - fornecimento e instalação. Af_02/2020</t>
  </si>
  <si>
    <t>12.12</t>
  </si>
  <si>
    <t>Placa de sinalização de segurança CODIGO 14 - 315/158(NBR 13.434); CÓDIGO S3(NT 14/2010-ES)
("SAIDA DE EMERGÊNCIA" - seta vertical)</t>
  </si>
  <si>
    <t>13</t>
  </si>
  <si>
    <t>LIMPEZA DA OBRA</t>
  </si>
  <si>
    <t>13.1</t>
  </si>
  <si>
    <t>Limpeza geral da obra (edificação)</t>
  </si>
  <si>
    <t>14</t>
  </si>
  <si>
    <t>ADMINISTRAÇÃO DA OBRA</t>
  </si>
  <si>
    <t>14.1</t>
  </si>
  <si>
    <t>Administração da obra</t>
  </si>
  <si>
    <t>14.2</t>
  </si>
  <si>
    <t>Execução de sanitário e vestiário em canteiro de obra em chapa de madeira compensada, não incluso mobiliário. Af_02/2016</t>
  </si>
  <si>
    <t xml:space="preserve">Preços 
praticados: </t>
  </si>
  <si>
    <t>Preço 
Unitário</t>
  </si>
  <si>
    <t>Preço unit. 
com BDI</t>
  </si>
  <si>
    <t>Quant. 
executados:</t>
  </si>
  <si>
    <r>
      <rPr>
        <b/>
        <sz val="10"/>
        <color theme="1"/>
        <rFont val="Arial"/>
        <family val="2"/>
      </rPr>
      <t>Contrato nº:</t>
    </r>
    <r>
      <rPr>
        <sz val="10"/>
        <color theme="1"/>
        <rFont val="Arial"/>
        <family val="2"/>
      </rPr>
      <t xml:space="preserve"> 279/2023</t>
    </r>
  </si>
  <si>
    <r>
      <rPr>
        <b/>
        <sz val="10"/>
        <color theme="1"/>
        <rFont val="Arial"/>
        <family val="2"/>
      </rPr>
      <t>Processo nº:</t>
    </r>
    <r>
      <rPr>
        <sz val="10"/>
        <color theme="1"/>
        <rFont val="Arial"/>
        <family val="2"/>
      </rPr>
      <t xml:space="preserve"> 013.633/2022</t>
    </r>
  </si>
  <si>
    <r>
      <t xml:space="preserve">Data de início: </t>
    </r>
    <r>
      <rPr>
        <sz val="10"/>
        <color theme="1"/>
        <rFont val="Arial"/>
        <family val="2"/>
      </rPr>
      <t>06/07/2023</t>
    </r>
  </si>
  <si>
    <r>
      <t xml:space="preserve">Previsão de conclusão: </t>
    </r>
    <r>
      <rPr>
        <sz val="10"/>
        <color theme="1"/>
        <rFont val="Arial"/>
        <family val="2"/>
      </rPr>
      <t>26/12/2023</t>
    </r>
  </si>
  <si>
    <r>
      <t xml:space="preserve">Status: </t>
    </r>
    <r>
      <rPr>
        <sz val="10"/>
        <color theme="1"/>
        <rFont val="Arial"/>
        <family val="2"/>
      </rPr>
      <t>Em andamento</t>
    </r>
  </si>
  <si>
    <r>
      <t>Percentual concluído:</t>
    </r>
    <r>
      <rPr>
        <sz val="10"/>
        <color theme="1"/>
        <rFont val="Arial"/>
        <family val="2"/>
      </rPr>
      <t xml:space="preserve"> 0,1%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</si>
</sst>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_(* #,##0.00_);_(* \(#,##0.00\);_(* &quot;-&quot;??_);_(@_)"/>
    <numFmt numFmtId="165" formatCode="_-&quot;R$&quot;\ * #,##0.00_-;\-&quot;R$&quot;\ * #,##0.00_-;_-&quot;R$&quot;\ * &quot;-&quot;??_-;_-@_-"/>
    <numFmt numFmtId="166" formatCode="&quot;R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164" fontId="5" fillId="0" borderId="1" xfId="2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9" fontId="5" fillId="2" borderId="1" xfId="3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2" fillId="3" borderId="1" xfId="2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2" fillId="3" borderId="1" xfId="2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16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4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2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4" borderId="1" xfId="2" applyNumberFormat="1" applyFont="1" applyFill="1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164" fontId="2" fillId="5" borderId="1" xfId="2" applyFont="1" applyFill="1" applyBorder="1" applyAlignment="1">
      <alignment horizontal="center" vertical="center" wrapText="1"/>
    </xf>
    <xf numFmtId="2" fontId="2" fillId="5" borderId="1" xfId="2" applyNumberFormat="1" applyFont="1" applyFill="1" applyBorder="1" applyAlignment="1">
      <alignment horizontal="center" vertical="center" wrapText="1"/>
    </xf>
    <xf numFmtId="166" fontId="2" fillId="5" borderId="1" xfId="1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49" fontId="2" fillId="4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</cellXfs>
  <cellStyles count="4">
    <cellStyle name="Moeda" xfId="1" builtinId="4"/>
    <cellStyle name="Normal" xfId="0" builtinId="0"/>
    <cellStyle name="Normal 9" xfId="3" xr:uid="{45D29DA1-045C-4CF6-98F4-FACD325910A5}"/>
    <cellStyle name="Separador de milhares 3" xfId="2" xr:uid="{56509183-3011-4272-87DC-12624ED5FF1B}"/>
  </cellStyles>
  <dxfs count="2">
    <dxf>
      <font>
        <b/>
        <i val="0"/>
      </font>
      <fill>
        <patternFill patternType="solid">
          <bgColor rgb="FF0000FF"/>
        </patternFill>
      </fill>
    </dxf>
    <dxf>
      <font>
        <b/>
        <i val="0"/>
      </font>
      <fill>
        <patternFill patternType="solid">
          <bgColor rgb="FF00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RETARIA%20-%20OBRAS,%20INFRAESTRUTURA%20E%20TRANSPORTE/SETOR_Engenharia/11&#186;%20SOLICITA&#199;&#213;ES%20PARLAMENTARES/CONVENIO%20904524-2020%20-%20PAVIMENTA&#199;&#195;O%20E%20GALP&#195;O/An&#225;lise%20da%20proposta/PLANILHA%20GALP&#195;O_EMPRESA%20AMBI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ória"/>
      <sheetName val="COMPOSIÇÃO 001"/>
      <sheetName val="COMPOSIÇÃO 002"/>
      <sheetName val="COMP 003"/>
      <sheetName val="Cronograma"/>
    </sheetNames>
    <sheetDataSet>
      <sheetData sheetId="0"/>
      <sheetData sheetId="1"/>
      <sheetData sheetId="2"/>
      <sheetData sheetId="3">
        <row r="16">
          <cell r="B16">
            <v>34359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FE89-EEEC-4301-9226-20F3381BC218}">
  <sheetPr>
    <pageSetUpPr fitToPage="1"/>
  </sheetPr>
  <dimension ref="A1:I131"/>
  <sheetViews>
    <sheetView tabSelected="1" view="pageBreakPreview" zoomScale="90" zoomScaleNormal="100" zoomScaleSheetLayoutView="90" workbookViewId="0">
      <selection activeCell="H6" sqref="H6"/>
    </sheetView>
  </sheetViews>
  <sheetFormatPr defaultRowHeight="12.75" x14ac:dyDescent="0.25"/>
  <cols>
    <col min="1" max="1" width="5.7109375" style="2" bestFit="1" customWidth="1"/>
    <col min="2" max="2" width="30.5703125" style="49" bestFit="1" customWidth="1"/>
    <col min="3" max="3" width="6.85546875" style="2" bestFit="1" customWidth="1"/>
    <col min="4" max="4" width="8.7109375" style="2" bestFit="1" customWidth="1"/>
    <col min="5" max="6" width="12.42578125" style="50" bestFit="1" customWidth="1"/>
    <col min="7" max="7" width="13.42578125" style="50" bestFit="1" customWidth="1"/>
    <col min="8" max="8" width="12.140625" style="51" bestFit="1" customWidth="1"/>
    <col min="9" max="9" width="12.42578125" style="50" bestFit="1" customWidth="1"/>
    <col min="10" max="16384" width="9.140625" style="2"/>
  </cols>
  <sheetData>
    <row r="1" spans="1:9" x14ac:dyDescent="0.25">
      <c r="A1" s="1" t="s">
        <v>208</v>
      </c>
      <c r="B1" s="1"/>
      <c r="C1" s="1"/>
      <c r="D1" s="1"/>
      <c r="E1" s="1" t="s">
        <v>209</v>
      </c>
      <c r="F1" s="1"/>
      <c r="G1" s="1"/>
      <c r="H1" s="1"/>
      <c r="I1" s="1"/>
    </row>
    <row r="2" spans="1:9" x14ac:dyDescent="0.25">
      <c r="A2" s="3" t="s">
        <v>210</v>
      </c>
      <c r="B2" s="3"/>
      <c r="C2" s="3"/>
      <c r="D2" s="3"/>
      <c r="E2" s="3" t="s">
        <v>211</v>
      </c>
      <c r="F2" s="3"/>
      <c r="G2" s="3"/>
      <c r="H2" s="3"/>
      <c r="I2" s="3"/>
    </row>
    <row r="3" spans="1:9" x14ac:dyDescent="0.25">
      <c r="A3" s="3" t="s">
        <v>212</v>
      </c>
      <c r="B3" s="3"/>
      <c r="C3" s="3"/>
      <c r="D3" s="3"/>
      <c r="E3" s="3" t="s">
        <v>213</v>
      </c>
      <c r="F3" s="3"/>
      <c r="G3" s="3"/>
      <c r="H3" s="3"/>
      <c r="I3" s="3"/>
    </row>
    <row r="4" spans="1:9" ht="38.25" x14ac:dyDescent="0.25">
      <c r="A4" s="4" t="s">
        <v>0</v>
      </c>
      <c r="B4" s="5" t="s">
        <v>1</v>
      </c>
      <c r="C4" s="6" t="s">
        <v>2</v>
      </c>
      <c r="D4" s="5" t="s">
        <v>3</v>
      </c>
      <c r="E4" s="7" t="s">
        <v>205</v>
      </c>
      <c r="F4" s="8" t="s">
        <v>206</v>
      </c>
      <c r="G4" s="7" t="s">
        <v>4</v>
      </c>
      <c r="H4" s="9" t="s">
        <v>207</v>
      </c>
      <c r="I4" s="7" t="s">
        <v>204</v>
      </c>
    </row>
    <row r="5" spans="1:9" x14ac:dyDescent="0.25">
      <c r="A5" s="10" t="s">
        <v>5</v>
      </c>
      <c r="B5" s="10"/>
      <c r="C5" s="10"/>
      <c r="D5" s="10"/>
      <c r="E5" s="10"/>
      <c r="F5" s="10"/>
      <c r="G5" s="10"/>
      <c r="H5" s="10"/>
      <c r="I5" s="10"/>
    </row>
    <row r="6" spans="1:9" x14ac:dyDescent="0.25">
      <c r="A6" s="11" t="s">
        <v>6</v>
      </c>
      <c r="B6" s="12" t="s">
        <v>7</v>
      </c>
      <c r="C6" s="13"/>
      <c r="D6" s="14"/>
      <c r="E6" s="15"/>
      <c r="F6" s="16"/>
      <c r="G6" s="16"/>
      <c r="H6" s="17"/>
      <c r="I6" s="15"/>
    </row>
    <row r="7" spans="1:9" ht="63.75" x14ac:dyDescent="0.25">
      <c r="A7" s="18" t="s">
        <v>8</v>
      </c>
      <c r="B7" s="19" t="s">
        <v>9</v>
      </c>
      <c r="C7" s="20" t="s">
        <v>10</v>
      </c>
      <c r="D7" s="21">
        <v>96</v>
      </c>
      <c r="E7" s="22">
        <v>63.3</v>
      </c>
      <c r="F7" s="23">
        <v>76.489999999999995</v>
      </c>
      <c r="G7" s="22">
        <f>D7*F7</f>
        <v>7343.0399999999991</v>
      </c>
      <c r="H7" s="24">
        <v>0</v>
      </c>
      <c r="I7" s="23">
        <v>76.489999999999995</v>
      </c>
    </row>
    <row r="8" spans="1:9" ht="38.25" x14ac:dyDescent="0.25">
      <c r="A8" s="18" t="s">
        <v>11</v>
      </c>
      <c r="B8" s="19" t="s">
        <v>12</v>
      </c>
      <c r="C8" s="20" t="s">
        <v>13</v>
      </c>
      <c r="D8" s="21">
        <v>4.5</v>
      </c>
      <c r="E8" s="22">
        <v>559.47</v>
      </c>
      <c r="F8" s="23">
        <v>659.33</v>
      </c>
      <c r="G8" s="22">
        <f t="shared" ref="G8:G11" si="0">D8*F8</f>
        <v>2966.9850000000001</v>
      </c>
      <c r="H8" s="24">
        <v>4.5</v>
      </c>
      <c r="I8" s="23">
        <v>659.33</v>
      </c>
    </row>
    <row r="9" spans="1:9" ht="102" x14ac:dyDescent="0.25">
      <c r="A9" s="18" t="s">
        <v>14</v>
      </c>
      <c r="B9" s="19" t="s">
        <v>15</v>
      </c>
      <c r="C9" s="20" t="s">
        <v>10</v>
      </c>
      <c r="D9" s="21">
        <v>20</v>
      </c>
      <c r="E9" s="22">
        <v>498.29</v>
      </c>
      <c r="F9" s="23">
        <v>587.23</v>
      </c>
      <c r="G9" s="22">
        <f t="shared" si="0"/>
        <v>11744.6</v>
      </c>
      <c r="H9" s="24">
        <v>0</v>
      </c>
      <c r="I9" s="23">
        <v>587.23</v>
      </c>
    </row>
    <row r="10" spans="1:9" ht="63.75" x14ac:dyDescent="0.25">
      <c r="A10" s="18" t="s">
        <v>16</v>
      </c>
      <c r="B10" s="19" t="s">
        <v>17</v>
      </c>
      <c r="C10" s="20" t="s">
        <v>18</v>
      </c>
      <c r="D10" s="21">
        <v>1</v>
      </c>
      <c r="E10" s="22">
        <v>2179.3000000000002</v>
      </c>
      <c r="F10" s="23">
        <v>2568.2600000000002</v>
      </c>
      <c r="G10" s="22">
        <f t="shared" si="0"/>
        <v>2568.2600000000002</v>
      </c>
      <c r="H10" s="24">
        <v>0</v>
      </c>
      <c r="I10" s="23">
        <v>2568.2600000000002</v>
      </c>
    </row>
    <row r="11" spans="1:9" ht="89.25" x14ac:dyDescent="0.25">
      <c r="A11" s="18" t="s">
        <v>19</v>
      </c>
      <c r="B11" s="19" t="s">
        <v>20</v>
      </c>
      <c r="C11" s="20" t="s">
        <v>10</v>
      </c>
      <c r="D11" s="21">
        <v>25</v>
      </c>
      <c r="E11" s="22">
        <v>51.51</v>
      </c>
      <c r="F11" s="23">
        <v>60.7</v>
      </c>
      <c r="G11" s="22">
        <f t="shared" si="0"/>
        <v>1517.5</v>
      </c>
      <c r="H11" s="24">
        <v>0</v>
      </c>
      <c r="I11" s="23">
        <v>60.7</v>
      </c>
    </row>
    <row r="12" spans="1:9" x14ac:dyDescent="0.25">
      <c r="A12" s="25"/>
      <c r="B12" s="25"/>
      <c r="C12" s="25"/>
      <c r="D12" s="25"/>
      <c r="E12" s="25"/>
      <c r="F12" s="25"/>
      <c r="G12" s="7">
        <f>SUM(G7:G11)</f>
        <v>26140.385000000002</v>
      </c>
      <c r="H12" s="9"/>
      <c r="I12" s="26"/>
    </row>
    <row r="13" spans="1:9" x14ac:dyDescent="0.25">
      <c r="A13" s="25"/>
      <c r="B13" s="25"/>
      <c r="C13" s="25"/>
      <c r="D13" s="25"/>
      <c r="E13" s="25"/>
      <c r="F13" s="25"/>
      <c r="G13" s="25"/>
      <c r="H13" s="27"/>
      <c r="I13" s="26"/>
    </row>
    <row r="14" spans="1:9" x14ac:dyDescent="0.25">
      <c r="A14" s="11" t="s">
        <v>21</v>
      </c>
      <c r="B14" s="12" t="s">
        <v>22</v>
      </c>
      <c r="C14" s="13"/>
      <c r="D14" s="14"/>
      <c r="E14" s="15"/>
      <c r="F14" s="15"/>
      <c r="G14" s="15"/>
      <c r="H14" s="17"/>
      <c r="I14" s="15"/>
    </row>
    <row r="15" spans="1:9" ht="38.25" x14ac:dyDescent="0.25">
      <c r="A15" s="28" t="s">
        <v>23</v>
      </c>
      <c r="B15" s="29" t="s">
        <v>24</v>
      </c>
      <c r="C15" s="30" t="s">
        <v>13</v>
      </c>
      <c r="D15" s="21">
        <v>322.55</v>
      </c>
      <c r="E15" s="31">
        <v>2.98</v>
      </c>
      <c r="F15" s="23">
        <v>3.51</v>
      </c>
      <c r="G15" s="22">
        <f t="shared" ref="G15:G16" si="1">D15*F15</f>
        <v>1132.1505</v>
      </c>
      <c r="H15" s="24">
        <v>0</v>
      </c>
      <c r="I15" s="23">
        <v>3.51</v>
      </c>
    </row>
    <row r="16" spans="1:9" ht="63.75" x14ac:dyDescent="0.25">
      <c r="A16" s="28" t="s">
        <v>25</v>
      </c>
      <c r="B16" s="29" t="s">
        <v>26</v>
      </c>
      <c r="C16" s="30" t="s">
        <v>27</v>
      </c>
      <c r="D16" s="32">
        <v>1293.53</v>
      </c>
      <c r="E16" s="31">
        <v>1.58</v>
      </c>
      <c r="F16" s="23">
        <v>1.86</v>
      </c>
      <c r="G16" s="22">
        <f t="shared" si="1"/>
        <v>2405.9657999999999</v>
      </c>
      <c r="H16" s="24">
        <v>0</v>
      </c>
      <c r="I16" s="23">
        <v>1.86</v>
      </c>
    </row>
    <row r="17" spans="1:9" x14ac:dyDescent="0.25">
      <c r="A17" s="25"/>
      <c r="B17" s="25"/>
      <c r="C17" s="25"/>
      <c r="D17" s="25"/>
      <c r="E17" s="25"/>
      <c r="F17" s="25"/>
      <c r="G17" s="7">
        <f>SUM(G15:G16)</f>
        <v>3538.1162999999997</v>
      </c>
      <c r="H17" s="27"/>
      <c r="I17" s="26"/>
    </row>
    <row r="18" spans="1:9" x14ac:dyDescent="0.25">
      <c r="A18" s="25"/>
      <c r="B18" s="25"/>
      <c r="C18" s="25"/>
      <c r="D18" s="25"/>
      <c r="E18" s="25"/>
      <c r="F18" s="25"/>
      <c r="G18" s="25"/>
      <c r="H18" s="27"/>
      <c r="I18" s="26"/>
    </row>
    <row r="19" spans="1:9" x14ac:dyDescent="0.25">
      <c r="A19" s="11" t="s">
        <v>28</v>
      </c>
      <c r="B19" s="12" t="s">
        <v>29</v>
      </c>
      <c r="C19" s="13"/>
      <c r="D19" s="14"/>
      <c r="E19" s="15"/>
      <c r="F19" s="15"/>
      <c r="G19" s="15"/>
      <c r="H19" s="17"/>
      <c r="I19" s="15"/>
    </row>
    <row r="20" spans="1:9" ht="38.25" x14ac:dyDescent="0.25">
      <c r="A20" s="33" t="s">
        <v>30</v>
      </c>
      <c r="B20" s="19" t="s">
        <v>31</v>
      </c>
      <c r="C20" s="20" t="s">
        <v>32</v>
      </c>
      <c r="D20" s="34">
        <v>99.98</v>
      </c>
      <c r="E20" s="31">
        <v>119.16</v>
      </c>
      <c r="F20" s="23">
        <v>140.41999999999999</v>
      </c>
      <c r="G20" s="22">
        <f t="shared" ref="G20:G23" si="2">D20*F20</f>
        <v>14039.1916</v>
      </c>
      <c r="H20" s="24">
        <v>0</v>
      </c>
      <c r="I20" s="23">
        <v>140.41999999999999</v>
      </c>
    </row>
    <row r="21" spans="1:9" ht="51" x14ac:dyDescent="0.25">
      <c r="A21" s="33" t="s">
        <v>33</v>
      </c>
      <c r="B21" s="19" t="s">
        <v>34</v>
      </c>
      <c r="C21" s="20" t="s">
        <v>13</v>
      </c>
      <c r="D21" s="34">
        <v>76.47</v>
      </c>
      <c r="E21" s="31">
        <v>30.41</v>
      </c>
      <c r="F21" s="23">
        <v>35.840000000000003</v>
      </c>
      <c r="G21" s="22">
        <f t="shared" si="2"/>
        <v>2740.6848</v>
      </c>
      <c r="H21" s="24">
        <v>0</v>
      </c>
      <c r="I21" s="23">
        <v>35.840000000000003</v>
      </c>
    </row>
    <row r="22" spans="1:9" ht="25.5" x14ac:dyDescent="0.25">
      <c r="A22" s="33" t="s">
        <v>35</v>
      </c>
      <c r="B22" s="19" t="s">
        <v>36</v>
      </c>
      <c r="C22" s="20" t="s">
        <v>32</v>
      </c>
      <c r="D22" s="34">
        <v>66.489999999999995</v>
      </c>
      <c r="E22" s="31">
        <v>47.1</v>
      </c>
      <c r="F22" s="23">
        <v>55.51</v>
      </c>
      <c r="G22" s="22">
        <f t="shared" si="2"/>
        <v>3690.8598999999995</v>
      </c>
      <c r="H22" s="24">
        <v>0</v>
      </c>
      <c r="I22" s="23">
        <v>55.51</v>
      </c>
    </row>
    <row r="23" spans="1:9" ht="51" x14ac:dyDescent="0.25">
      <c r="A23" s="33" t="s">
        <v>37</v>
      </c>
      <c r="B23" s="19" t="s">
        <v>38</v>
      </c>
      <c r="C23" s="20" t="s">
        <v>32</v>
      </c>
      <c r="D23" s="34">
        <v>434.98</v>
      </c>
      <c r="E23" s="31">
        <v>79.260000000000005</v>
      </c>
      <c r="F23" s="23">
        <v>93.41</v>
      </c>
      <c r="G23" s="22">
        <f t="shared" si="2"/>
        <v>40631.481800000001</v>
      </c>
      <c r="H23" s="24">
        <v>0</v>
      </c>
      <c r="I23" s="23">
        <v>93.41</v>
      </c>
    </row>
    <row r="24" spans="1:9" x14ac:dyDescent="0.25">
      <c r="A24" s="25"/>
      <c r="B24" s="25"/>
      <c r="C24" s="25"/>
      <c r="D24" s="25"/>
      <c r="E24" s="25"/>
      <c r="F24" s="25"/>
      <c r="G24" s="7">
        <f>SUM(G20:G23)</f>
        <v>61102.218099999998</v>
      </c>
      <c r="H24" s="27"/>
      <c r="I24" s="26"/>
    </row>
    <row r="25" spans="1:9" x14ac:dyDescent="0.25">
      <c r="A25" s="25"/>
      <c r="B25" s="25"/>
      <c r="C25" s="25"/>
      <c r="D25" s="25"/>
      <c r="E25" s="25"/>
      <c r="F25" s="25"/>
      <c r="G25" s="25"/>
      <c r="H25" s="27"/>
      <c r="I25" s="26"/>
    </row>
    <row r="26" spans="1:9" x14ac:dyDescent="0.25">
      <c r="A26" s="11" t="s">
        <v>39</v>
      </c>
      <c r="B26" s="12" t="s">
        <v>40</v>
      </c>
      <c r="C26" s="13"/>
      <c r="D26" s="14"/>
      <c r="E26" s="15"/>
      <c r="F26" s="15"/>
      <c r="G26" s="15"/>
      <c r="H26" s="17"/>
      <c r="I26" s="15"/>
    </row>
    <row r="27" spans="1:9" x14ac:dyDescent="0.25">
      <c r="A27" s="35" t="s">
        <v>41</v>
      </c>
      <c r="B27" s="36" t="s">
        <v>42</v>
      </c>
      <c r="C27" s="37"/>
      <c r="D27" s="38"/>
      <c r="E27" s="39"/>
      <c r="F27" s="39"/>
      <c r="G27" s="39"/>
      <c r="H27" s="40"/>
      <c r="I27" s="39"/>
    </row>
    <row r="28" spans="1:9" ht="51" x14ac:dyDescent="0.25">
      <c r="A28" s="18" t="s">
        <v>43</v>
      </c>
      <c r="B28" s="19" t="s">
        <v>44</v>
      </c>
      <c r="C28" s="41" t="s">
        <v>13</v>
      </c>
      <c r="D28" s="21">
        <v>20.399999999999999</v>
      </c>
      <c r="E28" s="22">
        <v>164.51</v>
      </c>
      <c r="F28" s="23">
        <v>193.87</v>
      </c>
      <c r="G28" s="22">
        <f t="shared" ref="G28:G37" si="3">D28*F28</f>
        <v>3954.9479999999999</v>
      </c>
      <c r="H28" s="24">
        <v>0</v>
      </c>
      <c r="I28" s="23">
        <v>193.87</v>
      </c>
    </row>
    <row r="29" spans="1:9" ht="63.75" x14ac:dyDescent="0.25">
      <c r="A29" s="18" t="s">
        <v>45</v>
      </c>
      <c r="B29" s="19" t="s">
        <v>46</v>
      </c>
      <c r="C29" s="41" t="s">
        <v>13</v>
      </c>
      <c r="D29" s="21">
        <v>141.31</v>
      </c>
      <c r="E29" s="22">
        <v>86.55</v>
      </c>
      <c r="F29" s="23">
        <v>101.99</v>
      </c>
      <c r="G29" s="22">
        <f t="shared" si="3"/>
        <v>14412.206899999999</v>
      </c>
      <c r="H29" s="24">
        <v>0</v>
      </c>
      <c r="I29" s="23">
        <v>101.99</v>
      </c>
    </row>
    <row r="30" spans="1:9" ht="51" x14ac:dyDescent="0.25">
      <c r="A30" s="18" t="s">
        <v>47</v>
      </c>
      <c r="B30" s="19" t="s">
        <v>48</v>
      </c>
      <c r="C30" s="41" t="s">
        <v>32</v>
      </c>
      <c r="D30" s="21">
        <v>33.49</v>
      </c>
      <c r="E30" s="22">
        <v>474.39</v>
      </c>
      <c r="F30" s="23">
        <v>559.05999999999995</v>
      </c>
      <c r="G30" s="22">
        <f t="shared" si="3"/>
        <v>18722.919399999999</v>
      </c>
      <c r="H30" s="24">
        <v>0</v>
      </c>
      <c r="I30" s="23">
        <v>559.05999999999995</v>
      </c>
    </row>
    <row r="31" spans="1:9" ht="51" x14ac:dyDescent="0.25">
      <c r="A31" s="18" t="s">
        <v>49</v>
      </c>
      <c r="B31" s="19" t="s">
        <v>50</v>
      </c>
      <c r="C31" s="41" t="s">
        <v>51</v>
      </c>
      <c r="D31" s="21">
        <v>454.49</v>
      </c>
      <c r="E31" s="22">
        <v>20.22</v>
      </c>
      <c r="F31" s="23">
        <v>23.83</v>
      </c>
      <c r="G31" s="22">
        <f t="shared" si="3"/>
        <v>10830.4967</v>
      </c>
      <c r="H31" s="24">
        <v>0</v>
      </c>
      <c r="I31" s="23">
        <v>23.83</v>
      </c>
    </row>
    <row r="32" spans="1:9" ht="51" x14ac:dyDescent="0.25">
      <c r="A32" s="18" t="s">
        <v>52</v>
      </c>
      <c r="B32" s="19" t="s">
        <v>53</v>
      </c>
      <c r="C32" s="41" t="s">
        <v>51</v>
      </c>
      <c r="D32" s="21">
        <v>61.04</v>
      </c>
      <c r="E32" s="22">
        <v>19.14</v>
      </c>
      <c r="F32" s="23">
        <v>22.55</v>
      </c>
      <c r="G32" s="22">
        <f t="shared" si="3"/>
        <v>1376.452</v>
      </c>
      <c r="H32" s="24">
        <v>0</v>
      </c>
      <c r="I32" s="23">
        <v>22.55</v>
      </c>
    </row>
    <row r="33" spans="1:9" ht="51" x14ac:dyDescent="0.25">
      <c r="A33" s="18" t="s">
        <v>54</v>
      </c>
      <c r="B33" s="19" t="s">
        <v>55</v>
      </c>
      <c r="C33" s="41" t="s">
        <v>51</v>
      </c>
      <c r="D33" s="21">
        <v>162.35</v>
      </c>
      <c r="E33" s="22">
        <v>17.2</v>
      </c>
      <c r="F33" s="23">
        <v>20.27</v>
      </c>
      <c r="G33" s="22">
        <f t="shared" si="3"/>
        <v>3290.8344999999999</v>
      </c>
      <c r="H33" s="24">
        <v>0</v>
      </c>
      <c r="I33" s="23">
        <v>20.27</v>
      </c>
    </row>
    <row r="34" spans="1:9" ht="51" x14ac:dyDescent="0.25">
      <c r="A34" s="18" t="s">
        <v>56</v>
      </c>
      <c r="B34" s="19" t="s">
        <v>57</v>
      </c>
      <c r="C34" s="41" t="s">
        <v>51</v>
      </c>
      <c r="D34" s="21">
        <v>872.53</v>
      </c>
      <c r="E34" s="22">
        <v>14.6</v>
      </c>
      <c r="F34" s="23">
        <v>17.21</v>
      </c>
      <c r="G34" s="22">
        <f t="shared" si="3"/>
        <v>15016.2413</v>
      </c>
      <c r="H34" s="24">
        <v>0</v>
      </c>
      <c r="I34" s="23">
        <v>17.21</v>
      </c>
    </row>
    <row r="35" spans="1:9" ht="51" x14ac:dyDescent="0.25">
      <c r="A35" s="18" t="s">
        <v>58</v>
      </c>
      <c r="B35" s="19" t="s">
        <v>59</v>
      </c>
      <c r="C35" s="41" t="s">
        <v>51</v>
      </c>
      <c r="D35" s="21">
        <v>728.72</v>
      </c>
      <c r="E35" s="22">
        <v>13.91</v>
      </c>
      <c r="F35" s="23">
        <v>16.39</v>
      </c>
      <c r="G35" s="22">
        <f t="shared" si="3"/>
        <v>11943.720800000001</v>
      </c>
      <c r="H35" s="24">
        <v>0</v>
      </c>
      <c r="I35" s="23">
        <v>16.39</v>
      </c>
    </row>
    <row r="36" spans="1:9" ht="51" x14ac:dyDescent="0.25">
      <c r="A36" s="18" t="s">
        <v>60</v>
      </c>
      <c r="B36" s="19" t="s">
        <v>61</v>
      </c>
      <c r="C36" s="41" t="s">
        <v>51</v>
      </c>
      <c r="D36" s="21">
        <v>235.8</v>
      </c>
      <c r="E36" s="22">
        <v>15.58</v>
      </c>
      <c r="F36" s="23">
        <v>18.36</v>
      </c>
      <c r="G36" s="22">
        <f t="shared" si="3"/>
        <v>4329.2880000000005</v>
      </c>
      <c r="H36" s="24">
        <v>0</v>
      </c>
      <c r="I36" s="23">
        <v>18.36</v>
      </c>
    </row>
    <row r="37" spans="1:9" ht="38.25" x14ac:dyDescent="0.25">
      <c r="A37" s="18" t="s">
        <v>62</v>
      </c>
      <c r="B37" s="19" t="s">
        <v>63</v>
      </c>
      <c r="C37" s="41" t="s">
        <v>13</v>
      </c>
      <c r="D37" s="21">
        <v>141.31</v>
      </c>
      <c r="E37" s="22">
        <v>42.56</v>
      </c>
      <c r="F37" s="23">
        <v>50.15</v>
      </c>
      <c r="G37" s="22">
        <f t="shared" si="3"/>
        <v>7086.6965</v>
      </c>
      <c r="H37" s="24">
        <v>0</v>
      </c>
      <c r="I37" s="23">
        <v>50.15</v>
      </c>
    </row>
    <row r="38" spans="1:9" x14ac:dyDescent="0.25">
      <c r="A38" s="25"/>
      <c r="B38" s="25"/>
      <c r="C38" s="25"/>
      <c r="D38" s="25"/>
      <c r="E38" s="25"/>
      <c r="F38" s="25"/>
      <c r="G38" s="7">
        <f>SUM(G28:G37)</f>
        <v>90963.804099999994</v>
      </c>
      <c r="H38" s="27"/>
      <c r="I38" s="26"/>
    </row>
    <row r="39" spans="1:9" x14ac:dyDescent="0.25">
      <c r="A39" s="35" t="s">
        <v>64</v>
      </c>
      <c r="B39" s="36" t="s">
        <v>65</v>
      </c>
      <c r="C39" s="37"/>
      <c r="D39" s="38"/>
      <c r="E39" s="39"/>
      <c r="F39" s="39"/>
      <c r="G39" s="39"/>
      <c r="H39" s="40"/>
      <c r="I39" s="39"/>
    </row>
    <row r="40" spans="1:9" ht="51" x14ac:dyDescent="0.25">
      <c r="A40" s="33" t="s">
        <v>66</v>
      </c>
      <c r="B40" s="19" t="s">
        <v>67</v>
      </c>
      <c r="C40" s="20" t="s">
        <v>32</v>
      </c>
      <c r="D40" s="42">
        <v>28.28</v>
      </c>
      <c r="E40" s="31">
        <v>628.27</v>
      </c>
      <c r="F40" s="23">
        <v>740.4</v>
      </c>
      <c r="G40" s="22">
        <f t="shared" ref="G40:G47" si="4">D40*F40</f>
        <v>20938.511999999999</v>
      </c>
      <c r="H40" s="24">
        <v>0</v>
      </c>
      <c r="I40" s="23">
        <v>740.4</v>
      </c>
    </row>
    <row r="41" spans="1:9" ht="63.75" x14ac:dyDescent="0.25">
      <c r="A41" s="33" t="s">
        <v>68</v>
      </c>
      <c r="B41" s="19" t="s">
        <v>69</v>
      </c>
      <c r="C41" s="20" t="s">
        <v>13</v>
      </c>
      <c r="D41" s="42">
        <v>265.95</v>
      </c>
      <c r="E41" s="31">
        <v>368.56</v>
      </c>
      <c r="F41" s="23">
        <v>433.07</v>
      </c>
      <c r="G41" s="22">
        <f t="shared" si="4"/>
        <v>115174.96649999999</v>
      </c>
      <c r="H41" s="24">
        <v>0</v>
      </c>
      <c r="I41" s="23">
        <v>433.07</v>
      </c>
    </row>
    <row r="42" spans="1:9" ht="63.75" x14ac:dyDescent="0.25">
      <c r="A42" s="33" t="s">
        <v>70</v>
      </c>
      <c r="B42" s="19" t="s">
        <v>71</v>
      </c>
      <c r="C42" s="20" t="s">
        <v>51</v>
      </c>
      <c r="D42" s="42">
        <v>448.79</v>
      </c>
      <c r="E42" s="31">
        <v>17.64</v>
      </c>
      <c r="F42" s="23">
        <v>20.63</v>
      </c>
      <c r="G42" s="22">
        <f t="shared" si="4"/>
        <v>9258.5377000000008</v>
      </c>
      <c r="H42" s="24">
        <v>0</v>
      </c>
      <c r="I42" s="23">
        <v>20.63</v>
      </c>
    </row>
    <row r="43" spans="1:9" ht="63.75" x14ac:dyDescent="0.25">
      <c r="A43" s="33" t="s">
        <v>72</v>
      </c>
      <c r="B43" s="19" t="s">
        <v>73</v>
      </c>
      <c r="C43" s="20" t="s">
        <v>51</v>
      </c>
      <c r="D43" s="42">
        <v>61.04</v>
      </c>
      <c r="E43" s="31">
        <v>17.07</v>
      </c>
      <c r="F43" s="23">
        <v>20.079999999999998</v>
      </c>
      <c r="G43" s="22">
        <f t="shared" si="4"/>
        <v>1225.6831999999999</v>
      </c>
      <c r="H43" s="24">
        <v>0</v>
      </c>
      <c r="I43" s="23">
        <v>20.079999999999998</v>
      </c>
    </row>
    <row r="44" spans="1:9" ht="63.75" x14ac:dyDescent="0.25">
      <c r="A44" s="33" t="s">
        <v>74</v>
      </c>
      <c r="B44" s="19" t="s">
        <v>75</v>
      </c>
      <c r="C44" s="20" t="s">
        <v>51</v>
      </c>
      <c r="D44" s="42">
        <v>96.01</v>
      </c>
      <c r="E44" s="31">
        <v>15.52</v>
      </c>
      <c r="F44" s="23">
        <v>17.899999999999999</v>
      </c>
      <c r="G44" s="22">
        <f t="shared" si="4"/>
        <v>1718.579</v>
      </c>
      <c r="H44" s="24">
        <v>0</v>
      </c>
      <c r="I44" s="23">
        <v>17.899999999999999</v>
      </c>
    </row>
    <row r="45" spans="1:9" ht="63.75" x14ac:dyDescent="0.25">
      <c r="A45" s="33" t="s">
        <v>76</v>
      </c>
      <c r="B45" s="19" t="s">
        <v>77</v>
      </c>
      <c r="C45" s="43" t="s">
        <v>51</v>
      </c>
      <c r="D45" s="42">
        <v>544.34</v>
      </c>
      <c r="E45" s="31">
        <v>13.2</v>
      </c>
      <c r="F45" s="23">
        <v>15.22</v>
      </c>
      <c r="G45" s="22">
        <f t="shared" si="4"/>
        <v>8284.854800000001</v>
      </c>
      <c r="H45" s="24">
        <v>0</v>
      </c>
      <c r="I45" s="23">
        <v>15.22</v>
      </c>
    </row>
    <row r="46" spans="1:9" ht="63.75" x14ac:dyDescent="0.25">
      <c r="A46" s="33" t="s">
        <v>78</v>
      </c>
      <c r="B46" s="19" t="s">
        <v>79</v>
      </c>
      <c r="C46" s="43" t="s">
        <v>51</v>
      </c>
      <c r="D46" s="44">
        <v>1038.01</v>
      </c>
      <c r="E46" s="31">
        <v>12.91</v>
      </c>
      <c r="F46" s="23">
        <v>15.21</v>
      </c>
      <c r="G46" s="22">
        <f t="shared" si="4"/>
        <v>15788.132100000001</v>
      </c>
      <c r="H46" s="24">
        <v>0</v>
      </c>
      <c r="I46" s="23">
        <v>15.21</v>
      </c>
    </row>
    <row r="47" spans="1:9" ht="63.75" x14ac:dyDescent="0.25">
      <c r="A47" s="33" t="s">
        <v>80</v>
      </c>
      <c r="B47" s="19" t="s">
        <v>81</v>
      </c>
      <c r="C47" s="43" t="s">
        <v>51</v>
      </c>
      <c r="D47" s="42">
        <v>235.8</v>
      </c>
      <c r="E47" s="31">
        <v>14.84</v>
      </c>
      <c r="F47" s="23">
        <v>17.5</v>
      </c>
      <c r="G47" s="22">
        <f t="shared" si="4"/>
        <v>4126.5</v>
      </c>
      <c r="H47" s="24">
        <v>0</v>
      </c>
      <c r="I47" s="23">
        <v>17.5</v>
      </c>
    </row>
    <row r="48" spans="1:9" x14ac:dyDescent="0.25">
      <c r="A48" s="25"/>
      <c r="B48" s="25"/>
      <c r="C48" s="25"/>
      <c r="D48" s="25"/>
      <c r="E48" s="25"/>
      <c r="F48" s="25"/>
      <c r="G48" s="7">
        <f>SUM(G40:G47)</f>
        <v>176515.7653</v>
      </c>
      <c r="H48" s="24"/>
      <c r="I48" s="26"/>
    </row>
    <row r="49" spans="1:9" x14ac:dyDescent="0.25">
      <c r="A49" s="25"/>
      <c r="B49" s="25"/>
      <c r="C49" s="25"/>
      <c r="D49" s="25"/>
      <c r="E49" s="25"/>
      <c r="F49" s="25"/>
      <c r="G49" s="7">
        <f>G48+G38</f>
        <v>267479.56939999998</v>
      </c>
      <c r="H49" s="24"/>
      <c r="I49" s="26"/>
    </row>
    <row r="50" spans="1:9" x14ac:dyDescent="0.25">
      <c r="A50" s="25"/>
      <c r="B50" s="25"/>
      <c r="C50" s="25"/>
      <c r="D50" s="25"/>
      <c r="E50" s="25"/>
      <c r="F50" s="25"/>
      <c r="G50" s="25"/>
      <c r="H50" s="27"/>
      <c r="I50" s="26"/>
    </row>
    <row r="51" spans="1:9" x14ac:dyDescent="0.25">
      <c r="A51" s="11" t="s">
        <v>82</v>
      </c>
      <c r="B51" s="12" t="s">
        <v>83</v>
      </c>
      <c r="C51" s="13"/>
      <c r="D51" s="14"/>
      <c r="E51" s="15"/>
      <c r="F51" s="15"/>
      <c r="G51" s="15"/>
      <c r="H51" s="17"/>
      <c r="I51" s="15"/>
    </row>
    <row r="52" spans="1:9" x14ac:dyDescent="0.25">
      <c r="A52" s="11" t="s">
        <v>84</v>
      </c>
      <c r="B52" s="12" t="s">
        <v>85</v>
      </c>
      <c r="C52" s="13"/>
      <c r="D52" s="14"/>
      <c r="E52" s="15"/>
      <c r="F52" s="15"/>
      <c r="G52" s="15"/>
      <c r="H52" s="17"/>
      <c r="I52" s="15"/>
    </row>
    <row r="53" spans="1:9" ht="76.5" x14ac:dyDescent="0.25">
      <c r="A53" s="33" t="s">
        <v>86</v>
      </c>
      <c r="B53" s="19" t="s">
        <v>87</v>
      </c>
      <c r="C53" s="20" t="s">
        <v>13</v>
      </c>
      <c r="D53" s="42">
        <v>376.56</v>
      </c>
      <c r="E53" s="31">
        <v>90.3</v>
      </c>
      <c r="F53" s="23">
        <v>106.42</v>
      </c>
      <c r="G53" s="22">
        <f t="shared" ref="G53:G54" si="5">D53*F53</f>
        <v>40073.515200000002</v>
      </c>
      <c r="H53" s="24">
        <v>0</v>
      </c>
      <c r="I53" s="23">
        <v>106.42</v>
      </c>
    </row>
    <row r="54" spans="1:9" ht="76.5" x14ac:dyDescent="0.25">
      <c r="A54" s="33" t="s">
        <v>88</v>
      </c>
      <c r="B54" s="19" t="s">
        <v>89</v>
      </c>
      <c r="C54" s="20" t="s">
        <v>13</v>
      </c>
      <c r="D54" s="42">
        <v>71.680000000000007</v>
      </c>
      <c r="E54" s="31">
        <v>135.27000000000001</v>
      </c>
      <c r="F54" s="23">
        <v>159.41999999999999</v>
      </c>
      <c r="G54" s="22">
        <f t="shared" si="5"/>
        <v>11427.2256</v>
      </c>
      <c r="H54" s="24">
        <v>0</v>
      </c>
      <c r="I54" s="23">
        <v>159.41999999999999</v>
      </c>
    </row>
    <row r="55" spans="1:9" x14ac:dyDescent="0.25">
      <c r="A55" s="25"/>
      <c r="B55" s="25"/>
      <c r="C55" s="25"/>
      <c r="D55" s="25"/>
      <c r="E55" s="25"/>
      <c r="F55" s="25"/>
      <c r="G55" s="7">
        <f>SUM(G53:G54)</f>
        <v>51500.7408</v>
      </c>
      <c r="H55" s="27"/>
      <c r="I55" s="26"/>
    </row>
    <row r="56" spans="1:9" x14ac:dyDescent="0.25">
      <c r="A56" s="11" t="s">
        <v>90</v>
      </c>
      <c r="B56" s="12" t="s">
        <v>91</v>
      </c>
      <c r="C56" s="13"/>
      <c r="D56" s="14"/>
      <c r="E56" s="15"/>
      <c r="F56" s="15"/>
      <c r="G56" s="15"/>
      <c r="H56" s="17"/>
      <c r="I56" s="15"/>
    </row>
    <row r="57" spans="1:9" ht="38.25" x14ac:dyDescent="0.25">
      <c r="A57" s="18" t="s">
        <v>92</v>
      </c>
      <c r="B57" s="19" t="s">
        <v>93</v>
      </c>
      <c r="C57" s="41" t="s">
        <v>10</v>
      </c>
      <c r="D57" s="21">
        <v>24</v>
      </c>
      <c r="E57" s="22">
        <v>71.92</v>
      </c>
      <c r="F57" s="23">
        <v>83.18</v>
      </c>
      <c r="G57" s="22">
        <f t="shared" ref="G57:G59" si="6">D57*F57</f>
        <v>1996.3200000000002</v>
      </c>
      <c r="H57" s="24">
        <v>0</v>
      </c>
      <c r="I57" s="23">
        <v>83.18</v>
      </c>
    </row>
    <row r="58" spans="1:9" ht="38.25" x14ac:dyDescent="0.25">
      <c r="A58" s="18" t="s">
        <v>94</v>
      </c>
      <c r="B58" s="19" t="s">
        <v>95</v>
      </c>
      <c r="C58" s="41" t="s">
        <v>10</v>
      </c>
      <c r="D58" s="21">
        <v>96</v>
      </c>
      <c r="E58" s="22">
        <v>40.659999999999997</v>
      </c>
      <c r="F58" s="23">
        <v>47.92</v>
      </c>
      <c r="G58" s="22">
        <f t="shared" si="6"/>
        <v>4600.32</v>
      </c>
      <c r="H58" s="24">
        <v>0</v>
      </c>
      <c r="I58" s="23">
        <v>47.92</v>
      </c>
    </row>
    <row r="59" spans="1:9" ht="38.25" x14ac:dyDescent="0.25">
      <c r="A59" s="18" t="s">
        <v>96</v>
      </c>
      <c r="B59" s="19" t="s">
        <v>97</v>
      </c>
      <c r="C59" s="41" t="s">
        <v>10</v>
      </c>
      <c r="D59" s="21">
        <v>11</v>
      </c>
      <c r="E59" s="22">
        <v>70.89</v>
      </c>
      <c r="F59" s="23">
        <v>83.55</v>
      </c>
      <c r="G59" s="22">
        <f t="shared" si="6"/>
        <v>919.05</v>
      </c>
      <c r="H59" s="24">
        <v>0</v>
      </c>
      <c r="I59" s="23">
        <v>83.55</v>
      </c>
    </row>
    <row r="60" spans="1:9" x14ac:dyDescent="0.25">
      <c r="A60" s="25"/>
      <c r="B60" s="25"/>
      <c r="C60" s="25"/>
      <c r="D60" s="25"/>
      <c r="E60" s="25"/>
      <c r="F60" s="25"/>
      <c r="G60" s="7">
        <f>SUM(G57:G59)</f>
        <v>7515.69</v>
      </c>
      <c r="H60" s="27"/>
      <c r="I60" s="26"/>
    </row>
    <row r="61" spans="1:9" x14ac:dyDescent="0.25">
      <c r="A61" s="25"/>
      <c r="B61" s="25"/>
      <c r="C61" s="25"/>
      <c r="D61" s="25"/>
      <c r="E61" s="25"/>
      <c r="F61" s="25"/>
      <c r="G61" s="7">
        <f>G60+G55</f>
        <v>59016.430800000002</v>
      </c>
      <c r="H61" s="27"/>
      <c r="I61" s="26"/>
    </row>
    <row r="62" spans="1:9" x14ac:dyDescent="0.25">
      <c r="A62" s="25"/>
      <c r="B62" s="25"/>
      <c r="C62" s="25"/>
      <c r="D62" s="25"/>
      <c r="E62" s="25"/>
      <c r="F62" s="25"/>
      <c r="G62" s="25"/>
      <c r="H62" s="27"/>
      <c r="I62" s="26"/>
    </row>
    <row r="63" spans="1:9" x14ac:dyDescent="0.25">
      <c r="A63" s="11" t="s">
        <v>98</v>
      </c>
      <c r="B63" s="12" t="s">
        <v>99</v>
      </c>
      <c r="C63" s="13"/>
      <c r="D63" s="14"/>
      <c r="E63" s="15"/>
      <c r="F63" s="15"/>
      <c r="G63" s="15"/>
      <c r="H63" s="17"/>
      <c r="I63" s="15"/>
    </row>
    <row r="64" spans="1:9" ht="63.75" x14ac:dyDescent="0.25">
      <c r="A64" s="18" t="s">
        <v>100</v>
      </c>
      <c r="B64" s="19" t="s">
        <v>101</v>
      </c>
      <c r="C64" s="41" t="s">
        <v>13</v>
      </c>
      <c r="D64" s="21">
        <v>21</v>
      </c>
      <c r="E64" s="22">
        <v>617.54</v>
      </c>
      <c r="F64" s="23">
        <v>727.75</v>
      </c>
      <c r="G64" s="22">
        <f t="shared" ref="G64" si="7">D64*F64</f>
        <v>15282.75</v>
      </c>
      <c r="H64" s="24">
        <v>0</v>
      </c>
      <c r="I64" s="23">
        <v>727.75</v>
      </c>
    </row>
    <row r="65" spans="1:9" x14ac:dyDescent="0.25">
      <c r="A65" s="25"/>
      <c r="B65" s="25"/>
      <c r="C65" s="25"/>
      <c r="D65" s="25"/>
      <c r="E65" s="25"/>
      <c r="F65" s="25"/>
      <c r="G65" s="7">
        <f>SUM(G64:G64)</f>
        <v>15282.75</v>
      </c>
      <c r="H65" s="27"/>
      <c r="I65" s="26"/>
    </row>
    <row r="66" spans="1:9" x14ac:dyDescent="0.25">
      <c r="A66" s="25"/>
      <c r="B66" s="25"/>
      <c r="C66" s="25"/>
      <c r="D66" s="25"/>
      <c r="E66" s="25"/>
      <c r="F66" s="25"/>
      <c r="G66" s="25"/>
      <c r="H66" s="27"/>
      <c r="I66" s="26"/>
    </row>
    <row r="67" spans="1:9" ht="25.5" x14ac:dyDescent="0.25">
      <c r="A67" s="11" t="s">
        <v>102</v>
      </c>
      <c r="B67" s="12" t="s">
        <v>103</v>
      </c>
      <c r="C67" s="13"/>
      <c r="D67" s="14"/>
      <c r="E67" s="15"/>
      <c r="F67" s="15"/>
      <c r="G67" s="15"/>
      <c r="H67" s="17"/>
      <c r="I67" s="15"/>
    </row>
    <row r="68" spans="1:9" ht="51" x14ac:dyDescent="0.25">
      <c r="A68" s="18" t="s">
        <v>104</v>
      </c>
      <c r="B68" s="19" t="s">
        <v>105</v>
      </c>
      <c r="C68" s="41" t="s">
        <v>13</v>
      </c>
      <c r="D68" s="21">
        <v>643.82000000000005</v>
      </c>
      <c r="E68" s="22">
        <v>15.64</v>
      </c>
      <c r="F68" s="23">
        <v>18.43</v>
      </c>
      <c r="G68" s="22">
        <f t="shared" ref="G68:G71" si="8">D68*F68</f>
        <v>11865.6026</v>
      </c>
      <c r="H68" s="24">
        <v>0</v>
      </c>
      <c r="I68" s="23">
        <v>18.43</v>
      </c>
    </row>
    <row r="69" spans="1:9" ht="76.5" x14ac:dyDescent="0.25">
      <c r="A69" s="18" t="s">
        <v>106</v>
      </c>
      <c r="B69" s="19" t="s">
        <v>107</v>
      </c>
      <c r="C69" s="41" t="s">
        <v>13</v>
      </c>
      <c r="D69" s="21">
        <v>142.13</v>
      </c>
      <c r="E69" s="22">
        <v>3.99</v>
      </c>
      <c r="F69" s="23">
        <v>4.7</v>
      </c>
      <c r="G69" s="22">
        <f t="shared" si="8"/>
        <v>668.01099999999997</v>
      </c>
      <c r="H69" s="24">
        <v>0</v>
      </c>
      <c r="I69" s="23">
        <v>4.7</v>
      </c>
    </row>
    <row r="70" spans="1:9" ht="127.5" x14ac:dyDescent="0.25">
      <c r="A70" s="18" t="s">
        <v>108</v>
      </c>
      <c r="B70" s="19" t="s">
        <v>109</v>
      </c>
      <c r="C70" s="41" t="s">
        <v>13</v>
      </c>
      <c r="D70" s="21">
        <v>142.13</v>
      </c>
      <c r="E70" s="22">
        <v>29.85</v>
      </c>
      <c r="F70" s="23">
        <v>35.18</v>
      </c>
      <c r="G70" s="22">
        <f t="shared" si="8"/>
        <v>5000.1333999999997</v>
      </c>
      <c r="H70" s="24">
        <v>0</v>
      </c>
      <c r="I70" s="23">
        <v>35.18</v>
      </c>
    </row>
    <row r="71" spans="1:9" ht="89.25" x14ac:dyDescent="0.25">
      <c r="A71" s="18" t="s">
        <v>110</v>
      </c>
      <c r="B71" s="19" t="s">
        <v>111</v>
      </c>
      <c r="C71" s="41" t="s">
        <v>13</v>
      </c>
      <c r="D71" s="21">
        <v>142.13</v>
      </c>
      <c r="E71" s="22">
        <v>67.98</v>
      </c>
      <c r="F71" s="23">
        <v>80.11</v>
      </c>
      <c r="G71" s="22">
        <f t="shared" si="8"/>
        <v>11386.034299999999</v>
      </c>
      <c r="H71" s="24">
        <v>0</v>
      </c>
      <c r="I71" s="23">
        <v>80.11</v>
      </c>
    </row>
    <row r="72" spans="1:9" x14ac:dyDescent="0.25">
      <c r="A72" s="25"/>
      <c r="B72" s="25"/>
      <c r="C72" s="25"/>
      <c r="D72" s="25"/>
      <c r="E72" s="25"/>
      <c r="F72" s="25"/>
      <c r="G72" s="7">
        <f>SUM(G68:G71)</f>
        <v>28919.781299999999</v>
      </c>
      <c r="H72" s="27"/>
      <c r="I72" s="26"/>
    </row>
    <row r="73" spans="1:9" x14ac:dyDescent="0.25">
      <c r="A73" s="45"/>
      <c r="B73" s="45"/>
      <c r="C73" s="45"/>
      <c r="D73" s="45"/>
      <c r="E73" s="45"/>
      <c r="F73" s="45"/>
      <c r="G73" s="45"/>
      <c r="H73" s="27"/>
      <c r="I73" s="26"/>
    </row>
    <row r="74" spans="1:9" x14ac:dyDescent="0.25">
      <c r="A74" s="11" t="s">
        <v>112</v>
      </c>
      <c r="B74" s="12" t="s">
        <v>113</v>
      </c>
      <c r="C74" s="13"/>
      <c r="D74" s="14"/>
      <c r="E74" s="15"/>
      <c r="F74" s="15"/>
      <c r="G74" s="15"/>
      <c r="H74" s="17"/>
      <c r="I74" s="15"/>
    </row>
    <row r="75" spans="1:9" ht="51" x14ac:dyDescent="0.25">
      <c r="A75" s="18" t="s">
        <v>114</v>
      </c>
      <c r="B75" s="19" t="s">
        <v>115</v>
      </c>
      <c r="C75" s="41" t="s">
        <v>10</v>
      </c>
      <c r="D75" s="21">
        <v>39.92</v>
      </c>
      <c r="E75" s="22">
        <v>82.09</v>
      </c>
      <c r="F75" s="23">
        <v>96.09</v>
      </c>
      <c r="G75" s="22">
        <f t="shared" ref="G75:G79" si="9">D75*F75</f>
        <v>3835.9128000000005</v>
      </c>
      <c r="H75" s="24">
        <v>0</v>
      </c>
      <c r="I75" s="23">
        <v>96.09</v>
      </c>
    </row>
    <row r="76" spans="1:9" ht="51" x14ac:dyDescent="0.25">
      <c r="A76" s="18" t="s">
        <v>116</v>
      </c>
      <c r="B76" s="19" t="s">
        <v>117</v>
      </c>
      <c r="C76" s="41" t="s">
        <v>10</v>
      </c>
      <c r="D76" s="21">
        <v>56.32</v>
      </c>
      <c r="E76" s="22">
        <v>64.44</v>
      </c>
      <c r="F76" s="23">
        <v>75.56</v>
      </c>
      <c r="G76" s="22">
        <f t="shared" si="9"/>
        <v>4255.5392000000002</v>
      </c>
      <c r="H76" s="24">
        <v>0</v>
      </c>
      <c r="I76" s="23">
        <v>75.56</v>
      </c>
    </row>
    <row r="77" spans="1:9" ht="51" x14ac:dyDescent="0.25">
      <c r="A77" s="18" t="s">
        <v>118</v>
      </c>
      <c r="B77" s="19" t="s">
        <v>119</v>
      </c>
      <c r="C77" s="41" t="s">
        <v>10</v>
      </c>
      <c r="D77" s="21">
        <v>17.7</v>
      </c>
      <c r="E77" s="22">
        <v>86.66</v>
      </c>
      <c r="F77" s="23">
        <v>102.13</v>
      </c>
      <c r="G77" s="22">
        <f t="shared" si="9"/>
        <v>1807.7009999999998</v>
      </c>
      <c r="H77" s="24">
        <v>0</v>
      </c>
      <c r="I77" s="23">
        <v>102.13</v>
      </c>
    </row>
    <row r="78" spans="1:9" ht="102" x14ac:dyDescent="0.25">
      <c r="A78" s="18" t="s">
        <v>120</v>
      </c>
      <c r="B78" s="29" t="s">
        <v>121</v>
      </c>
      <c r="C78" s="30" t="s">
        <v>51</v>
      </c>
      <c r="D78" s="32">
        <v>1992.64</v>
      </c>
      <c r="E78" s="31">
        <v>32.44</v>
      </c>
      <c r="F78" s="23">
        <v>38.229999999999997</v>
      </c>
      <c r="G78" s="22">
        <f t="shared" si="9"/>
        <v>76178.627200000003</v>
      </c>
      <c r="H78" s="24">
        <v>0</v>
      </c>
      <c r="I78" s="23">
        <v>38.229999999999997</v>
      </c>
    </row>
    <row r="79" spans="1:9" ht="51" x14ac:dyDescent="0.25">
      <c r="A79" s="18" t="s">
        <v>122</v>
      </c>
      <c r="B79" s="29" t="s">
        <v>123</v>
      </c>
      <c r="C79" s="30" t="s">
        <v>13</v>
      </c>
      <c r="D79" s="21">
        <v>346.79</v>
      </c>
      <c r="E79" s="31">
        <v>92.43</v>
      </c>
      <c r="F79" s="23">
        <v>108.93</v>
      </c>
      <c r="G79" s="22">
        <f t="shared" si="9"/>
        <v>37775.834700000007</v>
      </c>
      <c r="H79" s="24">
        <v>0</v>
      </c>
      <c r="I79" s="23">
        <v>108.93</v>
      </c>
    </row>
    <row r="80" spans="1:9" x14ac:dyDescent="0.25">
      <c r="A80" s="25"/>
      <c r="B80" s="25"/>
      <c r="C80" s="25"/>
      <c r="D80" s="25"/>
      <c r="E80" s="25"/>
      <c r="F80" s="25"/>
      <c r="G80" s="7">
        <f>SUM(G75:G79)</f>
        <v>123853.61490000002</v>
      </c>
      <c r="H80" s="27"/>
      <c r="I80" s="26"/>
    </row>
    <row r="81" spans="1:9" x14ac:dyDescent="0.25">
      <c r="A81" s="25"/>
      <c r="B81" s="25"/>
      <c r="C81" s="25"/>
      <c r="D81" s="25"/>
      <c r="E81" s="25"/>
      <c r="F81" s="25"/>
      <c r="G81" s="25"/>
      <c r="H81" s="27"/>
      <c r="I81" s="26"/>
    </row>
    <row r="82" spans="1:9" x14ac:dyDescent="0.25">
      <c r="A82" s="11" t="s">
        <v>124</v>
      </c>
      <c r="B82" s="12" t="s">
        <v>125</v>
      </c>
      <c r="C82" s="13"/>
      <c r="D82" s="14"/>
      <c r="E82" s="15"/>
      <c r="F82" s="15"/>
      <c r="G82" s="15"/>
      <c r="H82" s="17"/>
      <c r="I82" s="15"/>
    </row>
    <row r="83" spans="1:9" ht="76.5" x14ac:dyDescent="0.25">
      <c r="A83" s="18" t="s">
        <v>126</v>
      </c>
      <c r="B83" s="19" t="s">
        <v>127</v>
      </c>
      <c r="C83" s="41" t="s">
        <v>18</v>
      </c>
      <c r="D83" s="21">
        <v>1</v>
      </c>
      <c r="E83" s="22">
        <v>2048.11</v>
      </c>
      <c r="F83" s="23">
        <v>2413.64</v>
      </c>
      <c r="G83" s="22">
        <f t="shared" ref="G83:G91" si="10">ROUND((F83*D83),2)</f>
        <v>2413.64</v>
      </c>
      <c r="H83" s="24">
        <v>0</v>
      </c>
      <c r="I83" s="23">
        <v>2413.64</v>
      </c>
    </row>
    <row r="84" spans="1:9" ht="89.25" x14ac:dyDescent="0.25">
      <c r="A84" s="18" t="s">
        <v>128</v>
      </c>
      <c r="B84" s="19" t="s">
        <v>129</v>
      </c>
      <c r="C84" s="41" t="s">
        <v>18</v>
      </c>
      <c r="D84" s="21">
        <v>1</v>
      </c>
      <c r="E84" s="22">
        <v>802.34</v>
      </c>
      <c r="F84" s="23">
        <v>945.53</v>
      </c>
      <c r="G84" s="22">
        <f t="shared" si="10"/>
        <v>945.53</v>
      </c>
      <c r="H84" s="24">
        <v>0</v>
      </c>
      <c r="I84" s="23">
        <v>945.53</v>
      </c>
    </row>
    <row r="85" spans="1:9" ht="51" x14ac:dyDescent="0.25">
      <c r="A85" s="18" t="s">
        <v>130</v>
      </c>
      <c r="B85" s="19" t="s">
        <v>131</v>
      </c>
      <c r="C85" s="41" t="s">
        <v>18</v>
      </c>
      <c r="D85" s="21">
        <v>3</v>
      </c>
      <c r="E85" s="22">
        <v>12.19</v>
      </c>
      <c r="F85" s="23">
        <v>14.36</v>
      </c>
      <c r="G85" s="22">
        <f t="shared" si="10"/>
        <v>43.08</v>
      </c>
      <c r="H85" s="24">
        <v>0</v>
      </c>
      <c r="I85" s="23">
        <v>14.36</v>
      </c>
    </row>
    <row r="86" spans="1:9" ht="51" x14ac:dyDescent="0.25">
      <c r="A86" s="18" t="s">
        <v>132</v>
      </c>
      <c r="B86" s="19" t="s">
        <v>133</v>
      </c>
      <c r="C86" s="41" t="s">
        <v>18</v>
      </c>
      <c r="D86" s="21">
        <v>2</v>
      </c>
      <c r="E86" s="22">
        <v>58.98</v>
      </c>
      <c r="F86" s="23">
        <v>69.510000000000005</v>
      </c>
      <c r="G86" s="22">
        <f t="shared" si="10"/>
        <v>139.02000000000001</v>
      </c>
      <c r="H86" s="24">
        <v>0</v>
      </c>
      <c r="I86" s="23">
        <v>69.510000000000005</v>
      </c>
    </row>
    <row r="87" spans="1:9" ht="63.75" x14ac:dyDescent="0.25">
      <c r="A87" s="18" t="s">
        <v>134</v>
      </c>
      <c r="B87" s="19" t="s">
        <v>135</v>
      </c>
      <c r="C87" s="41" t="s">
        <v>10</v>
      </c>
      <c r="D87" s="21">
        <v>325.60000000000002</v>
      </c>
      <c r="E87" s="22">
        <v>2.99</v>
      </c>
      <c r="F87" s="23">
        <v>3.37</v>
      </c>
      <c r="G87" s="22">
        <f t="shared" si="10"/>
        <v>1097.27</v>
      </c>
      <c r="H87" s="24">
        <v>0</v>
      </c>
      <c r="I87" s="23">
        <v>3.37</v>
      </c>
    </row>
    <row r="88" spans="1:9" ht="63.75" x14ac:dyDescent="0.25">
      <c r="A88" s="18" t="s">
        <v>136</v>
      </c>
      <c r="B88" s="19" t="s">
        <v>137</v>
      </c>
      <c r="C88" s="41" t="s">
        <v>10</v>
      </c>
      <c r="D88" s="21">
        <v>423.2</v>
      </c>
      <c r="E88" s="22">
        <v>4.3099999999999996</v>
      </c>
      <c r="F88" s="23">
        <v>4.8499999999999996</v>
      </c>
      <c r="G88" s="22">
        <f t="shared" si="10"/>
        <v>2052.52</v>
      </c>
      <c r="H88" s="24">
        <v>0</v>
      </c>
      <c r="I88" s="23">
        <v>4.8499999999999996</v>
      </c>
    </row>
    <row r="89" spans="1:9" ht="63.75" x14ac:dyDescent="0.25">
      <c r="A89" s="18" t="s">
        <v>138</v>
      </c>
      <c r="B89" s="19" t="s">
        <v>139</v>
      </c>
      <c r="C89" s="41" t="s">
        <v>10</v>
      </c>
      <c r="D89" s="21">
        <v>722.2</v>
      </c>
      <c r="E89" s="22">
        <v>6.96</v>
      </c>
      <c r="F89" s="23">
        <v>8.1999999999999993</v>
      </c>
      <c r="G89" s="22">
        <f t="shared" si="10"/>
        <v>5922.04</v>
      </c>
      <c r="H89" s="24">
        <v>0</v>
      </c>
      <c r="I89" s="23">
        <v>8.1999999999999993</v>
      </c>
    </row>
    <row r="90" spans="1:9" ht="63.75" x14ac:dyDescent="0.25">
      <c r="A90" s="18" t="s">
        <v>140</v>
      </c>
      <c r="B90" s="19" t="s">
        <v>141</v>
      </c>
      <c r="C90" s="41" t="s">
        <v>10</v>
      </c>
      <c r="D90" s="32">
        <v>1471</v>
      </c>
      <c r="E90" s="22">
        <v>16.649999999999999</v>
      </c>
      <c r="F90" s="23">
        <v>19.62</v>
      </c>
      <c r="G90" s="22">
        <f t="shared" si="10"/>
        <v>28861.02</v>
      </c>
      <c r="H90" s="24">
        <v>0</v>
      </c>
      <c r="I90" s="23">
        <v>19.62</v>
      </c>
    </row>
    <row r="91" spans="1:9" ht="76.5" x14ac:dyDescent="0.25">
      <c r="A91" s="18" t="s">
        <v>142</v>
      </c>
      <c r="B91" s="19" t="s">
        <v>143</v>
      </c>
      <c r="C91" s="41" t="s">
        <v>10</v>
      </c>
      <c r="D91" s="21">
        <v>7.15</v>
      </c>
      <c r="E91" s="22">
        <v>28.13</v>
      </c>
      <c r="F91" s="23">
        <v>32.020000000000003</v>
      </c>
      <c r="G91" s="22">
        <f t="shared" si="10"/>
        <v>228.94</v>
      </c>
      <c r="H91" s="24">
        <v>0</v>
      </c>
      <c r="I91" s="23">
        <v>32.020000000000003</v>
      </c>
    </row>
    <row r="92" spans="1:9" x14ac:dyDescent="0.25">
      <c r="A92" s="25"/>
      <c r="B92" s="25"/>
      <c r="C92" s="25"/>
      <c r="D92" s="25"/>
      <c r="E92" s="25"/>
      <c r="F92" s="25"/>
      <c r="G92" s="7">
        <f>SUM(G83:G91)</f>
        <v>41703.06</v>
      </c>
      <c r="H92" s="27"/>
      <c r="I92" s="26"/>
    </row>
    <row r="93" spans="1:9" x14ac:dyDescent="0.25">
      <c r="A93" s="46"/>
      <c r="B93" s="46"/>
      <c r="C93" s="46"/>
      <c r="D93" s="46"/>
      <c r="E93" s="46"/>
      <c r="F93" s="46"/>
      <c r="G93" s="46"/>
      <c r="H93" s="27"/>
      <c r="I93" s="26"/>
    </row>
    <row r="94" spans="1:9" x14ac:dyDescent="0.25">
      <c r="A94" s="11" t="s">
        <v>144</v>
      </c>
      <c r="B94" s="12" t="s">
        <v>145</v>
      </c>
      <c r="C94" s="13"/>
      <c r="D94" s="14"/>
      <c r="E94" s="15"/>
      <c r="F94" s="15"/>
      <c r="G94" s="15"/>
      <c r="H94" s="17"/>
      <c r="I94" s="15"/>
    </row>
    <row r="95" spans="1:9" ht="51" x14ac:dyDescent="0.25">
      <c r="A95" s="18" t="s">
        <v>146</v>
      </c>
      <c r="B95" s="19" t="s">
        <v>147</v>
      </c>
      <c r="C95" s="41" t="s">
        <v>18</v>
      </c>
      <c r="D95" s="21">
        <v>14</v>
      </c>
      <c r="E95" s="22">
        <v>504.77</v>
      </c>
      <c r="F95" s="23">
        <v>594.86</v>
      </c>
      <c r="G95" s="22">
        <f t="shared" ref="G95:G98" si="11">ROUND((F95*D95),2)</f>
        <v>8328.0400000000009</v>
      </c>
      <c r="H95" s="24">
        <v>0</v>
      </c>
      <c r="I95" s="23">
        <v>594.86</v>
      </c>
    </row>
    <row r="96" spans="1:9" ht="51" x14ac:dyDescent="0.25">
      <c r="A96" s="18" t="s">
        <v>148</v>
      </c>
      <c r="B96" s="19" t="s">
        <v>149</v>
      </c>
      <c r="C96" s="41" t="s">
        <v>18</v>
      </c>
      <c r="D96" s="21">
        <v>7</v>
      </c>
      <c r="E96" s="22">
        <v>45.3</v>
      </c>
      <c r="F96" s="23">
        <v>53.39</v>
      </c>
      <c r="G96" s="22">
        <f t="shared" si="11"/>
        <v>373.73</v>
      </c>
      <c r="H96" s="24">
        <v>0</v>
      </c>
      <c r="I96" s="23">
        <v>53.39</v>
      </c>
    </row>
    <row r="97" spans="1:9" ht="51" x14ac:dyDescent="0.25">
      <c r="A97" s="18" t="s">
        <v>150</v>
      </c>
      <c r="B97" s="19" t="s">
        <v>151</v>
      </c>
      <c r="C97" s="41" t="s">
        <v>18</v>
      </c>
      <c r="D97" s="21">
        <v>5</v>
      </c>
      <c r="E97" s="22">
        <v>46.71</v>
      </c>
      <c r="F97" s="23">
        <v>52.27</v>
      </c>
      <c r="G97" s="22">
        <f t="shared" si="11"/>
        <v>261.35000000000002</v>
      </c>
      <c r="H97" s="24">
        <v>0</v>
      </c>
      <c r="I97" s="23">
        <v>52.27</v>
      </c>
    </row>
    <row r="98" spans="1:9" ht="51" x14ac:dyDescent="0.25">
      <c r="A98" s="18" t="s">
        <v>152</v>
      </c>
      <c r="B98" s="19" t="s">
        <v>153</v>
      </c>
      <c r="C98" s="41" t="s">
        <v>18</v>
      </c>
      <c r="D98" s="21">
        <v>36</v>
      </c>
      <c r="E98" s="22">
        <v>53.49</v>
      </c>
      <c r="F98" s="23">
        <v>63.04</v>
      </c>
      <c r="G98" s="22">
        <f t="shared" si="11"/>
        <v>2269.44</v>
      </c>
      <c r="H98" s="24">
        <v>0</v>
      </c>
      <c r="I98" s="23">
        <v>63.04</v>
      </c>
    </row>
    <row r="99" spans="1:9" x14ac:dyDescent="0.25">
      <c r="A99" s="47"/>
      <c r="B99" s="47"/>
      <c r="C99" s="47"/>
      <c r="D99" s="47"/>
      <c r="E99" s="47"/>
      <c r="F99" s="47"/>
      <c r="G99" s="7">
        <f>SUM(G95:G98)</f>
        <v>11232.560000000001</v>
      </c>
      <c r="H99" s="24"/>
      <c r="I99" s="26"/>
    </row>
    <row r="100" spans="1:9" x14ac:dyDescent="0.25">
      <c r="A100" s="47"/>
      <c r="B100" s="47"/>
      <c r="C100" s="47"/>
      <c r="D100" s="47"/>
      <c r="E100" s="47"/>
      <c r="F100" s="47"/>
      <c r="G100" s="47"/>
      <c r="H100" s="24"/>
      <c r="I100" s="26"/>
    </row>
    <row r="101" spans="1:9" x14ac:dyDescent="0.25">
      <c r="A101" s="11" t="s">
        <v>154</v>
      </c>
      <c r="B101" s="12" t="s">
        <v>155</v>
      </c>
      <c r="C101" s="13"/>
      <c r="D101" s="14"/>
      <c r="E101" s="15"/>
      <c r="F101" s="15"/>
      <c r="G101" s="15"/>
      <c r="H101" s="17"/>
      <c r="I101" s="15"/>
    </row>
    <row r="102" spans="1:9" ht="51" x14ac:dyDescent="0.25">
      <c r="A102" s="18" t="s">
        <v>156</v>
      </c>
      <c r="B102" s="19" t="s">
        <v>157</v>
      </c>
      <c r="C102" s="41" t="s">
        <v>13</v>
      </c>
      <c r="D102" s="21">
        <v>347.52</v>
      </c>
      <c r="E102" s="22">
        <v>29.19</v>
      </c>
      <c r="F102" s="23">
        <v>34.4</v>
      </c>
      <c r="G102" s="22">
        <f t="shared" ref="G102:G107" si="12">ROUND((F102*D102),2)</f>
        <v>11954.69</v>
      </c>
      <c r="H102" s="24">
        <v>0</v>
      </c>
      <c r="I102" s="23">
        <v>34.4</v>
      </c>
    </row>
    <row r="103" spans="1:9" ht="51" x14ac:dyDescent="0.25">
      <c r="A103" s="18" t="s">
        <v>158</v>
      </c>
      <c r="B103" s="19" t="s">
        <v>159</v>
      </c>
      <c r="C103" s="41" t="s">
        <v>13</v>
      </c>
      <c r="D103" s="21">
        <v>284.64</v>
      </c>
      <c r="E103" s="22">
        <v>65.41</v>
      </c>
      <c r="F103" s="23">
        <v>77.08</v>
      </c>
      <c r="G103" s="22">
        <f t="shared" si="12"/>
        <v>21940.05</v>
      </c>
      <c r="H103" s="24">
        <v>0</v>
      </c>
      <c r="I103" s="23">
        <v>77.08</v>
      </c>
    </row>
    <row r="104" spans="1:9" ht="51" x14ac:dyDescent="0.25">
      <c r="A104" s="18" t="s">
        <v>160</v>
      </c>
      <c r="B104" s="19" t="s">
        <v>161</v>
      </c>
      <c r="C104" s="41" t="s">
        <v>13</v>
      </c>
      <c r="D104" s="21">
        <v>322.55</v>
      </c>
      <c r="E104" s="22">
        <v>149.78</v>
      </c>
      <c r="F104" s="23">
        <v>176.5</v>
      </c>
      <c r="G104" s="22">
        <f t="shared" si="12"/>
        <v>56930.080000000002</v>
      </c>
      <c r="H104" s="24">
        <v>0</v>
      </c>
      <c r="I104" s="23">
        <v>176.5</v>
      </c>
    </row>
    <row r="105" spans="1:9" ht="63.75" x14ac:dyDescent="0.25">
      <c r="A105" s="18" t="s">
        <v>162</v>
      </c>
      <c r="B105" s="19" t="s">
        <v>163</v>
      </c>
      <c r="C105" s="41" t="s">
        <v>13</v>
      </c>
      <c r="D105" s="21">
        <v>16.18</v>
      </c>
      <c r="E105" s="22">
        <v>240.85</v>
      </c>
      <c r="F105" s="23">
        <v>283.83999999999997</v>
      </c>
      <c r="G105" s="22">
        <f t="shared" si="12"/>
        <v>4592.53</v>
      </c>
      <c r="H105" s="24">
        <v>0</v>
      </c>
      <c r="I105" s="23">
        <v>283.83999999999997</v>
      </c>
    </row>
    <row r="106" spans="1:9" ht="89.25" x14ac:dyDescent="0.25">
      <c r="A106" s="18" t="s">
        <v>164</v>
      </c>
      <c r="B106" s="19" t="s">
        <v>165</v>
      </c>
      <c r="C106" s="41" t="s">
        <v>13</v>
      </c>
      <c r="D106" s="21">
        <v>24.97</v>
      </c>
      <c r="E106" s="22">
        <v>85.11</v>
      </c>
      <c r="F106" s="23">
        <v>100.29</v>
      </c>
      <c r="G106" s="22">
        <f t="shared" si="12"/>
        <v>2504.2399999999998</v>
      </c>
      <c r="H106" s="24">
        <v>0</v>
      </c>
      <c r="I106" s="23">
        <v>100.29</v>
      </c>
    </row>
    <row r="107" spans="1:9" ht="51" x14ac:dyDescent="0.25">
      <c r="A107" s="18" t="s">
        <v>166</v>
      </c>
      <c r="B107" s="19" t="s">
        <v>167</v>
      </c>
      <c r="C107" s="41" t="s">
        <v>10</v>
      </c>
      <c r="D107" s="21">
        <v>75.42</v>
      </c>
      <c r="E107" s="22">
        <v>32.92</v>
      </c>
      <c r="F107" s="23">
        <v>35.44</v>
      </c>
      <c r="G107" s="22">
        <f t="shared" si="12"/>
        <v>2672.88</v>
      </c>
      <c r="H107" s="24">
        <v>0</v>
      </c>
      <c r="I107" s="23">
        <v>35.44</v>
      </c>
    </row>
    <row r="108" spans="1:9" x14ac:dyDescent="0.25">
      <c r="A108" s="47"/>
      <c r="B108" s="47"/>
      <c r="C108" s="47"/>
      <c r="D108" s="47"/>
      <c r="E108" s="47"/>
      <c r="F108" s="47"/>
      <c r="G108" s="7">
        <f>SUM(G102:G107)</f>
        <v>100594.47000000002</v>
      </c>
      <c r="H108" s="27"/>
      <c r="I108" s="26"/>
    </row>
    <row r="109" spans="1:9" x14ac:dyDescent="0.25">
      <c r="A109" s="25"/>
      <c r="B109" s="25"/>
      <c r="C109" s="25"/>
      <c r="D109" s="25"/>
      <c r="E109" s="25"/>
      <c r="F109" s="25"/>
      <c r="G109" s="25"/>
      <c r="H109" s="27"/>
      <c r="I109" s="26"/>
    </row>
    <row r="110" spans="1:9" x14ac:dyDescent="0.25">
      <c r="A110" s="11" t="s">
        <v>168</v>
      </c>
      <c r="B110" s="12" t="s">
        <v>169</v>
      </c>
      <c r="C110" s="13"/>
      <c r="D110" s="14"/>
      <c r="E110" s="15"/>
      <c r="F110" s="15"/>
      <c r="G110" s="15"/>
      <c r="H110" s="17"/>
      <c r="I110" s="15"/>
    </row>
    <row r="111" spans="1:9" ht="38.25" x14ac:dyDescent="0.25">
      <c r="A111" s="48" t="s">
        <v>170</v>
      </c>
      <c r="B111" s="29" t="s">
        <v>171</v>
      </c>
      <c r="C111" s="30" t="s">
        <v>18</v>
      </c>
      <c r="D111" s="34">
        <v>6</v>
      </c>
      <c r="E111" s="31">
        <v>80.930000000000007</v>
      </c>
      <c r="F111" s="23">
        <v>93.37</v>
      </c>
      <c r="G111" s="22">
        <f t="shared" ref="G111:G121" si="13">ROUND((F111*D111),2)</f>
        <v>560.22</v>
      </c>
      <c r="H111" s="24">
        <v>0</v>
      </c>
      <c r="I111" s="23">
        <v>93.37</v>
      </c>
    </row>
    <row r="112" spans="1:9" ht="63.75" x14ac:dyDescent="0.25">
      <c r="A112" s="48" t="s">
        <v>172</v>
      </c>
      <c r="B112" s="29" t="s">
        <v>173</v>
      </c>
      <c r="C112" s="30" t="s">
        <v>18</v>
      </c>
      <c r="D112" s="34">
        <v>30</v>
      </c>
      <c r="E112" s="31">
        <v>61.04</v>
      </c>
      <c r="F112" s="23">
        <v>71.94</v>
      </c>
      <c r="G112" s="22">
        <f t="shared" si="13"/>
        <v>2158.1999999999998</v>
      </c>
      <c r="H112" s="24">
        <v>0</v>
      </c>
      <c r="I112" s="23">
        <v>71.94</v>
      </c>
    </row>
    <row r="113" spans="1:9" ht="102" x14ac:dyDescent="0.25">
      <c r="A113" s="48" t="s">
        <v>174</v>
      </c>
      <c r="B113" s="29" t="s">
        <v>175</v>
      </c>
      <c r="C113" s="30" t="s">
        <v>18</v>
      </c>
      <c r="D113" s="34">
        <v>30</v>
      </c>
      <c r="E113" s="31">
        <v>124.4</v>
      </c>
      <c r="F113" s="23">
        <v>146.6</v>
      </c>
      <c r="G113" s="22">
        <f t="shared" si="13"/>
        <v>4398</v>
      </c>
      <c r="H113" s="24">
        <v>0</v>
      </c>
      <c r="I113" s="23">
        <v>146.6</v>
      </c>
    </row>
    <row r="114" spans="1:9" ht="51" x14ac:dyDescent="0.25">
      <c r="A114" s="48" t="s">
        <v>176</v>
      </c>
      <c r="B114" s="29" t="s">
        <v>177</v>
      </c>
      <c r="C114" s="30" t="s">
        <v>10</v>
      </c>
      <c r="D114" s="34">
        <v>25</v>
      </c>
      <c r="E114" s="31">
        <v>61.66</v>
      </c>
      <c r="F114" s="23">
        <v>70.86</v>
      </c>
      <c r="G114" s="22">
        <f t="shared" si="13"/>
        <v>1771.5</v>
      </c>
      <c r="H114" s="24">
        <v>0</v>
      </c>
      <c r="I114" s="23">
        <v>70.86</v>
      </c>
    </row>
    <row r="115" spans="1:9" ht="51" x14ac:dyDescent="0.25">
      <c r="A115" s="48" t="s">
        <v>178</v>
      </c>
      <c r="B115" s="29" t="s">
        <v>179</v>
      </c>
      <c r="C115" s="30" t="s">
        <v>10</v>
      </c>
      <c r="D115" s="34">
        <v>66.400000000000006</v>
      </c>
      <c r="E115" s="31">
        <v>54.65</v>
      </c>
      <c r="F115" s="23">
        <v>64.27</v>
      </c>
      <c r="G115" s="22">
        <f t="shared" si="13"/>
        <v>4267.53</v>
      </c>
      <c r="H115" s="24">
        <v>0</v>
      </c>
      <c r="I115" s="23">
        <v>64.27</v>
      </c>
    </row>
    <row r="116" spans="1:9" ht="89.25" x14ac:dyDescent="0.25">
      <c r="A116" s="48" t="s">
        <v>180</v>
      </c>
      <c r="B116" s="29" t="s">
        <v>181</v>
      </c>
      <c r="C116" s="30" t="s">
        <v>18</v>
      </c>
      <c r="D116" s="34">
        <v>6</v>
      </c>
      <c r="E116" s="31">
        <v>49.94</v>
      </c>
      <c r="F116" s="23">
        <v>58.85</v>
      </c>
      <c r="G116" s="22">
        <f t="shared" si="13"/>
        <v>353.1</v>
      </c>
      <c r="H116" s="24">
        <v>0</v>
      </c>
      <c r="I116" s="23">
        <v>58.85</v>
      </c>
    </row>
    <row r="117" spans="1:9" ht="63.75" x14ac:dyDescent="0.25">
      <c r="A117" s="48" t="s">
        <v>182</v>
      </c>
      <c r="B117" s="29" t="s">
        <v>183</v>
      </c>
      <c r="C117" s="30" t="s">
        <v>18</v>
      </c>
      <c r="D117" s="34">
        <v>6</v>
      </c>
      <c r="E117" s="31">
        <v>92.38</v>
      </c>
      <c r="F117" s="23">
        <v>108.87</v>
      </c>
      <c r="G117" s="22">
        <f t="shared" si="13"/>
        <v>653.22</v>
      </c>
      <c r="H117" s="24">
        <v>0</v>
      </c>
      <c r="I117" s="23">
        <v>108.87</v>
      </c>
    </row>
    <row r="118" spans="1:9" ht="63.75" x14ac:dyDescent="0.25">
      <c r="A118" s="48" t="s">
        <v>184</v>
      </c>
      <c r="B118" s="29" t="s">
        <v>185</v>
      </c>
      <c r="C118" s="30" t="s">
        <v>18</v>
      </c>
      <c r="D118" s="34">
        <v>6</v>
      </c>
      <c r="E118" s="31">
        <v>145</v>
      </c>
      <c r="F118" s="23">
        <v>170.88</v>
      </c>
      <c r="G118" s="22">
        <f t="shared" si="13"/>
        <v>1025.28</v>
      </c>
      <c r="H118" s="24">
        <v>0</v>
      </c>
      <c r="I118" s="23">
        <v>170.88</v>
      </c>
    </row>
    <row r="119" spans="1:9" ht="63.75" x14ac:dyDescent="0.25">
      <c r="A119" s="48" t="s">
        <v>186</v>
      </c>
      <c r="B119" s="29" t="s">
        <v>187</v>
      </c>
      <c r="C119" s="30" t="s">
        <v>10</v>
      </c>
      <c r="D119" s="34">
        <v>20</v>
      </c>
      <c r="E119" s="31">
        <v>39.82</v>
      </c>
      <c r="F119" s="23">
        <v>46.93</v>
      </c>
      <c r="G119" s="22">
        <f t="shared" si="13"/>
        <v>938.6</v>
      </c>
      <c r="H119" s="24">
        <v>0</v>
      </c>
      <c r="I119" s="23">
        <v>46.93</v>
      </c>
    </row>
    <row r="120" spans="1:9" ht="51" x14ac:dyDescent="0.25">
      <c r="A120" s="48" t="s">
        <v>188</v>
      </c>
      <c r="B120" s="29" t="s">
        <v>189</v>
      </c>
      <c r="C120" s="30" t="s">
        <v>18</v>
      </c>
      <c r="D120" s="34">
        <v>5</v>
      </c>
      <c r="E120" s="31">
        <v>636.46</v>
      </c>
      <c r="F120" s="23">
        <v>750.06</v>
      </c>
      <c r="G120" s="22">
        <f t="shared" si="13"/>
        <v>3750.3</v>
      </c>
      <c r="H120" s="24">
        <v>0</v>
      </c>
      <c r="I120" s="23">
        <v>750.06</v>
      </c>
    </row>
    <row r="121" spans="1:9" ht="51" x14ac:dyDescent="0.25">
      <c r="A121" s="48" t="s">
        <v>190</v>
      </c>
      <c r="B121" s="29" t="s">
        <v>191</v>
      </c>
      <c r="C121" s="30" t="s">
        <v>18</v>
      </c>
      <c r="D121" s="34">
        <v>5</v>
      </c>
      <c r="E121" s="31">
        <v>29.58</v>
      </c>
      <c r="F121" s="23">
        <v>34.82</v>
      </c>
      <c r="G121" s="22">
        <f t="shared" si="13"/>
        <v>174.1</v>
      </c>
      <c r="H121" s="24">
        <v>0</v>
      </c>
      <c r="I121" s="23">
        <v>34.82</v>
      </c>
    </row>
    <row r="122" spans="1:9" ht="76.5" x14ac:dyDescent="0.25">
      <c r="A122" s="48" t="s">
        <v>192</v>
      </c>
      <c r="B122" s="29" t="s">
        <v>193</v>
      </c>
      <c r="C122" s="30" t="s">
        <v>18</v>
      </c>
      <c r="D122" s="34">
        <v>5</v>
      </c>
      <c r="E122" s="31">
        <v>22.18</v>
      </c>
      <c r="F122" s="23">
        <v>26.14</v>
      </c>
      <c r="G122" s="22">
        <f>ROUND((F122*D122),2)</f>
        <v>130.69999999999999</v>
      </c>
      <c r="H122" s="24">
        <v>0</v>
      </c>
      <c r="I122" s="23">
        <v>26.14</v>
      </c>
    </row>
    <row r="123" spans="1:9" x14ac:dyDescent="0.25">
      <c r="A123" s="47"/>
      <c r="B123" s="47"/>
      <c r="C123" s="47"/>
      <c r="D123" s="47"/>
      <c r="E123" s="47"/>
      <c r="F123" s="47"/>
      <c r="G123" s="7">
        <f>SUM(G111:G122)</f>
        <v>20180.75</v>
      </c>
      <c r="H123" s="27"/>
      <c r="I123" s="26"/>
    </row>
    <row r="124" spans="1:9" x14ac:dyDescent="0.25">
      <c r="A124" s="25"/>
      <c r="B124" s="25"/>
      <c r="C124" s="25"/>
      <c r="D124" s="25"/>
      <c r="E124" s="25"/>
      <c r="F124" s="25"/>
      <c r="G124" s="25"/>
      <c r="H124" s="27"/>
      <c r="I124" s="26"/>
    </row>
    <row r="125" spans="1:9" x14ac:dyDescent="0.25">
      <c r="A125" s="11" t="s">
        <v>194</v>
      </c>
      <c r="B125" s="12" t="s">
        <v>195</v>
      </c>
      <c r="C125" s="13"/>
      <c r="D125" s="14"/>
      <c r="E125" s="15"/>
      <c r="F125" s="15"/>
      <c r="G125" s="15"/>
      <c r="H125" s="17"/>
      <c r="I125" s="15"/>
    </row>
    <row r="126" spans="1:9" ht="25.5" x14ac:dyDescent="0.25">
      <c r="A126" s="18" t="s">
        <v>196</v>
      </c>
      <c r="B126" s="19" t="s">
        <v>197</v>
      </c>
      <c r="C126" s="41" t="s">
        <v>13</v>
      </c>
      <c r="D126" s="21">
        <v>322.55</v>
      </c>
      <c r="E126" s="22">
        <v>11.1</v>
      </c>
      <c r="F126" s="23">
        <v>13.09</v>
      </c>
      <c r="G126" s="22">
        <f>ROUND((F126*D126),2)</f>
        <v>4222.18</v>
      </c>
      <c r="H126" s="24">
        <v>0</v>
      </c>
      <c r="I126" s="23">
        <v>13.09</v>
      </c>
    </row>
    <row r="127" spans="1:9" x14ac:dyDescent="0.25">
      <c r="A127" s="47"/>
      <c r="B127" s="47"/>
      <c r="C127" s="47"/>
      <c r="D127" s="47"/>
      <c r="E127" s="47"/>
      <c r="F127" s="47"/>
      <c r="G127" s="7">
        <f>G126</f>
        <v>4222.18</v>
      </c>
      <c r="H127" s="27"/>
      <c r="I127" s="26"/>
    </row>
    <row r="128" spans="1:9" x14ac:dyDescent="0.25">
      <c r="A128" s="25"/>
      <c r="B128" s="25"/>
      <c r="C128" s="25"/>
      <c r="D128" s="25"/>
      <c r="E128" s="25"/>
      <c r="F128" s="25"/>
      <c r="G128" s="25"/>
      <c r="H128" s="27"/>
      <c r="I128" s="26"/>
    </row>
    <row r="129" spans="1:9" x14ac:dyDescent="0.25">
      <c r="A129" s="11" t="s">
        <v>198</v>
      </c>
      <c r="B129" s="12" t="s">
        <v>199</v>
      </c>
      <c r="C129" s="13"/>
      <c r="D129" s="14"/>
      <c r="E129" s="15"/>
      <c r="F129" s="15"/>
      <c r="G129" s="15"/>
      <c r="H129" s="17"/>
      <c r="I129" s="15"/>
    </row>
    <row r="130" spans="1:9" x14ac:dyDescent="0.25">
      <c r="A130" s="18" t="s">
        <v>200</v>
      </c>
      <c r="B130" s="19" t="s">
        <v>201</v>
      </c>
      <c r="C130" s="41" t="s">
        <v>18</v>
      </c>
      <c r="D130" s="21">
        <v>1</v>
      </c>
      <c r="E130" s="22">
        <f>'[1]COMPOSIÇÃO 002'!B16</f>
        <v>34359</v>
      </c>
      <c r="F130" s="23">
        <v>40491.22</v>
      </c>
      <c r="G130" s="22">
        <f>ROUND((F130*D130),2)</f>
        <v>40491.22</v>
      </c>
      <c r="H130" s="24">
        <v>0</v>
      </c>
      <c r="I130" s="23">
        <v>40491.22</v>
      </c>
    </row>
    <row r="131" spans="1:9" ht="63.75" x14ac:dyDescent="0.25">
      <c r="A131" s="18" t="s">
        <v>202</v>
      </c>
      <c r="B131" s="19" t="s">
        <v>203</v>
      </c>
      <c r="C131" s="20" t="s">
        <v>13</v>
      </c>
      <c r="D131" s="21">
        <v>7.2</v>
      </c>
      <c r="E131" s="22">
        <v>1072.17</v>
      </c>
      <c r="F131" s="23">
        <v>1261.68</v>
      </c>
      <c r="G131" s="22">
        <f>ROUND((F131*D131),2)</f>
        <v>9084.1</v>
      </c>
      <c r="H131" s="24">
        <v>0</v>
      </c>
      <c r="I131" s="23">
        <v>1261.68</v>
      </c>
    </row>
  </sheetData>
  <mergeCells count="37">
    <mergeCell ref="A5:I5"/>
    <mergeCell ref="A12:F12"/>
    <mergeCell ref="A13:G13"/>
    <mergeCell ref="A17:F17"/>
    <mergeCell ref="A18:G18"/>
    <mergeCell ref="A24:F24"/>
    <mergeCell ref="A25:G25"/>
    <mergeCell ref="A38:F38"/>
    <mergeCell ref="A48:F48"/>
    <mergeCell ref="A49:F49"/>
    <mergeCell ref="A50:G50"/>
    <mergeCell ref="A55:F55"/>
    <mergeCell ref="A60:F60"/>
    <mergeCell ref="A61:F61"/>
    <mergeCell ref="A62:G62"/>
    <mergeCell ref="A65:F65"/>
    <mergeCell ref="A66:G66"/>
    <mergeCell ref="A72:F72"/>
    <mergeCell ref="A73:G73"/>
    <mergeCell ref="A80:F80"/>
    <mergeCell ref="A81:G81"/>
    <mergeCell ref="A92:F92"/>
    <mergeCell ref="A93:G93"/>
    <mergeCell ref="A99:F99"/>
    <mergeCell ref="A100:G100"/>
    <mergeCell ref="A108:F108"/>
    <mergeCell ref="A109:G109"/>
    <mergeCell ref="A123:F123"/>
    <mergeCell ref="A124:G124"/>
    <mergeCell ref="A127:F127"/>
    <mergeCell ref="A128:G128"/>
    <mergeCell ref="E1:I1"/>
    <mergeCell ref="E2:I2"/>
    <mergeCell ref="E3:I3"/>
    <mergeCell ref="A1:D1"/>
    <mergeCell ref="A2:D2"/>
    <mergeCell ref="A3:D3"/>
  </mergeCells>
  <conditionalFormatting sqref="B20">
    <cfRule type="expression" dxfId="1" priority="1" stopIfTrue="1">
      <formula>AND(COUNTA(#REF!),COUNT($D22:$J22)=0)</formula>
    </cfRule>
  </conditionalFormatting>
  <conditionalFormatting sqref="C45:C47">
    <cfRule type="expression" dxfId="0" priority="2" stopIfTrue="1">
      <formula>AND(COUNTA(#REF!),COUNT($D57:$H57)=0)</formula>
    </cfRule>
  </conditionalFormatting>
  <pageMargins left="0.25" right="0.25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Araujo Bitti</dc:creator>
  <cp:lastModifiedBy>Gabriela Araujo Bitti</cp:lastModifiedBy>
  <cp:lastPrinted>2023-07-13T20:10:06Z</cp:lastPrinted>
  <dcterms:created xsi:type="dcterms:W3CDTF">2023-07-10T18:20:33Z</dcterms:created>
  <dcterms:modified xsi:type="dcterms:W3CDTF">2023-07-13T20:47:52Z</dcterms:modified>
</cp:coreProperties>
</file>