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xr:revisionPtr revIDLastSave="0" documentId="8_{49C047F1-A97E-4532-83D0-C14545F2C297}" xr6:coauthVersionLast="37" xr6:coauthVersionMax="37" xr10:uidLastSave="{00000000-0000-0000-0000-000000000000}"/>
  <bookViews>
    <workbookView xWindow="-120" yWindow="-120" windowWidth="24240" windowHeight="13020" xr2:uid="{00000000-000D-0000-FFFF-FFFF00000000}"/>
  </bookViews>
  <sheets>
    <sheet name="Assistência Social" sheetId="6" r:id="rId1"/>
  </sheets>
  <definedNames>
    <definedName name="_xlnm._FilterDatabase" localSheetId="0" hidden="1">'Assistência Social'!$A$2:$X$32</definedName>
  </definedNames>
  <calcPr calcId="179021"/>
  <extLst>
    <ext uri="GoogleSheetsCustomDataVersion2">
      <go:sheetsCustomData xmlns:go="http://customooxmlschemas.google.com/" r:id="rId9" roundtripDataChecksum="rUQZbYw+N2WrndtyT3ow5c500uTSoDagR2qiWtqkUv0="/>
    </ext>
  </extLst>
</workbook>
</file>

<file path=xl/calcChain.xml><?xml version="1.0" encoding="utf-8"?>
<calcChain xmlns="http://schemas.openxmlformats.org/spreadsheetml/2006/main">
  <c r="L28" i="6" l="1"/>
  <c r="N28" i="6" s="1"/>
  <c r="L27" i="6"/>
  <c r="N27" i="6" s="1"/>
  <c r="L26" i="6"/>
  <c r="N26" i="6" s="1"/>
  <c r="L25" i="6"/>
  <c r="N25" i="6" s="1"/>
  <c r="L24" i="6"/>
  <c r="N24" i="6" s="1"/>
  <c r="L23" i="6"/>
  <c r="N23" i="6" s="1"/>
  <c r="L22" i="6"/>
  <c r="N22" i="6" s="1"/>
  <c r="L21" i="6"/>
  <c r="N21" i="6" s="1"/>
  <c r="L20" i="6"/>
  <c r="N20" i="6" s="1"/>
  <c r="L19" i="6"/>
  <c r="N19" i="6" s="1"/>
  <c r="L18" i="6"/>
  <c r="N18" i="6" s="1"/>
  <c r="L17" i="6"/>
  <c r="N17" i="6" s="1"/>
  <c r="L16" i="6"/>
  <c r="N16" i="6" s="1"/>
  <c r="L15" i="6"/>
  <c r="N15" i="6" s="1"/>
  <c r="E33" i="6"/>
  <c r="K33" i="6" l="1"/>
  <c r="J33" i="6"/>
  <c r="I33" i="6"/>
  <c r="H33" i="6"/>
  <c r="G33" i="6"/>
  <c r="F33" i="6"/>
  <c r="L33" i="6" l="1"/>
  <c r="M33" i="6"/>
  <c r="N33" i="6" l="1"/>
  <c r="N35" i="6" s="1"/>
  <c r="N36" i="6" s="1"/>
  <c r="N37" i="6" s="1"/>
</calcChain>
</file>

<file path=xl/sharedStrings.xml><?xml version="1.0" encoding="utf-8"?>
<sst xmlns="http://schemas.openxmlformats.org/spreadsheetml/2006/main" count="78" uniqueCount="58">
  <si>
    <t>TOTAL</t>
  </si>
  <si>
    <t>NOME</t>
  </si>
  <si>
    <t>CARGO</t>
  </si>
  <si>
    <t>ADMISSÃO</t>
  </si>
  <si>
    <t>Demissao</t>
  </si>
  <si>
    <t>SALARIO BASE</t>
  </si>
  <si>
    <t>Insalubridade</t>
  </si>
  <si>
    <t>Adicional Noturno</t>
  </si>
  <si>
    <t>%</t>
  </si>
  <si>
    <t>AUX DE SERVICOS GERAIS</t>
  </si>
  <si>
    <t>PORTEIRO</t>
  </si>
  <si>
    <t>Alimentação</t>
  </si>
  <si>
    <t>Salário Família</t>
  </si>
  <si>
    <t>2,4% - CIM NOROESTE</t>
  </si>
  <si>
    <t>AGENTE ADMINISTRATIVO</t>
  </si>
  <si>
    <t xml:space="preserve">CUIDADOR SOCIAL </t>
  </si>
  <si>
    <t>WELITA CASSIA DE OLIVEIRA GUILHERMINO</t>
  </si>
  <si>
    <t>SIRLEY MEIRELES MACHADO</t>
  </si>
  <si>
    <t>ORIENTADOR SOCIAL</t>
  </si>
  <si>
    <t>ROSIMARA DOS SANTOS</t>
  </si>
  <si>
    <t>RAIANE CARNEIRO BARCELOS</t>
  </si>
  <si>
    <t>NAIONY PRATES</t>
  </si>
  <si>
    <t>EDUCADOR SOCIAL</t>
  </si>
  <si>
    <t>MARINA GLEYZA SOUZA DIAS</t>
  </si>
  <si>
    <t>MARIA SUELI JOSE DA SILVA</t>
  </si>
  <si>
    <t>COZINHEIRO (A)</t>
  </si>
  <si>
    <t xml:space="preserve">MARIA GOMES DE SOUZA </t>
  </si>
  <si>
    <t>MARIA DO CARMO VIEIRA DA COSTA</t>
  </si>
  <si>
    <t>LUCIMARIA COSTA ALMEIDA</t>
  </si>
  <si>
    <t>PSICOLOGO</t>
  </si>
  <si>
    <t>LUANA CANTAO MACHADO</t>
  </si>
  <si>
    <t xml:space="preserve">LENILDA MARIA DOS SANTOS MACHADO </t>
  </si>
  <si>
    <t>GLEISIMARA DE SOUZA OLIVEIRA</t>
  </si>
  <si>
    <t>GISELE GONCALVES BATISTA COSTA</t>
  </si>
  <si>
    <t>ERLANIA NUNES DOS SANTOS DA SILVA</t>
  </si>
  <si>
    <t>DERUAITE MORAES DE SOUSA</t>
  </si>
  <si>
    <t>DANIELA ALMEIDA SANTOS</t>
  </si>
  <si>
    <t>DAIANNE APARECIDA DO ROSARIO ALVES</t>
  </si>
  <si>
    <t>CASSIANO ROCHA THOMAZ</t>
  </si>
  <si>
    <t>CAROLAINE RIBEIRO LEITE</t>
  </si>
  <si>
    <t>CARLA SOARES</t>
  </si>
  <si>
    <t>Horas Extras</t>
  </si>
  <si>
    <t>Hora Feriado</t>
  </si>
  <si>
    <t>Gratificação</t>
  </si>
  <si>
    <t>SARA ANGELA SOUZA</t>
  </si>
  <si>
    <t>NUTRICIONISTA</t>
  </si>
  <si>
    <t>JOAO BATISTA FIRMINO DE SOUZA</t>
  </si>
  <si>
    <t>EDSON DO NASCIMENTO SILVA</t>
  </si>
  <si>
    <t xml:space="preserve">ADRIANO FERREIRA DIAS </t>
  </si>
  <si>
    <t>BETHANIA DIAS DE AZEVEDO</t>
  </si>
  <si>
    <t xml:space="preserve">DANIELA DENARDI MACHADO </t>
  </si>
  <si>
    <t>TATIANE CRUZ DE VASCONCELLOS SIQUEIRA</t>
  </si>
  <si>
    <t>VICTORIA KAROLYNE SOARES REIS</t>
  </si>
  <si>
    <t>EDUARDA LEANDRO SANTOS</t>
  </si>
  <si>
    <t>TOTAL IPAS SETEMBRO-2025</t>
  </si>
  <si>
    <t>TOTAL FATURA SETEMBRO-2025</t>
  </si>
  <si>
    <t>QUADRO GERAL DE FUNCIONÁRIOS - MÊS SETEMBRO/2025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</si>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</sst>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&quot;R$&quot;\ #,##0.00"/>
  </numFmts>
  <fonts count="8" x14ac:knownFonts="1">
    <font>
      <sz val="10"/>
      <color rgb="FF000000"/>
      <name val="Arial"/>
      <scheme val="minor"/>
    </font>
    <font>
      <sz val="10"/>
      <color rgb="FF000000"/>
      <name val="Arial"/>
      <family val="2"/>
      <scheme val="minor"/>
    </font>
    <font>
      <b/>
      <sz val="9"/>
      <color theme="1"/>
      <name val="Calibri"/>
      <family val="2"/>
    </font>
    <font>
      <b/>
      <sz val="9"/>
      <color rgb="FF000000"/>
      <name val="Calibri"/>
      <family val="2"/>
    </font>
    <font>
      <sz val="9"/>
      <color indexed="8"/>
      <name val="Calibri"/>
      <family val="2"/>
    </font>
    <font>
      <sz val="9"/>
      <color rgb="FF000000"/>
      <name val="Calibri"/>
      <family val="2"/>
    </font>
    <font>
      <sz val="9"/>
      <color theme="1"/>
      <name val="Calibri"/>
      <family val="2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1E4F5"/>
        <bgColor rgb="FFC1E4F5"/>
      </patternFill>
    </fill>
    <fill>
      <patternFill patternType="solid">
        <fgColor rgb="FFB3E5A1"/>
        <bgColor rgb="FFB3E5A1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2">
    <xf numFmtId="0" fontId="0" fillId="0" borderId="0" xfId="0"/>
    <xf numFmtId="49" fontId="3" fillId="2" borderId="6" xfId="0" applyNumberFormat="1" applyFont="1" applyFill="1" applyBorder="1" applyAlignment="1">
      <alignment horizontal="center" vertical="center" wrapText="1"/>
    </xf>
    <xf numFmtId="14" fontId="3" fillId="2" borderId="6" xfId="0" applyNumberFormat="1" applyFont="1" applyFill="1" applyBorder="1" applyAlignment="1">
      <alignment horizontal="center" vertical="center" wrapText="1"/>
    </xf>
    <xf numFmtId="39" fontId="3" fillId="2" borderId="6" xfId="0" applyNumberFormat="1" applyFont="1" applyFill="1" applyBorder="1" applyAlignment="1">
      <alignment horizontal="center" vertical="center" wrapText="1"/>
    </xf>
    <xf numFmtId="44" fontId="3" fillId="2" borderId="6" xfId="1" applyFont="1" applyFill="1" applyBorder="1" applyAlignment="1">
      <alignment horizontal="left" vertical="center" wrapText="1"/>
    </xf>
    <xf numFmtId="14" fontId="6" fillId="0" borderId="6" xfId="0" applyNumberFormat="1" applyFont="1" applyBorder="1"/>
    <xf numFmtId="164" fontId="6" fillId="3" borderId="8" xfId="0" applyNumberFormat="1" applyFont="1" applyFill="1" applyBorder="1"/>
    <xf numFmtId="14" fontId="6" fillId="0" borderId="0" xfId="0" applyNumberFormat="1" applyFont="1"/>
    <xf numFmtId="39" fontId="6" fillId="0" borderId="0" xfId="0" applyNumberFormat="1" applyFont="1"/>
    <xf numFmtId="44" fontId="6" fillId="0" borderId="0" xfId="1" applyFont="1" applyAlignment="1">
      <alignment horizontal="left"/>
    </xf>
    <xf numFmtId="164" fontId="6" fillId="0" borderId="5" xfId="0" applyNumberFormat="1" applyFont="1" applyBorder="1"/>
    <xf numFmtId="164" fontId="6" fillId="0" borderId="4" xfId="0" applyNumberFormat="1" applyFont="1" applyBorder="1" applyAlignment="1">
      <alignment horizontal="right"/>
    </xf>
    <xf numFmtId="0" fontId="2" fillId="0" borderId="0" xfId="0" applyFont="1" applyAlignment="1">
      <alignment vertical="center"/>
    </xf>
    <xf numFmtId="0" fontId="5" fillId="0" borderId="0" xfId="0" applyFont="1"/>
    <xf numFmtId="0" fontId="6" fillId="0" borderId="0" xfId="0" applyFont="1" applyAlignment="1">
      <alignment horizontal="center"/>
    </xf>
    <xf numFmtId="44" fontId="5" fillId="0" borderId="0" xfId="1" applyFont="1" applyAlignment="1">
      <alignment horizontal="left"/>
    </xf>
    <xf numFmtId="164" fontId="6" fillId="0" borderId="1" xfId="0" applyNumberFormat="1" applyFont="1" applyBorder="1" applyAlignment="1">
      <alignment horizontal="right"/>
    </xf>
    <xf numFmtId="14" fontId="6" fillId="0" borderId="6" xfId="0" applyNumberFormat="1" applyFont="1" applyBorder="1" applyAlignment="1">
      <alignment horizontal="center"/>
    </xf>
    <xf numFmtId="14" fontId="6" fillId="0" borderId="0" xfId="0" applyNumberFormat="1" applyFont="1" applyAlignment="1">
      <alignment horizontal="center"/>
    </xf>
    <xf numFmtId="14" fontId="5" fillId="0" borderId="0" xfId="0" applyNumberFormat="1" applyFont="1" applyAlignment="1">
      <alignment horizontal="center"/>
    </xf>
    <xf numFmtId="49" fontId="4" fillId="0" borderId="6" xfId="0" applyNumberFormat="1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14" fontId="4" fillId="0" borderId="6" xfId="0" applyNumberFormat="1" applyFont="1" applyBorder="1" applyAlignment="1">
      <alignment horizontal="center" vertical="top"/>
    </xf>
    <xf numFmtId="14" fontId="5" fillId="0" borderId="6" xfId="0" applyNumberFormat="1" applyFont="1" applyBorder="1" applyAlignment="1">
      <alignment horizontal="center"/>
    </xf>
    <xf numFmtId="164" fontId="6" fillId="0" borderId="7" xfId="0" applyNumberFormat="1" applyFont="1" applyBorder="1" applyAlignment="1">
      <alignment horizontal="right"/>
    </xf>
    <xf numFmtId="164" fontId="6" fillId="0" borderId="6" xfId="0" applyNumberFormat="1" applyFont="1" applyBorder="1" applyAlignment="1">
      <alignment horizontal="right"/>
    </xf>
    <xf numFmtId="164" fontId="5" fillId="0" borderId="6" xfId="0" applyNumberFormat="1" applyFont="1" applyBorder="1" applyAlignment="1">
      <alignment horizontal="center" vertical="center" wrapText="1"/>
    </xf>
    <xf numFmtId="49" fontId="4" fillId="4" borderId="6" xfId="0" applyNumberFormat="1" applyFont="1" applyFill="1" applyBorder="1" applyAlignment="1">
      <alignment horizontal="left" vertical="top" wrapText="1"/>
    </xf>
    <xf numFmtId="0" fontId="2" fillId="0" borderId="9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7" fillId="0" borderId="3" xfId="0" applyFont="1" applyBorder="1"/>
    <xf numFmtId="0" fontId="6" fillId="0" borderId="2" xfId="0" applyFont="1" applyBorder="1" applyAlignment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2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9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014F3A-2ACE-41E4-8A3D-81512AA1961E}">
  <sheetPr>
    <pageSetUpPr fitToPage="1"/>
  </sheetPr>
  <dimension ref="A1:X37"/>
  <sheetViews>
    <sheetView showGridLines="0" tabSelected="1" zoomScale="110" zoomScaleNormal="110" workbookViewId="0">
      <pane xSplit="1" topLeftCell="B1" activePane="topRight" state="frozen"/>
      <selection activeCell="E41" sqref="E41"/>
      <selection pane="topRight" activeCell="A23" sqref="A23"/>
    </sheetView>
  </sheetViews>
  <sheetFormatPr defaultColWidth="12.42578125" defaultRowHeight="12" x14ac:dyDescent="0.2"/>
  <cols>
    <col min="1" max="1" width="37.42578125" style="13" bestFit="1" customWidth="1"/>
    <col min="2" max="2" width="32" style="13" customWidth="1"/>
    <col min="3" max="3" width="15.7109375" style="13" customWidth="1"/>
    <col min="4" max="4" width="18" style="19" customWidth="1"/>
    <col min="5" max="5" width="19.140625" style="13" customWidth="1"/>
    <col min="6" max="7" width="13.85546875" style="13" customWidth="1"/>
    <col min="8" max="8" width="17.42578125" style="15" customWidth="1"/>
    <col min="9" max="10" width="17.42578125" style="13" customWidth="1"/>
    <col min="11" max="11" width="16.85546875" style="13" customWidth="1"/>
    <col min="12" max="13" width="22.7109375" style="13" customWidth="1"/>
    <col min="14" max="14" width="17.140625" style="13" customWidth="1"/>
    <col min="15" max="24" width="49.42578125" style="13" customWidth="1"/>
    <col min="25" max="16384" width="12.42578125" style="13"/>
  </cols>
  <sheetData>
    <row r="1" spans="1:24" x14ac:dyDescent="0.2">
      <c r="A1" s="28" t="s">
        <v>56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12"/>
      <c r="P1" s="12"/>
      <c r="Q1" s="12"/>
      <c r="R1" s="12"/>
      <c r="S1" s="12"/>
      <c r="T1" s="12"/>
      <c r="U1" s="12"/>
      <c r="V1" s="12"/>
      <c r="W1" s="12"/>
      <c r="X1" s="12"/>
    </row>
    <row r="2" spans="1:24" x14ac:dyDescent="0.2">
      <c r="A2" s="1" t="s">
        <v>1</v>
      </c>
      <c r="B2" s="1" t="s">
        <v>2</v>
      </c>
      <c r="C2" s="2" t="s">
        <v>3</v>
      </c>
      <c r="D2" s="2" t="s">
        <v>4</v>
      </c>
      <c r="E2" s="3" t="s">
        <v>5</v>
      </c>
      <c r="F2" s="3" t="s">
        <v>6</v>
      </c>
      <c r="G2" s="3" t="s">
        <v>43</v>
      </c>
      <c r="H2" s="4" t="s">
        <v>7</v>
      </c>
      <c r="I2" s="3" t="s">
        <v>42</v>
      </c>
      <c r="J2" s="3" t="s">
        <v>41</v>
      </c>
      <c r="K2" s="3" t="s">
        <v>12</v>
      </c>
      <c r="L2" s="1" t="s">
        <v>8</v>
      </c>
      <c r="M2" s="1" t="s">
        <v>11</v>
      </c>
      <c r="N2" s="1" t="s">
        <v>0</v>
      </c>
      <c r="O2" s="14"/>
      <c r="P2" s="14"/>
      <c r="Q2" s="14"/>
      <c r="R2" s="14"/>
      <c r="S2" s="14"/>
      <c r="T2" s="14"/>
      <c r="U2" s="14"/>
      <c r="V2" s="14"/>
      <c r="W2" s="14"/>
      <c r="X2" s="14"/>
    </row>
    <row r="3" spans="1:24" x14ac:dyDescent="0.2">
      <c r="A3" s="20" t="s">
        <v>28</v>
      </c>
      <c r="B3" s="21" t="s">
        <v>14</v>
      </c>
      <c r="C3" s="22">
        <v>45733</v>
      </c>
      <c r="D3" s="23"/>
      <c r="E3" s="24">
        <v>1926.01</v>
      </c>
      <c r="F3" s="25">
        <v>0</v>
      </c>
      <c r="G3" s="25"/>
      <c r="H3" s="25"/>
      <c r="I3" s="26"/>
      <c r="J3" s="26"/>
      <c r="K3" s="26"/>
      <c r="L3" s="25">
        <v>2214.9114999999997</v>
      </c>
      <c r="M3" s="25">
        <v>450</v>
      </c>
      <c r="N3" s="25">
        <v>4590.9214999999995</v>
      </c>
    </row>
    <row r="4" spans="1:24" x14ac:dyDescent="0.2">
      <c r="A4" s="20" t="s">
        <v>20</v>
      </c>
      <c r="B4" s="21" t="s">
        <v>14</v>
      </c>
      <c r="C4" s="22">
        <v>45733</v>
      </c>
      <c r="D4" s="23"/>
      <c r="E4" s="24">
        <v>1926.01</v>
      </c>
      <c r="F4" s="25">
        <v>0</v>
      </c>
      <c r="G4" s="25"/>
      <c r="H4" s="25"/>
      <c r="I4" s="26"/>
      <c r="J4" s="26"/>
      <c r="K4" s="26"/>
      <c r="L4" s="25">
        <v>2214.9114999999997</v>
      </c>
      <c r="M4" s="25">
        <v>450</v>
      </c>
      <c r="N4" s="25">
        <v>4590.9214999999995</v>
      </c>
    </row>
    <row r="5" spans="1:24" x14ac:dyDescent="0.2">
      <c r="A5" s="20" t="s">
        <v>51</v>
      </c>
      <c r="B5" s="21" t="s">
        <v>14</v>
      </c>
      <c r="C5" s="22">
        <v>45799</v>
      </c>
      <c r="D5" s="23"/>
      <c r="E5" s="24">
        <v>1926.01</v>
      </c>
      <c r="F5" s="25">
        <v>0</v>
      </c>
      <c r="G5" s="25"/>
      <c r="H5" s="25"/>
      <c r="I5" s="26"/>
      <c r="J5" s="26"/>
      <c r="K5" s="26"/>
      <c r="L5" s="25">
        <v>2214.9114999999997</v>
      </c>
      <c r="M5" s="25">
        <v>450</v>
      </c>
      <c r="N5" s="25">
        <v>4590.9214999999995</v>
      </c>
    </row>
    <row r="6" spans="1:24" x14ac:dyDescent="0.2">
      <c r="A6" s="20" t="s">
        <v>40</v>
      </c>
      <c r="B6" s="21" t="s">
        <v>9</v>
      </c>
      <c r="C6" s="22">
        <v>45719</v>
      </c>
      <c r="D6" s="23"/>
      <c r="E6" s="24">
        <v>1518</v>
      </c>
      <c r="F6" s="25">
        <v>303.60000000000002</v>
      </c>
      <c r="G6" s="25"/>
      <c r="H6" s="25"/>
      <c r="I6" s="26"/>
      <c r="J6" s="26"/>
      <c r="K6" s="26"/>
      <c r="L6" s="25">
        <v>2094.8399999999997</v>
      </c>
      <c r="M6" s="25">
        <v>450</v>
      </c>
      <c r="N6" s="25">
        <v>4366.4399999999996</v>
      </c>
    </row>
    <row r="7" spans="1:24" x14ac:dyDescent="0.2">
      <c r="A7" s="20" t="s">
        <v>34</v>
      </c>
      <c r="B7" s="21" t="s">
        <v>57</v>
      </c>
      <c r="C7" s="22">
        <v>45733</v>
      </c>
      <c r="D7" s="23"/>
      <c r="E7" s="24">
        <v>1518</v>
      </c>
      <c r="F7" s="25">
        <v>303.60000000000002</v>
      </c>
      <c r="G7" s="25"/>
      <c r="H7" s="25"/>
      <c r="I7" s="26"/>
      <c r="J7" s="26"/>
      <c r="K7" s="26"/>
      <c r="L7" s="25">
        <v>2094.8399999999997</v>
      </c>
      <c r="M7" s="25">
        <v>450</v>
      </c>
      <c r="N7" s="25">
        <v>4366.4399999999996</v>
      </c>
    </row>
    <row r="8" spans="1:24" x14ac:dyDescent="0.2">
      <c r="A8" s="20" t="s">
        <v>24</v>
      </c>
      <c r="B8" s="21" t="s">
        <v>9</v>
      </c>
      <c r="C8" s="22">
        <v>45733</v>
      </c>
      <c r="D8" s="23"/>
      <c r="E8" s="24">
        <v>1518</v>
      </c>
      <c r="F8" s="25">
        <v>303.60000000000002</v>
      </c>
      <c r="G8" s="25"/>
      <c r="H8" s="25"/>
      <c r="I8" s="26"/>
      <c r="J8" s="26"/>
      <c r="K8" s="26"/>
      <c r="L8" s="25">
        <v>2094.8399999999997</v>
      </c>
      <c r="M8" s="25">
        <v>450</v>
      </c>
      <c r="N8" s="25">
        <v>4366.4399999999996</v>
      </c>
    </row>
    <row r="9" spans="1:24" x14ac:dyDescent="0.2">
      <c r="A9" s="20" t="s">
        <v>21</v>
      </c>
      <c r="B9" s="21" t="s">
        <v>9</v>
      </c>
      <c r="C9" s="22">
        <v>45734</v>
      </c>
      <c r="D9" s="23"/>
      <c r="E9" s="24">
        <v>1518</v>
      </c>
      <c r="F9" s="25">
        <v>303.60000000000002</v>
      </c>
      <c r="G9" s="25"/>
      <c r="H9" s="25"/>
      <c r="I9" s="26"/>
      <c r="J9" s="26"/>
      <c r="K9" s="26"/>
      <c r="L9" s="25">
        <v>2244.3399999999997</v>
      </c>
      <c r="M9" s="25">
        <v>450</v>
      </c>
      <c r="N9" s="25">
        <v>4645.9399999999996</v>
      </c>
    </row>
    <row r="10" spans="1:24" x14ac:dyDescent="0.2">
      <c r="A10" s="20" t="s">
        <v>19</v>
      </c>
      <c r="B10" s="21" t="s">
        <v>9</v>
      </c>
      <c r="C10" s="22">
        <v>45716</v>
      </c>
      <c r="D10" s="23"/>
      <c r="E10" s="24">
        <v>1518</v>
      </c>
      <c r="F10" s="25">
        <v>303.60000000000002</v>
      </c>
      <c r="G10" s="25"/>
      <c r="H10" s="25"/>
      <c r="I10" s="26"/>
      <c r="J10" s="26"/>
      <c r="K10" s="26"/>
      <c r="L10" s="25">
        <v>2094.8399999999997</v>
      </c>
      <c r="M10" s="25">
        <v>450</v>
      </c>
      <c r="N10" s="25">
        <v>4366.4399999999996</v>
      </c>
    </row>
    <row r="11" spans="1:24" x14ac:dyDescent="0.2">
      <c r="A11" s="20" t="s">
        <v>17</v>
      </c>
      <c r="B11" s="21" t="s">
        <v>9</v>
      </c>
      <c r="C11" s="22">
        <v>45733</v>
      </c>
      <c r="D11" s="23"/>
      <c r="E11" s="24">
        <v>1518</v>
      </c>
      <c r="F11" s="25">
        <v>303.60000000000002</v>
      </c>
      <c r="G11" s="25"/>
      <c r="H11" s="25"/>
      <c r="I11" s="26"/>
      <c r="J11" s="26"/>
      <c r="K11" s="26"/>
      <c r="L11" s="25">
        <v>2094.8399999999997</v>
      </c>
      <c r="M11" s="25">
        <v>450</v>
      </c>
      <c r="N11" s="25">
        <v>4366.4399999999996</v>
      </c>
    </row>
    <row r="12" spans="1:24" x14ac:dyDescent="0.2">
      <c r="A12" s="20" t="s">
        <v>27</v>
      </c>
      <c r="B12" s="21" t="s">
        <v>25</v>
      </c>
      <c r="C12" s="22">
        <v>45734</v>
      </c>
      <c r="D12" s="23"/>
      <c r="E12" s="24">
        <v>1518</v>
      </c>
      <c r="F12" s="25">
        <v>0</v>
      </c>
      <c r="G12" s="25"/>
      <c r="H12" s="25"/>
      <c r="I12" s="26"/>
      <c r="J12" s="26"/>
      <c r="K12" s="26"/>
      <c r="L12" s="25">
        <v>1745.6999999999998</v>
      </c>
      <c r="M12" s="25">
        <v>450</v>
      </c>
      <c r="N12" s="25">
        <v>3713.7</v>
      </c>
    </row>
    <row r="13" spans="1:24" x14ac:dyDescent="0.2">
      <c r="A13" s="20" t="s">
        <v>26</v>
      </c>
      <c r="B13" s="21" t="s">
        <v>25</v>
      </c>
      <c r="C13" s="22">
        <v>45719</v>
      </c>
      <c r="D13" s="23"/>
      <c r="E13" s="24">
        <v>1518</v>
      </c>
      <c r="F13" s="25">
        <v>0</v>
      </c>
      <c r="G13" s="25"/>
      <c r="H13" s="25"/>
      <c r="I13" s="26"/>
      <c r="J13" s="26"/>
      <c r="K13" s="26"/>
      <c r="L13" s="25">
        <v>1745.6999999999998</v>
      </c>
      <c r="M13" s="25">
        <v>450</v>
      </c>
      <c r="N13" s="25">
        <v>3713.7</v>
      </c>
    </row>
    <row r="14" spans="1:24" x14ac:dyDescent="0.2">
      <c r="A14" s="20" t="s">
        <v>44</v>
      </c>
      <c r="B14" s="21" t="s">
        <v>25</v>
      </c>
      <c r="C14" s="22">
        <v>45786</v>
      </c>
      <c r="D14" s="23"/>
      <c r="E14" s="24">
        <v>1518</v>
      </c>
      <c r="F14" s="25">
        <v>0</v>
      </c>
      <c r="G14" s="25"/>
      <c r="H14" s="25"/>
      <c r="I14" s="26"/>
      <c r="J14" s="26"/>
      <c r="K14" s="26"/>
      <c r="L14" s="25">
        <v>1745.6999999999998</v>
      </c>
      <c r="M14" s="25">
        <v>450</v>
      </c>
      <c r="N14" s="25">
        <v>3713.7</v>
      </c>
    </row>
    <row r="15" spans="1:24" x14ac:dyDescent="0.2">
      <c r="A15" s="20" t="s">
        <v>38</v>
      </c>
      <c r="B15" s="21" t="s">
        <v>15</v>
      </c>
      <c r="C15" s="22">
        <v>45733</v>
      </c>
      <c r="D15" s="23"/>
      <c r="E15" s="24">
        <v>1518</v>
      </c>
      <c r="F15" s="25">
        <v>0</v>
      </c>
      <c r="G15" s="25"/>
      <c r="H15" s="25"/>
      <c r="I15" s="26"/>
      <c r="J15" s="26"/>
      <c r="K15" s="26"/>
      <c r="L15" s="25">
        <f t="shared" ref="L15:L28" si="0">(SUM(E15:K15)*1.15)</f>
        <v>1745.6999999999998</v>
      </c>
      <c r="M15" s="25">
        <v>450</v>
      </c>
      <c r="N15" s="25">
        <f t="shared" ref="N15:N28" si="1">SUM(E15:M15)</f>
        <v>3713.7</v>
      </c>
    </row>
    <row r="16" spans="1:24" x14ac:dyDescent="0.2">
      <c r="A16" s="20" t="s">
        <v>37</v>
      </c>
      <c r="B16" s="21" t="s">
        <v>15</v>
      </c>
      <c r="C16" s="22">
        <v>45772</v>
      </c>
      <c r="D16" s="23"/>
      <c r="E16" s="24">
        <v>1518</v>
      </c>
      <c r="F16" s="25">
        <v>0</v>
      </c>
      <c r="G16" s="25"/>
      <c r="H16" s="25"/>
      <c r="I16" s="26"/>
      <c r="J16" s="26"/>
      <c r="K16" s="26"/>
      <c r="L16" s="25">
        <f t="shared" si="0"/>
        <v>1745.6999999999998</v>
      </c>
      <c r="M16" s="25">
        <v>450</v>
      </c>
      <c r="N16" s="25">
        <f t="shared" si="1"/>
        <v>3713.7</v>
      </c>
    </row>
    <row r="17" spans="1:14" x14ac:dyDescent="0.2">
      <c r="A17" s="20" t="s">
        <v>16</v>
      </c>
      <c r="B17" s="21" t="s">
        <v>15</v>
      </c>
      <c r="C17" s="22">
        <v>45733</v>
      </c>
      <c r="D17" s="23">
        <v>45918</v>
      </c>
      <c r="E17" s="24">
        <v>910.8</v>
      </c>
      <c r="F17" s="25">
        <v>0</v>
      </c>
      <c r="G17" s="25"/>
      <c r="H17" s="25"/>
      <c r="I17" s="26"/>
      <c r="J17" s="26"/>
      <c r="K17" s="26"/>
      <c r="L17" s="25">
        <f t="shared" si="0"/>
        <v>1047.4199999999998</v>
      </c>
      <c r="M17" s="25">
        <v>450</v>
      </c>
      <c r="N17" s="25">
        <f t="shared" si="1"/>
        <v>2408.2199999999998</v>
      </c>
    </row>
    <row r="18" spans="1:14" x14ac:dyDescent="0.2">
      <c r="A18" s="20" t="s">
        <v>39</v>
      </c>
      <c r="B18" s="21" t="s">
        <v>22</v>
      </c>
      <c r="C18" s="22">
        <v>45741</v>
      </c>
      <c r="D18" s="23"/>
      <c r="E18" s="24">
        <v>1518</v>
      </c>
      <c r="F18" s="25">
        <v>0</v>
      </c>
      <c r="G18" s="25"/>
      <c r="H18" s="25"/>
      <c r="I18" s="26"/>
      <c r="J18" s="26"/>
      <c r="K18" s="26"/>
      <c r="L18" s="25">
        <f t="shared" si="0"/>
        <v>1745.6999999999998</v>
      </c>
      <c r="M18" s="25">
        <v>450</v>
      </c>
      <c r="N18" s="25">
        <f t="shared" si="1"/>
        <v>3713.7</v>
      </c>
    </row>
    <row r="19" spans="1:14" x14ac:dyDescent="0.2">
      <c r="A19" s="20" t="s">
        <v>36</v>
      </c>
      <c r="B19" s="21" t="s">
        <v>22</v>
      </c>
      <c r="C19" s="22">
        <v>45726</v>
      </c>
      <c r="D19" s="23"/>
      <c r="E19" s="24">
        <v>1518</v>
      </c>
      <c r="F19" s="25">
        <v>0</v>
      </c>
      <c r="G19" s="25"/>
      <c r="H19" s="25"/>
      <c r="I19" s="26"/>
      <c r="J19" s="26"/>
      <c r="K19" s="26"/>
      <c r="L19" s="25">
        <f t="shared" si="0"/>
        <v>1745.6999999999998</v>
      </c>
      <c r="M19" s="25">
        <v>450</v>
      </c>
      <c r="N19" s="25">
        <f t="shared" si="1"/>
        <v>3713.7</v>
      </c>
    </row>
    <row r="20" spans="1:14" x14ac:dyDescent="0.2">
      <c r="A20" s="20" t="s">
        <v>33</v>
      </c>
      <c r="B20" s="21" t="s">
        <v>22</v>
      </c>
      <c r="C20" s="22">
        <v>45733</v>
      </c>
      <c r="D20" s="23"/>
      <c r="E20" s="24">
        <v>1518</v>
      </c>
      <c r="F20" s="25">
        <v>0</v>
      </c>
      <c r="G20" s="25"/>
      <c r="H20" s="25"/>
      <c r="I20" s="26"/>
      <c r="J20" s="26"/>
      <c r="K20" s="26"/>
      <c r="L20" s="25">
        <f t="shared" si="0"/>
        <v>1745.6999999999998</v>
      </c>
      <c r="M20" s="25">
        <v>450</v>
      </c>
      <c r="N20" s="25">
        <f t="shared" si="1"/>
        <v>3713.7</v>
      </c>
    </row>
    <row r="21" spans="1:14" x14ac:dyDescent="0.2">
      <c r="A21" s="20" t="s">
        <v>32</v>
      </c>
      <c r="B21" s="21" t="s">
        <v>22</v>
      </c>
      <c r="C21" s="22">
        <v>45733</v>
      </c>
      <c r="D21" s="23"/>
      <c r="E21" s="24">
        <v>1518</v>
      </c>
      <c r="F21" s="25">
        <v>0</v>
      </c>
      <c r="G21" s="25"/>
      <c r="H21" s="25"/>
      <c r="I21" s="26"/>
      <c r="J21" s="26"/>
      <c r="K21" s="26"/>
      <c r="L21" s="25">
        <f t="shared" si="0"/>
        <v>1745.6999999999998</v>
      </c>
      <c r="M21" s="25">
        <v>450</v>
      </c>
      <c r="N21" s="25">
        <f t="shared" si="1"/>
        <v>3713.7</v>
      </c>
    </row>
    <row r="22" spans="1:14" x14ac:dyDescent="0.2">
      <c r="A22" s="20" t="s">
        <v>23</v>
      </c>
      <c r="B22" s="21" t="s">
        <v>22</v>
      </c>
      <c r="C22" s="22">
        <v>45733</v>
      </c>
      <c r="D22" s="23"/>
      <c r="E22" s="24">
        <v>1518</v>
      </c>
      <c r="F22" s="25">
        <v>0</v>
      </c>
      <c r="G22" s="25"/>
      <c r="H22" s="25"/>
      <c r="I22" s="26"/>
      <c r="J22" s="26"/>
      <c r="K22" s="26"/>
      <c r="L22" s="25">
        <f t="shared" si="0"/>
        <v>1745.6999999999998</v>
      </c>
      <c r="M22" s="25">
        <v>450</v>
      </c>
      <c r="N22" s="25">
        <f t="shared" si="1"/>
        <v>3713.7</v>
      </c>
    </row>
    <row r="23" spans="1:14" x14ac:dyDescent="0.2">
      <c r="A23" s="27" t="s">
        <v>48</v>
      </c>
      <c r="B23" s="21" t="s">
        <v>45</v>
      </c>
      <c r="C23" s="22">
        <v>45784</v>
      </c>
      <c r="D23" s="23"/>
      <c r="E23" s="24">
        <v>4128.04</v>
      </c>
      <c r="F23" s="25">
        <v>0</v>
      </c>
      <c r="G23" s="25"/>
      <c r="H23" s="25"/>
      <c r="I23" s="26"/>
      <c r="J23" s="26"/>
      <c r="K23" s="26"/>
      <c r="L23" s="25">
        <f t="shared" si="0"/>
        <v>4747.2459999999992</v>
      </c>
      <c r="M23" s="25">
        <v>450</v>
      </c>
      <c r="N23" s="25">
        <f t="shared" si="1"/>
        <v>9325.2860000000001</v>
      </c>
    </row>
    <row r="24" spans="1:14" x14ac:dyDescent="0.2">
      <c r="A24" s="20" t="s">
        <v>52</v>
      </c>
      <c r="B24" s="21" t="s">
        <v>45</v>
      </c>
      <c r="C24" s="22">
        <v>45889</v>
      </c>
      <c r="D24" s="23"/>
      <c r="E24" s="24">
        <v>4128.04</v>
      </c>
      <c r="F24" s="25">
        <v>0</v>
      </c>
      <c r="G24" s="25"/>
      <c r="H24" s="25"/>
      <c r="I24" s="26"/>
      <c r="J24" s="26"/>
      <c r="K24" s="26"/>
      <c r="L24" s="25">
        <f t="shared" si="0"/>
        <v>4747.2459999999992</v>
      </c>
      <c r="M24" s="25">
        <v>450</v>
      </c>
      <c r="N24" s="25">
        <f t="shared" si="1"/>
        <v>9325.2860000000001</v>
      </c>
    </row>
    <row r="25" spans="1:14" x14ac:dyDescent="0.2">
      <c r="A25" s="20" t="s">
        <v>35</v>
      </c>
      <c r="B25" s="21" t="s">
        <v>18</v>
      </c>
      <c r="C25" s="22">
        <v>45730</v>
      </c>
      <c r="D25" s="23"/>
      <c r="E25" s="24">
        <v>4128.04</v>
      </c>
      <c r="F25" s="25">
        <v>0</v>
      </c>
      <c r="G25" s="25"/>
      <c r="H25" s="25"/>
      <c r="I25" s="26"/>
      <c r="J25" s="26"/>
      <c r="K25" s="26"/>
      <c r="L25" s="25">
        <f t="shared" si="0"/>
        <v>4747.2459999999992</v>
      </c>
      <c r="M25" s="25">
        <v>450</v>
      </c>
      <c r="N25" s="25">
        <f t="shared" si="1"/>
        <v>9325.2860000000001</v>
      </c>
    </row>
    <row r="26" spans="1:14" x14ac:dyDescent="0.2">
      <c r="A26" s="20" t="s">
        <v>31</v>
      </c>
      <c r="B26" s="21" t="s">
        <v>18</v>
      </c>
      <c r="C26" s="22">
        <v>45733</v>
      </c>
      <c r="D26" s="23"/>
      <c r="E26" s="24">
        <v>4128.04</v>
      </c>
      <c r="F26" s="25">
        <v>0</v>
      </c>
      <c r="G26" s="25"/>
      <c r="H26" s="25"/>
      <c r="I26" s="26"/>
      <c r="J26" s="26"/>
      <c r="K26" s="26"/>
      <c r="L26" s="25">
        <f t="shared" si="0"/>
        <v>4747.2459999999992</v>
      </c>
      <c r="M26" s="25">
        <v>450</v>
      </c>
      <c r="N26" s="25">
        <f t="shared" si="1"/>
        <v>9325.2860000000001</v>
      </c>
    </row>
    <row r="27" spans="1:14" x14ac:dyDescent="0.2">
      <c r="A27" s="20" t="s">
        <v>47</v>
      </c>
      <c r="B27" s="21" t="s">
        <v>10</v>
      </c>
      <c r="C27" s="22">
        <v>45824</v>
      </c>
      <c r="D27" s="23"/>
      <c r="E27" s="24">
        <v>1518</v>
      </c>
      <c r="F27" s="25">
        <v>0</v>
      </c>
      <c r="G27" s="25"/>
      <c r="H27" s="25"/>
      <c r="I27" s="26"/>
      <c r="J27" s="26"/>
      <c r="K27" s="26"/>
      <c r="L27" s="25">
        <f t="shared" si="0"/>
        <v>1745.6999999999998</v>
      </c>
      <c r="M27" s="25">
        <v>450</v>
      </c>
      <c r="N27" s="25">
        <f t="shared" si="1"/>
        <v>3713.7</v>
      </c>
    </row>
    <row r="28" spans="1:14" x14ac:dyDescent="0.2">
      <c r="A28" s="20" t="s">
        <v>46</v>
      </c>
      <c r="B28" s="21" t="s">
        <v>10</v>
      </c>
      <c r="C28" s="22">
        <v>45824</v>
      </c>
      <c r="D28" s="23"/>
      <c r="E28" s="24">
        <v>1518</v>
      </c>
      <c r="F28" s="25">
        <v>0</v>
      </c>
      <c r="G28" s="25"/>
      <c r="H28" s="25"/>
      <c r="I28" s="26"/>
      <c r="J28" s="26"/>
      <c r="K28" s="26"/>
      <c r="L28" s="25">
        <f t="shared" si="0"/>
        <v>1745.6999999999998</v>
      </c>
      <c r="M28" s="25">
        <v>450</v>
      </c>
      <c r="N28" s="25">
        <f t="shared" si="1"/>
        <v>3713.7</v>
      </c>
    </row>
    <row r="29" spans="1:14" x14ac:dyDescent="0.2">
      <c r="A29" s="27" t="s">
        <v>49</v>
      </c>
      <c r="B29" s="21" t="s">
        <v>29</v>
      </c>
      <c r="C29" s="22">
        <v>45870</v>
      </c>
      <c r="D29" s="23"/>
      <c r="E29" s="24">
        <v>4128.04</v>
      </c>
      <c r="F29" s="25">
        <v>0</v>
      </c>
      <c r="G29" s="25"/>
      <c r="H29" s="25"/>
      <c r="I29" s="26"/>
      <c r="J29" s="26"/>
      <c r="K29" s="26"/>
      <c r="L29" s="25">
        <v>4747.2459999999992</v>
      </c>
      <c r="M29" s="25">
        <v>450</v>
      </c>
      <c r="N29" s="25">
        <v>9325.2860000000001</v>
      </c>
    </row>
    <row r="30" spans="1:14" x14ac:dyDescent="0.2">
      <c r="A30" s="20" t="s">
        <v>50</v>
      </c>
      <c r="B30" s="21" t="s">
        <v>29</v>
      </c>
      <c r="C30" s="22">
        <v>45789</v>
      </c>
      <c r="D30" s="23"/>
      <c r="E30" s="24">
        <v>4128.04</v>
      </c>
      <c r="F30" s="25">
        <v>0</v>
      </c>
      <c r="G30" s="25"/>
      <c r="H30" s="25"/>
      <c r="I30" s="26"/>
      <c r="J30" s="26"/>
      <c r="K30" s="26"/>
      <c r="L30" s="25">
        <v>4747.2459999999992</v>
      </c>
      <c r="M30" s="25">
        <v>450</v>
      </c>
      <c r="N30" s="25">
        <v>9325.2860000000001</v>
      </c>
    </row>
    <row r="31" spans="1:14" x14ac:dyDescent="0.2">
      <c r="A31" s="27" t="s">
        <v>53</v>
      </c>
      <c r="B31" s="21" t="s">
        <v>29</v>
      </c>
      <c r="C31" s="22">
        <v>45908</v>
      </c>
      <c r="D31" s="23"/>
      <c r="E31" s="24">
        <v>3164.83</v>
      </c>
      <c r="F31" s="25">
        <v>0</v>
      </c>
      <c r="G31" s="25"/>
      <c r="H31" s="25"/>
      <c r="I31" s="26"/>
      <c r="J31" s="26"/>
      <c r="K31" s="26"/>
      <c r="L31" s="25">
        <v>3639.5544999999997</v>
      </c>
      <c r="M31" s="25">
        <v>450</v>
      </c>
      <c r="N31" s="25">
        <v>7254.3845000000001</v>
      </c>
    </row>
    <row r="32" spans="1:14" x14ac:dyDescent="0.2">
      <c r="A32" s="20" t="s">
        <v>30</v>
      </c>
      <c r="B32" s="21" t="s">
        <v>29</v>
      </c>
      <c r="C32" s="22">
        <v>45733</v>
      </c>
      <c r="D32" s="23"/>
      <c r="E32" s="24">
        <v>4128.04</v>
      </c>
      <c r="F32" s="25">
        <v>0</v>
      </c>
      <c r="G32" s="25"/>
      <c r="H32" s="25"/>
      <c r="I32" s="26"/>
      <c r="J32" s="26"/>
      <c r="K32" s="26"/>
      <c r="L32" s="25">
        <v>4747.2459999999992</v>
      </c>
      <c r="M32" s="25">
        <v>450</v>
      </c>
      <c r="N32" s="25">
        <v>9325.2860000000001</v>
      </c>
    </row>
    <row r="33" spans="3:14" x14ac:dyDescent="0.2">
      <c r="C33" s="5"/>
      <c r="D33" s="17"/>
      <c r="E33" s="6">
        <f t="shared" ref="E33:N33" si="2">SUM(E3:E32)</f>
        <v>66073.94</v>
      </c>
      <c r="F33" s="6">
        <f t="shared" si="2"/>
        <v>1821.6</v>
      </c>
      <c r="G33" s="6">
        <f t="shared" si="2"/>
        <v>0</v>
      </c>
      <c r="H33" s="6">
        <f t="shared" si="2"/>
        <v>0</v>
      </c>
      <c r="I33" s="6">
        <f t="shared" si="2"/>
        <v>0</v>
      </c>
      <c r="J33" s="6">
        <f t="shared" si="2"/>
        <v>0</v>
      </c>
      <c r="K33" s="6">
        <f t="shared" si="2"/>
        <v>0</v>
      </c>
      <c r="L33" s="6">
        <f t="shared" si="2"/>
        <v>78229.370999999985</v>
      </c>
      <c r="M33" s="6">
        <f t="shared" si="2"/>
        <v>13500</v>
      </c>
      <c r="N33" s="6">
        <f t="shared" si="2"/>
        <v>159754.91099999993</v>
      </c>
    </row>
    <row r="34" spans="3:14" x14ac:dyDescent="0.2">
      <c r="C34" s="7"/>
      <c r="D34" s="18"/>
      <c r="E34" s="8"/>
      <c r="F34" s="8"/>
      <c r="G34" s="8"/>
      <c r="H34" s="9"/>
      <c r="I34" s="8"/>
      <c r="J34" s="8"/>
      <c r="K34" s="8"/>
      <c r="L34" s="10"/>
      <c r="M34" s="10"/>
      <c r="N34" s="11"/>
    </row>
    <row r="35" spans="3:14" x14ac:dyDescent="0.2">
      <c r="L35" s="29" t="s">
        <v>54</v>
      </c>
      <c r="M35" s="30"/>
      <c r="N35" s="16">
        <f>N33</f>
        <v>159754.91099999993</v>
      </c>
    </row>
    <row r="36" spans="3:14" x14ac:dyDescent="0.2">
      <c r="L36" s="31" t="s">
        <v>13</v>
      </c>
      <c r="M36" s="30"/>
      <c r="N36" s="16">
        <f>N35*0.024</f>
        <v>3834.1178639999985</v>
      </c>
    </row>
    <row r="37" spans="3:14" x14ac:dyDescent="0.2">
      <c r="L37" s="29" t="s">
        <v>55</v>
      </c>
      <c r="M37" s="30"/>
      <c r="N37" s="16">
        <f>N35+N36</f>
        <v>163589.02886399993</v>
      </c>
    </row>
  </sheetData>
  <autoFilter ref="A2:X32" xr:uid="{00000000-0009-0000-0000-000001000000}">
    <sortState ref="A3:X33">
      <sortCondition ref="B2:B32"/>
    </sortState>
  </autoFilter>
  <mergeCells count="4">
    <mergeCell ref="A1:N1"/>
    <mergeCell ref="L35:M35"/>
    <mergeCell ref="L36:M36"/>
    <mergeCell ref="L37:M37"/>
  </mergeCells>
  <pageMargins left="0.75" right="0.78740157499999996" top="1" bottom="0.75" header="0" footer="0"/>
  <pageSetup paperSize="9" scale="4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Assistência Social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Guedes</dc:creator>
  <cp:lastModifiedBy>usuario</cp:lastModifiedBy>
  <dcterms:created xsi:type="dcterms:W3CDTF">2024-02-27T20:33:12Z</dcterms:created>
  <dcterms:modified xsi:type="dcterms:W3CDTF">2025-10-24T10:14:13Z</dcterms:modified>
</cp:coreProperties>
</file>