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920d1a162dfd0eee/IPAS/7 - FOLHA DE PAGAMENTO/2025/3 - MARÇO/Ecoporanga/Relatórios Ajustados/"/>
    </mc:Choice>
  </mc:AlternateContent>
  <xr:revisionPtr revIDLastSave="64" documentId="8_{6AB3386E-E51D-4AA2-8FE6-7E2430865A41}" xr6:coauthVersionLast="47" xr6:coauthVersionMax="47" xr10:uidLastSave="{205DDCAA-FBAC-4E63-A5DD-1948F239AD55}"/>
  <bookViews>
    <workbookView xWindow="-120" yWindow="-120" windowWidth="20730" windowHeight="11040" activeTab="1" xr2:uid="{00000000-000D-0000-FFFF-FFFF00000000}"/>
  </bookViews>
  <sheets>
    <sheet name="Quantitativo" sheetId="1" r:id="rId1"/>
    <sheet name="Saúde" sheetId="2" r:id="rId2"/>
  </sheets>
  <definedNames>
    <definedName name="_xlnm._FilterDatabase" localSheetId="1" hidden="1">Saúde!$A$2:$V$42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rUQZbYw+N2WrndtyT3ow5c500uTSoDagR2qiWtqkUv0="/>
    </ext>
  </extLst>
</workbook>
</file>

<file path=xl/calcChain.xml><?xml version="1.0" encoding="utf-8"?>
<calcChain xmlns="http://schemas.openxmlformats.org/spreadsheetml/2006/main">
  <c r="J18" i="2" l="1"/>
  <c r="L18" i="2" s="1"/>
  <c r="J19" i="2" l="1"/>
  <c r="L19" i="2" s="1"/>
  <c r="E3" i="1"/>
  <c r="E42" i="2"/>
  <c r="F42" i="2"/>
  <c r="G42" i="2"/>
  <c r="H42" i="2"/>
  <c r="I42" i="2"/>
  <c r="K42" i="2"/>
  <c r="D9" i="1"/>
  <c r="E8" i="1"/>
  <c r="E7" i="1"/>
  <c r="E6" i="1"/>
  <c r="E5" i="1"/>
  <c r="E4" i="1"/>
  <c r="J12" i="2"/>
  <c r="L12" i="2" s="1"/>
  <c r="J13" i="2"/>
  <c r="L13" i="2" s="1"/>
  <c r="J15" i="2"/>
  <c r="L15" i="2" s="1"/>
  <c r="J29" i="2"/>
  <c r="L29" i="2" s="1"/>
  <c r="J40" i="2"/>
  <c r="L40" i="2" s="1"/>
  <c r="J20" i="2"/>
  <c r="L20" i="2" s="1"/>
  <c r="J30" i="2"/>
  <c r="L30" i="2" s="1"/>
  <c r="J24" i="2"/>
  <c r="L24" i="2" s="1"/>
  <c r="J25" i="2"/>
  <c r="L25" i="2" s="1"/>
  <c r="J26" i="2"/>
  <c r="L26" i="2" s="1"/>
  <c r="J17" i="2"/>
  <c r="L17" i="2" s="1"/>
  <c r="J23" i="2"/>
  <c r="L23" i="2" s="1"/>
  <c r="J38" i="2"/>
  <c r="L38" i="2" s="1"/>
  <c r="J37" i="2"/>
  <c r="L37" i="2" s="1"/>
  <c r="J31" i="2"/>
  <c r="L31" i="2" s="1"/>
  <c r="J36" i="2"/>
  <c r="L36" i="2" s="1"/>
  <c r="J33" i="2"/>
  <c r="L33" i="2" s="1"/>
  <c r="J16" i="2"/>
  <c r="L16" i="2" s="1"/>
  <c r="J39" i="2"/>
  <c r="L39" i="2" s="1"/>
  <c r="J41" i="2"/>
  <c r="L41" i="2" s="1"/>
  <c r="J9" i="2"/>
  <c r="L9" i="2" s="1"/>
  <c r="J3" i="2"/>
  <c r="L3" i="2" s="1"/>
  <c r="J4" i="2"/>
  <c r="L4" i="2" s="1"/>
  <c r="J7" i="2"/>
  <c r="L7" i="2" s="1"/>
  <c r="J10" i="2"/>
  <c r="L10" i="2" s="1"/>
  <c r="J32" i="2"/>
  <c r="L32" i="2" s="1"/>
  <c r="J14" i="2"/>
  <c r="L14" i="2" s="1"/>
  <c r="J21" i="2"/>
  <c r="L21" i="2" s="1"/>
  <c r="J35" i="2"/>
  <c r="L35" i="2" s="1"/>
  <c r="J6" i="2"/>
  <c r="L6" i="2" s="1"/>
  <c r="J5" i="2"/>
  <c r="L5" i="2" s="1"/>
  <c r="J8" i="2"/>
  <c r="L8" i="2" s="1"/>
  <c r="J22" i="2"/>
  <c r="L22" i="2" s="1"/>
  <c r="J28" i="2"/>
  <c r="L28" i="2" s="1"/>
  <c r="J34" i="2"/>
  <c r="L34" i="2" s="1"/>
  <c r="J11" i="2"/>
  <c r="L11" i="2" s="1"/>
  <c r="J27" i="2" l="1"/>
  <c r="L27" i="2" s="1"/>
  <c r="E9" i="1" l="1"/>
  <c r="L42" i="2" l="1"/>
  <c r="L44" i="2" s="1"/>
  <c r="J42" i="2"/>
  <c r="L45" i="2" l="1"/>
  <c r="L46" i="2" s="1"/>
</calcChain>
</file>

<file path=xl/sharedStrings.xml><?xml version="1.0" encoding="utf-8"?>
<sst xmlns="http://schemas.openxmlformats.org/spreadsheetml/2006/main" count="107" uniqueCount="73">
  <si>
    <t>QUANTITATIVO GERAL</t>
  </si>
  <si>
    <t>Nº</t>
  </si>
  <si>
    <t>Função</t>
  </si>
  <si>
    <t>CH</t>
  </si>
  <si>
    <t>TOTAL</t>
  </si>
  <si>
    <t>NOME</t>
  </si>
  <si>
    <t>CARGO</t>
  </si>
  <si>
    <t>ADMISSÃO</t>
  </si>
  <si>
    <t>Demissao</t>
  </si>
  <si>
    <t>SALARIO BASE</t>
  </si>
  <si>
    <t>Insalubridade</t>
  </si>
  <si>
    <t>Adicional Noturno</t>
  </si>
  <si>
    <t>%</t>
  </si>
  <si>
    <t>QUADRO GERAL DE FUNCIONÁRIOS - MÊS MARÇO/2025</t>
  </si>
  <si>
    <t>TOTAL IPAS MAR-2025</t>
  </si>
  <si>
    <t>JAQUELINE ALVES PIRES</t>
  </si>
  <si>
    <t xml:space="preserve">ANA MARIA DE OLIVEIRA SILVA </t>
  </si>
  <si>
    <t>GISLAINE FERREIRA SILVA</t>
  </si>
  <si>
    <t xml:space="preserve">GRACIELE SILVA RAMOS </t>
  </si>
  <si>
    <t>JAQUELINE APARECIDA BARRETO DE SOUSA</t>
  </si>
  <si>
    <t>NOELIA ALEXANDRIA GOMES</t>
  </si>
  <si>
    <t>MARINALVA GONCALVES DE OLIVEIRA</t>
  </si>
  <si>
    <t>ALEX SILMA COSTA FERNANDES BROCHINI</t>
  </si>
  <si>
    <t>ALINE WANDERLEY SANTOS</t>
  </si>
  <si>
    <t>CIDINEIA HENRIQUE QUEDEVEZ PEREIRA</t>
  </si>
  <si>
    <t xml:space="preserve">DAIANNE SILVA DA COSTA </t>
  </si>
  <si>
    <t>DANIELA PEREIRA DE SOUZA</t>
  </si>
  <si>
    <t xml:space="preserve">DANIELLA SOUZA SANTOS </t>
  </si>
  <si>
    <t>LIVIA VICENTE LOPES</t>
  </si>
  <si>
    <t>THIAGO SUPRIANO BONFIM</t>
  </si>
  <si>
    <t>GEANGELA RODRIGUES DE OLIVEIRA</t>
  </si>
  <si>
    <t>LORENA DA SILVA OLIVEIRA</t>
  </si>
  <si>
    <t>GUSTHAVO ALMEIDA DIAS</t>
  </si>
  <si>
    <t>JAMILLY BERTOLACIO FERNANDES</t>
  </si>
  <si>
    <t>JAMILY DE ALMEIDA CAMPOS</t>
  </si>
  <si>
    <t>FABRICIO PEREIRA DOS SANTOS</t>
  </si>
  <si>
    <t>GRACILEIA AHNERT</t>
  </si>
  <si>
    <t>ROSANGELA RODRIGUES DA SILVA</t>
  </si>
  <si>
    <t>RENATA VICTORIA DIAS RIBEIRO</t>
  </si>
  <si>
    <t>LORENA JUSTINA HUIBINER</t>
  </si>
  <si>
    <t>RANNA AMORIM NERIS</t>
  </si>
  <si>
    <t>MARIA APARECIDA OLIVEIRA LEITE</t>
  </si>
  <si>
    <t>DEBORA MENDES DE PAULA</t>
  </si>
  <si>
    <t>THAISLANY SANTOS TORRES</t>
  </si>
  <si>
    <t>WINGRIDI DE JESUS</t>
  </si>
  <si>
    <t>ARLETE VENTURA</t>
  </si>
  <si>
    <t>ADRIANA RODRIGUES DA SILVA</t>
  </si>
  <si>
    <t>ALESSANDRA JUSTINO DO PRADO</t>
  </si>
  <si>
    <t>ANA LUIZA ALMEIDA GOMES</t>
  </si>
  <si>
    <t>CARLA FERREIRA DOS SANTOS</t>
  </si>
  <si>
    <t>LUCINEIA GOMES SILVA PEREIRA</t>
  </si>
  <si>
    <t>DANIELI LIMA MORATE</t>
  </si>
  <si>
    <t>AUX DE SERVICOS GERAIS</t>
  </si>
  <si>
    <t>RECEPCIONISTA</t>
  </si>
  <si>
    <t>AGENTE ADMINISTRATIVO</t>
  </si>
  <si>
    <t>FARMACEUTICO (A)</t>
  </si>
  <si>
    <t>FISIOTERAPEUTA</t>
  </si>
  <si>
    <t>PSICOLOGO</t>
  </si>
  <si>
    <t>Gratificação</t>
  </si>
  <si>
    <t>Alimentação</t>
  </si>
  <si>
    <t>Salário Família</t>
  </si>
  <si>
    <t>Agente Administrativo</t>
  </si>
  <si>
    <t>Qtde</t>
  </si>
  <si>
    <t>Auxiliar de Serviços Gerais</t>
  </si>
  <si>
    <t>Farmacêutico</t>
  </si>
  <si>
    <t>Fisioterapeuta</t>
  </si>
  <si>
    <t>Psicologo</t>
  </si>
  <si>
    <t>Recepcionista</t>
  </si>
  <si>
    <t>2,4% - CIM NOROESTE</t>
  </si>
  <si>
    <t>TOTAL FATURA MAR-2025</t>
  </si>
  <si>
    <t>GEANE PHABIOLA SILVA</t>
  </si>
  <si>
    <t>GABRIEL ADISON VIEIRA PEREIRA</t>
  </si>
  <si>
    <t>TECNICO DE INFORMATICA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</si>
</sst>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3" x14ac:knownFonts="1">
    <font>
      <sz val="10"/>
      <color rgb="FF000000"/>
      <name val="Arial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sz val="9"/>
      <color indexed="8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1E4F5"/>
        <bgColor rgb="FFC1E4F5"/>
      </patternFill>
    </fill>
    <fill>
      <patternFill patternType="solid">
        <fgColor rgb="FFB3E5A1"/>
        <bgColor rgb="FFB3E5A1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1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49" fontId="7" fillId="2" borderId="8" xfId="0" applyNumberFormat="1" applyFont="1" applyFill="1" applyBorder="1" applyAlignment="1">
      <alignment horizontal="center" vertical="center" wrapText="1"/>
    </xf>
    <xf numFmtId="14" fontId="7" fillId="2" borderId="8" xfId="0" applyNumberFormat="1" applyFont="1" applyFill="1" applyBorder="1" applyAlignment="1">
      <alignment horizontal="center" vertical="center" wrapText="1"/>
    </xf>
    <xf numFmtId="39" fontId="7" fillId="2" borderId="8" xfId="0" applyNumberFormat="1" applyFont="1" applyFill="1" applyBorder="1" applyAlignment="1">
      <alignment horizontal="center" vertical="center" wrapText="1"/>
    </xf>
    <xf numFmtId="44" fontId="7" fillId="2" borderId="8" xfId="1" applyFont="1" applyFill="1" applyBorder="1" applyAlignment="1">
      <alignment horizontal="left" vertical="center" wrapText="1"/>
    </xf>
    <xf numFmtId="49" fontId="8" fillId="4" borderId="8" xfId="0" applyNumberFormat="1" applyFont="1" applyFill="1" applyBorder="1" applyAlignment="1">
      <alignment horizontal="left" vertical="top" wrapText="1"/>
    </xf>
    <xf numFmtId="0" fontId="8" fillId="4" borderId="8" xfId="0" applyFont="1" applyFill="1" applyBorder="1" applyAlignment="1">
      <alignment horizontal="left" vertical="top" wrapText="1"/>
    </xf>
    <xf numFmtId="14" fontId="8" fillId="4" borderId="8" xfId="0" applyNumberFormat="1" applyFont="1" applyFill="1" applyBorder="1" applyAlignment="1">
      <alignment horizontal="left" vertical="top"/>
    </xf>
    <xf numFmtId="164" fontId="10" fillId="0" borderId="9" xfId="0" applyNumberFormat="1" applyFont="1" applyBorder="1" applyAlignment="1">
      <alignment horizontal="right"/>
    </xf>
    <xf numFmtId="164" fontId="10" fillId="0" borderId="8" xfId="0" applyNumberFormat="1" applyFont="1" applyBorder="1" applyAlignment="1">
      <alignment horizontal="right"/>
    </xf>
    <xf numFmtId="164" fontId="9" fillId="0" borderId="8" xfId="0" applyNumberFormat="1" applyFont="1" applyBorder="1" applyAlignment="1">
      <alignment horizontal="center" vertical="center" wrapText="1"/>
    </xf>
    <xf numFmtId="0" fontId="10" fillId="0" borderId="8" xfId="0" applyFont="1" applyBorder="1"/>
    <xf numFmtId="14" fontId="10" fillId="0" borderId="8" xfId="0" applyNumberFormat="1" applyFont="1" applyBorder="1"/>
    <xf numFmtId="164" fontId="10" fillId="3" borderId="10" xfId="0" applyNumberFormat="1" applyFont="1" applyFill="1" applyBorder="1"/>
    <xf numFmtId="0" fontId="10" fillId="0" borderId="0" xfId="0" applyFont="1"/>
    <xf numFmtId="14" fontId="10" fillId="0" borderId="0" xfId="0" applyNumberFormat="1" applyFont="1"/>
    <xf numFmtId="39" fontId="10" fillId="0" borderId="0" xfId="0" applyNumberFormat="1" applyFont="1"/>
    <xf numFmtId="44" fontId="10" fillId="0" borderId="0" xfId="1" applyFont="1" applyAlignment="1">
      <alignment horizontal="left"/>
    </xf>
    <xf numFmtId="164" fontId="10" fillId="0" borderId="7" xfId="0" applyNumberFormat="1" applyFont="1" applyBorder="1"/>
    <xf numFmtId="164" fontId="10" fillId="0" borderId="6" xfId="0" applyNumberFormat="1" applyFont="1" applyBorder="1" applyAlignment="1">
      <alignment horizontal="right"/>
    </xf>
    <xf numFmtId="0" fontId="6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horizontal="center"/>
    </xf>
    <xf numFmtId="44" fontId="9" fillId="0" borderId="0" xfId="1" applyFont="1" applyAlignment="1">
      <alignment horizontal="left"/>
    </xf>
    <xf numFmtId="14" fontId="9" fillId="0" borderId="8" xfId="0" applyNumberFormat="1" applyFont="1" applyBorder="1"/>
    <xf numFmtId="164" fontId="10" fillId="0" borderId="2" xfId="0" applyNumberFormat="1" applyFont="1" applyBorder="1" applyAlignment="1">
      <alignment horizontal="right"/>
    </xf>
    <xf numFmtId="14" fontId="9" fillId="0" borderId="0" xfId="0" applyNumberFormat="1" applyFont="1"/>
    <xf numFmtId="14" fontId="9" fillId="0" borderId="8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1" fillId="0" borderId="0" xfId="0" applyFont="1"/>
    <xf numFmtId="0" fontId="6" fillId="0" borderId="3" xfId="0" applyFont="1" applyBorder="1" applyAlignment="1">
      <alignment horizontal="center"/>
    </xf>
    <xf numFmtId="0" fontId="12" fillId="0" borderId="5" xfId="0" applyFont="1" applyBorder="1"/>
    <xf numFmtId="0" fontId="10" fillId="0" borderId="3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3"/>
  <sheetViews>
    <sheetView showGridLines="0" topLeftCell="A2" workbookViewId="0">
      <selection activeCell="A8" sqref="A8"/>
    </sheetView>
  </sheetViews>
  <sheetFormatPr defaultColWidth="12.42578125" defaultRowHeight="15" customHeight="1" x14ac:dyDescent="0.2"/>
  <cols>
    <col min="1" max="1" width="6.7109375" customWidth="1"/>
    <col min="2" max="2" width="27.140625" customWidth="1"/>
    <col min="3" max="3" width="8.42578125" customWidth="1"/>
    <col min="4" max="4" width="16.28515625" customWidth="1"/>
    <col min="5" max="26" width="8.42578125" customWidth="1"/>
  </cols>
  <sheetData>
    <row r="1" spans="1:5" ht="34.5" customHeight="1" x14ac:dyDescent="0.2">
      <c r="A1" s="31" t="s">
        <v>0</v>
      </c>
      <c r="B1" s="32"/>
      <c r="C1" s="32"/>
      <c r="D1" s="32"/>
      <c r="E1" s="32"/>
    </row>
    <row r="2" spans="1:5" ht="12.75" customHeight="1" x14ac:dyDescent="0.2">
      <c r="A2" s="1" t="s">
        <v>1</v>
      </c>
      <c r="B2" s="1" t="s">
        <v>2</v>
      </c>
      <c r="C2" s="1" t="s">
        <v>3</v>
      </c>
      <c r="D2" s="1" t="s">
        <v>62</v>
      </c>
      <c r="E2" s="1" t="s">
        <v>4</v>
      </c>
    </row>
    <row r="3" spans="1:5" ht="12.75" customHeight="1" x14ac:dyDescent="0.2">
      <c r="A3" s="2">
        <v>1</v>
      </c>
      <c r="B3" s="3" t="s">
        <v>61</v>
      </c>
      <c r="C3" s="2">
        <v>40</v>
      </c>
      <c r="D3" s="2">
        <v>14</v>
      </c>
      <c r="E3" s="2">
        <f t="shared" ref="E3:E8" si="0">SUM(D3)</f>
        <v>14</v>
      </c>
    </row>
    <row r="4" spans="1:5" ht="12.75" customHeight="1" x14ac:dyDescent="0.2">
      <c r="A4" s="2">
        <v>2</v>
      </c>
      <c r="B4" s="3" t="s">
        <v>63</v>
      </c>
      <c r="C4" s="2">
        <v>40</v>
      </c>
      <c r="D4" s="2">
        <v>12</v>
      </c>
      <c r="E4" s="2">
        <f t="shared" ref="E4" si="1">SUM(D4)</f>
        <v>12</v>
      </c>
    </row>
    <row r="5" spans="1:5" ht="12.75" customHeight="1" x14ac:dyDescent="0.2">
      <c r="A5" s="2">
        <v>3</v>
      </c>
      <c r="B5" s="3" t="s">
        <v>64</v>
      </c>
      <c r="C5" s="2">
        <v>40</v>
      </c>
      <c r="D5" s="2">
        <v>2</v>
      </c>
      <c r="E5" s="2">
        <f t="shared" si="0"/>
        <v>2</v>
      </c>
    </row>
    <row r="6" spans="1:5" ht="12.75" customHeight="1" x14ac:dyDescent="0.2">
      <c r="A6" s="2">
        <v>4</v>
      </c>
      <c r="B6" s="3" t="s">
        <v>65</v>
      </c>
      <c r="C6" s="2">
        <v>40</v>
      </c>
      <c r="D6" s="2">
        <v>7</v>
      </c>
      <c r="E6" s="2">
        <f t="shared" si="0"/>
        <v>7</v>
      </c>
    </row>
    <row r="7" spans="1:5" ht="12.75" customHeight="1" x14ac:dyDescent="0.2">
      <c r="A7" s="2">
        <v>5</v>
      </c>
      <c r="B7" s="3" t="s">
        <v>66</v>
      </c>
      <c r="C7" s="2">
        <v>40</v>
      </c>
      <c r="D7" s="2">
        <v>3</v>
      </c>
      <c r="E7" s="2">
        <f t="shared" si="0"/>
        <v>3</v>
      </c>
    </row>
    <row r="8" spans="1:5" ht="12.75" customHeight="1" x14ac:dyDescent="0.2">
      <c r="A8" s="2">
        <v>6</v>
      </c>
      <c r="B8" s="3" t="s">
        <v>67</v>
      </c>
      <c r="C8" s="2">
        <v>40</v>
      </c>
      <c r="D8" s="2">
        <v>4</v>
      </c>
      <c r="E8" s="2">
        <f t="shared" si="0"/>
        <v>4</v>
      </c>
    </row>
    <row r="9" spans="1:5" ht="12.75" customHeight="1" x14ac:dyDescent="0.2">
      <c r="A9" s="33" t="s">
        <v>4</v>
      </c>
      <c r="B9" s="34"/>
      <c r="C9" s="35"/>
      <c r="D9" s="2">
        <f>SUM(D3:D8)</f>
        <v>42</v>
      </c>
      <c r="E9" s="2">
        <f>SUM(E3:E8)</f>
        <v>42</v>
      </c>
    </row>
    <row r="10" spans="1:5" ht="12.75" customHeight="1" x14ac:dyDescent="0.2"/>
    <row r="11" spans="1:5" ht="12.75" customHeight="1" x14ac:dyDescent="0.2"/>
    <row r="12" spans="1:5" ht="12.75" customHeight="1" x14ac:dyDescent="0.2"/>
    <row r="13" spans="1:5" ht="12.75" customHeight="1" x14ac:dyDescent="0.2"/>
    <row r="14" spans="1:5" ht="12.75" customHeight="1" x14ac:dyDescent="0.2"/>
    <row r="15" spans="1:5" ht="12.75" customHeight="1" x14ac:dyDescent="0.2"/>
    <row r="16" spans="1:5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</sheetData>
  <mergeCells count="2">
    <mergeCell ref="A1:E1"/>
    <mergeCell ref="A9:C9"/>
  </mergeCells>
  <pageMargins left="0.511811024" right="0.511811024" top="0.78740157499999996" bottom="0.78740157499999996" header="0" footer="0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6"/>
  <sheetViews>
    <sheetView showGridLines="0" tabSelected="1" topLeftCell="A2" zoomScale="110" zoomScaleNormal="110" workbookViewId="0">
      <pane xSplit="1" topLeftCell="E1" activePane="topRight" state="frozen"/>
      <selection pane="topRight" activeCell="A10" sqref="A10"/>
    </sheetView>
  </sheetViews>
  <sheetFormatPr defaultColWidth="12.42578125" defaultRowHeight="12" x14ac:dyDescent="0.2"/>
  <cols>
    <col min="1" max="1" width="37.42578125" style="24" bestFit="1" customWidth="1"/>
    <col min="2" max="2" width="32" style="24" customWidth="1"/>
    <col min="3" max="3" width="15.7109375" style="24" customWidth="1"/>
    <col min="4" max="4" width="18" style="29" customWidth="1"/>
    <col min="5" max="5" width="19.140625" style="24" customWidth="1"/>
    <col min="6" max="7" width="13.85546875" style="24" customWidth="1"/>
    <col min="8" max="8" width="17.42578125" style="26" customWidth="1"/>
    <col min="9" max="9" width="16.85546875" style="24" customWidth="1"/>
    <col min="10" max="11" width="22.7109375" style="24" customWidth="1"/>
    <col min="12" max="12" width="17.140625" style="24" customWidth="1"/>
    <col min="13" max="22" width="49.42578125" style="24" customWidth="1"/>
    <col min="23" max="16384" width="12.42578125" style="24"/>
  </cols>
  <sheetData>
    <row r="1" spans="1:22" x14ac:dyDescent="0.2">
      <c r="A1" s="36" t="s">
        <v>13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23"/>
      <c r="N1" s="23"/>
      <c r="O1" s="23"/>
      <c r="P1" s="23"/>
      <c r="Q1" s="23"/>
      <c r="R1" s="23"/>
      <c r="S1" s="23"/>
      <c r="T1" s="23"/>
      <c r="U1" s="23"/>
      <c r="V1" s="23"/>
    </row>
    <row r="2" spans="1:22" x14ac:dyDescent="0.2">
      <c r="A2" s="4" t="s">
        <v>5</v>
      </c>
      <c r="B2" s="4" t="s">
        <v>6</v>
      </c>
      <c r="C2" s="5" t="s">
        <v>7</v>
      </c>
      <c r="D2" s="5" t="s">
        <v>8</v>
      </c>
      <c r="E2" s="6" t="s">
        <v>9</v>
      </c>
      <c r="F2" s="6" t="s">
        <v>10</v>
      </c>
      <c r="G2" s="6" t="s">
        <v>58</v>
      </c>
      <c r="H2" s="7" t="s">
        <v>11</v>
      </c>
      <c r="I2" s="6" t="s">
        <v>60</v>
      </c>
      <c r="J2" s="4" t="s">
        <v>12</v>
      </c>
      <c r="K2" s="4" t="s">
        <v>59</v>
      </c>
      <c r="L2" s="4" t="s">
        <v>4</v>
      </c>
      <c r="M2" s="25"/>
      <c r="N2" s="25"/>
      <c r="O2" s="25"/>
      <c r="P2" s="25"/>
      <c r="Q2" s="25"/>
      <c r="R2" s="25"/>
      <c r="S2" s="25"/>
      <c r="T2" s="25"/>
      <c r="U2" s="25"/>
      <c r="V2" s="25"/>
    </row>
    <row r="3" spans="1:22" x14ac:dyDescent="0.2">
      <c r="A3" s="8" t="s">
        <v>46</v>
      </c>
      <c r="B3" s="9" t="s">
        <v>52</v>
      </c>
      <c r="C3" s="10">
        <v>45719</v>
      </c>
      <c r="D3" s="27"/>
      <c r="E3" s="11">
        <v>1416.8</v>
      </c>
      <c r="F3" s="12">
        <v>283.36</v>
      </c>
      <c r="G3" s="12"/>
      <c r="H3" s="12"/>
      <c r="I3" s="13"/>
      <c r="J3" s="12">
        <f t="shared" ref="J3:J41" si="0">(SUM(E3:I3)*1.15)</f>
        <v>1955.1839999999997</v>
      </c>
      <c r="K3" s="12">
        <v>450</v>
      </c>
      <c r="L3" s="12">
        <f t="shared" ref="L3:L41" si="1">SUM(E3:K3)</f>
        <v>4105.3439999999991</v>
      </c>
    </row>
    <row r="4" spans="1:22" x14ac:dyDescent="0.2">
      <c r="A4" s="8" t="s">
        <v>47</v>
      </c>
      <c r="B4" s="9" t="s">
        <v>52</v>
      </c>
      <c r="C4" s="10">
        <v>45728</v>
      </c>
      <c r="D4" s="27"/>
      <c r="E4" s="11">
        <v>961.4</v>
      </c>
      <c r="F4" s="12">
        <v>192.28</v>
      </c>
      <c r="G4" s="12"/>
      <c r="H4" s="12"/>
      <c r="I4" s="13"/>
      <c r="J4" s="12">
        <f t="shared" si="0"/>
        <v>1326.732</v>
      </c>
      <c r="K4" s="12">
        <v>450</v>
      </c>
      <c r="L4" s="12">
        <f t="shared" si="1"/>
        <v>2930.4120000000003</v>
      </c>
    </row>
    <row r="5" spans="1:22" x14ac:dyDescent="0.2">
      <c r="A5" s="8" t="s">
        <v>22</v>
      </c>
      <c r="B5" s="9" t="s">
        <v>54</v>
      </c>
      <c r="C5" s="10">
        <v>45740</v>
      </c>
      <c r="D5" s="27"/>
      <c r="E5" s="11">
        <v>449.4</v>
      </c>
      <c r="F5" s="12">
        <v>0</v>
      </c>
      <c r="G5" s="12"/>
      <c r="H5" s="12"/>
      <c r="I5" s="13"/>
      <c r="J5" s="12">
        <f t="shared" si="0"/>
        <v>516.80999999999995</v>
      </c>
      <c r="K5" s="12">
        <v>105</v>
      </c>
      <c r="L5" s="12">
        <f t="shared" si="1"/>
        <v>1071.21</v>
      </c>
    </row>
    <row r="6" spans="1:22" x14ac:dyDescent="0.2">
      <c r="A6" s="8" t="s">
        <v>23</v>
      </c>
      <c r="B6" s="9" t="s">
        <v>53</v>
      </c>
      <c r="C6" s="10">
        <v>45729</v>
      </c>
      <c r="D6" s="27"/>
      <c r="E6" s="11">
        <v>910.8</v>
      </c>
      <c r="F6" s="12">
        <v>0</v>
      </c>
      <c r="G6" s="12"/>
      <c r="H6" s="12"/>
      <c r="I6" s="13"/>
      <c r="J6" s="12">
        <f t="shared" si="0"/>
        <v>1047.4199999999998</v>
      </c>
      <c r="K6" s="12">
        <v>270</v>
      </c>
      <c r="L6" s="12">
        <f t="shared" si="1"/>
        <v>2228.2199999999998</v>
      </c>
    </row>
    <row r="7" spans="1:22" x14ac:dyDescent="0.2">
      <c r="A7" s="8" t="s">
        <v>48</v>
      </c>
      <c r="B7" s="9" t="s">
        <v>54</v>
      </c>
      <c r="C7" s="10">
        <v>45744</v>
      </c>
      <c r="D7" s="27"/>
      <c r="E7" s="11">
        <v>192.6</v>
      </c>
      <c r="F7" s="12">
        <v>0</v>
      </c>
      <c r="G7" s="12"/>
      <c r="H7" s="12"/>
      <c r="I7" s="13"/>
      <c r="J7" s="12">
        <f t="shared" si="0"/>
        <v>221.48999999999998</v>
      </c>
      <c r="K7" s="12">
        <v>450</v>
      </c>
      <c r="L7" s="12">
        <f t="shared" si="1"/>
        <v>864.08999999999992</v>
      </c>
    </row>
    <row r="8" spans="1:22" x14ac:dyDescent="0.2">
      <c r="A8" s="8" t="s">
        <v>16</v>
      </c>
      <c r="B8" s="9" t="s">
        <v>52</v>
      </c>
      <c r="C8" s="10">
        <v>45719</v>
      </c>
      <c r="D8" s="27"/>
      <c r="E8" s="11">
        <v>1416.8</v>
      </c>
      <c r="F8" s="12">
        <v>283.36</v>
      </c>
      <c r="G8" s="12"/>
      <c r="H8" s="12"/>
      <c r="I8" s="13"/>
      <c r="J8" s="12">
        <f t="shared" si="0"/>
        <v>1955.1839999999997</v>
      </c>
      <c r="K8" s="12">
        <v>450</v>
      </c>
      <c r="L8" s="12">
        <f t="shared" si="1"/>
        <v>4105.3439999999991</v>
      </c>
    </row>
    <row r="9" spans="1:22" x14ac:dyDescent="0.2">
      <c r="A9" s="8" t="s">
        <v>45</v>
      </c>
      <c r="B9" s="9" t="s">
        <v>53</v>
      </c>
      <c r="C9" s="10">
        <v>45719</v>
      </c>
      <c r="D9" s="27"/>
      <c r="E9" s="11">
        <v>1416.8</v>
      </c>
      <c r="F9" s="12">
        <v>0</v>
      </c>
      <c r="G9" s="12"/>
      <c r="H9" s="12"/>
      <c r="I9" s="13"/>
      <c r="J9" s="12">
        <f t="shared" si="0"/>
        <v>1629.3199999999997</v>
      </c>
      <c r="K9" s="12">
        <v>450</v>
      </c>
      <c r="L9" s="12">
        <f t="shared" si="1"/>
        <v>3496.12</v>
      </c>
    </row>
    <row r="10" spans="1:22" x14ac:dyDescent="0.2">
      <c r="A10" s="8" t="s">
        <v>49</v>
      </c>
      <c r="B10" s="9" t="s">
        <v>52</v>
      </c>
      <c r="C10" s="10">
        <v>45730</v>
      </c>
      <c r="D10" s="27"/>
      <c r="E10" s="11">
        <v>860.2</v>
      </c>
      <c r="F10" s="12">
        <v>172.04</v>
      </c>
      <c r="G10" s="12"/>
      <c r="H10" s="12"/>
      <c r="I10" s="13"/>
      <c r="J10" s="12">
        <f t="shared" si="0"/>
        <v>1187.076</v>
      </c>
      <c r="K10" s="12">
        <v>450</v>
      </c>
      <c r="L10" s="12">
        <f t="shared" si="1"/>
        <v>2669.3159999999998</v>
      </c>
    </row>
    <row r="11" spans="1:22" x14ac:dyDescent="0.2">
      <c r="A11" s="8" t="s">
        <v>24</v>
      </c>
      <c r="B11" s="9" t="s">
        <v>54</v>
      </c>
      <c r="C11" s="10">
        <v>45727</v>
      </c>
      <c r="D11" s="27"/>
      <c r="E11" s="11">
        <v>1284.01</v>
      </c>
      <c r="F11" s="12">
        <v>0</v>
      </c>
      <c r="G11" s="12"/>
      <c r="H11" s="12"/>
      <c r="I11" s="13"/>
      <c r="J11" s="12">
        <f t="shared" si="0"/>
        <v>1476.6115</v>
      </c>
      <c r="K11" s="12">
        <v>300</v>
      </c>
      <c r="L11" s="12">
        <f t="shared" si="1"/>
        <v>3060.6215000000002</v>
      </c>
    </row>
    <row r="12" spans="1:22" x14ac:dyDescent="0.2">
      <c r="A12" s="8" t="s">
        <v>25</v>
      </c>
      <c r="B12" s="9" t="s">
        <v>55</v>
      </c>
      <c r="C12" s="10">
        <v>45727</v>
      </c>
      <c r="D12" s="27"/>
      <c r="E12" s="11">
        <v>2752.03</v>
      </c>
      <c r="F12" s="12">
        <v>202.4</v>
      </c>
      <c r="G12" s="12"/>
      <c r="H12" s="12"/>
      <c r="I12" s="13"/>
      <c r="J12" s="12">
        <f t="shared" si="0"/>
        <v>3397.5945000000002</v>
      </c>
      <c r="K12" s="12">
        <v>300</v>
      </c>
      <c r="L12" s="12">
        <f t="shared" si="1"/>
        <v>6652.0245000000004</v>
      </c>
    </row>
    <row r="13" spans="1:22" x14ac:dyDescent="0.2">
      <c r="A13" s="8" t="s">
        <v>26</v>
      </c>
      <c r="B13" s="9" t="s">
        <v>56</v>
      </c>
      <c r="C13" s="10">
        <v>45726</v>
      </c>
      <c r="D13" s="27"/>
      <c r="E13" s="11">
        <v>2167.2199999999998</v>
      </c>
      <c r="F13" s="12">
        <v>0</v>
      </c>
      <c r="G13" s="12"/>
      <c r="H13" s="12"/>
      <c r="I13" s="13"/>
      <c r="J13" s="12">
        <f t="shared" si="0"/>
        <v>2492.3029999999994</v>
      </c>
      <c r="K13" s="12">
        <v>315</v>
      </c>
      <c r="L13" s="12">
        <f t="shared" si="1"/>
        <v>4974.5229999999992</v>
      </c>
    </row>
    <row r="14" spans="1:22" x14ac:dyDescent="0.2">
      <c r="A14" s="8" t="s">
        <v>51</v>
      </c>
      <c r="B14" s="9" t="s">
        <v>54</v>
      </c>
      <c r="C14" s="10">
        <v>45742</v>
      </c>
      <c r="D14" s="27"/>
      <c r="E14" s="11">
        <v>321</v>
      </c>
      <c r="F14" s="12">
        <v>0</v>
      </c>
      <c r="G14" s="12"/>
      <c r="H14" s="12"/>
      <c r="I14" s="13"/>
      <c r="J14" s="12">
        <f t="shared" si="0"/>
        <v>369.15</v>
      </c>
      <c r="K14" s="12">
        <v>450</v>
      </c>
      <c r="L14" s="12">
        <f t="shared" si="1"/>
        <v>1140.1500000000001</v>
      </c>
    </row>
    <row r="15" spans="1:22" x14ac:dyDescent="0.2">
      <c r="A15" s="8" t="s">
        <v>27</v>
      </c>
      <c r="B15" s="9" t="s">
        <v>56</v>
      </c>
      <c r="C15" s="10">
        <v>45727</v>
      </c>
      <c r="D15" s="27"/>
      <c r="E15" s="11">
        <v>2064.02</v>
      </c>
      <c r="F15" s="12">
        <v>0</v>
      </c>
      <c r="G15" s="12"/>
      <c r="H15" s="12"/>
      <c r="I15" s="13"/>
      <c r="J15" s="12">
        <f t="shared" si="0"/>
        <v>2373.6229999999996</v>
      </c>
      <c r="K15" s="12">
        <v>300</v>
      </c>
      <c r="L15" s="12">
        <f t="shared" si="1"/>
        <v>4737.643</v>
      </c>
    </row>
    <row r="16" spans="1:22" x14ac:dyDescent="0.2">
      <c r="A16" s="8" t="s">
        <v>42</v>
      </c>
      <c r="B16" s="9" t="s">
        <v>54</v>
      </c>
      <c r="C16" s="10">
        <v>45728</v>
      </c>
      <c r="D16" s="27"/>
      <c r="E16" s="11">
        <v>1219.81</v>
      </c>
      <c r="F16" s="12">
        <v>0</v>
      </c>
      <c r="G16" s="12"/>
      <c r="H16" s="12"/>
      <c r="I16" s="13"/>
      <c r="J16" s="12">
        <f t="shared" si="0"/>
        <v>1402.7814999999998</v>
      </c>
      <c r="K16" s="12">
        <v>285</v>
      </c>
      <c r="L16" s="12">
        <f t="shared" si="1"/>
        <v>2907.5914999999995</v>
      </c>
    </row>
    <row r="17" spans="1:12" x14ac:dyDescent="0.2">
      <c r="A17" s="8" t="s">
        <v>35</v>
      </c>
      <c r="B17" s="9" t="s">
        <v>55</v>
      </c>
      <c r="C17" s="10">
        <v>45728</v>
      </c>
      <c r="D17" s="27"/>
      <c r="E17" s="11">
        <v>2614.4299999999998</v>
      </c>
      <c r="F17" s="12">
        <v>0</v>
      </c>
      <c r="G17" s="12"/>
      <c r="H17" s="12"/>
      <c r="I17" s="13"/>
      <c r="J17" s="12">
        <f t="shared" si="0"/>
        <v>3006.5944999999997</v>
      </c>
      <c r="K17" s="12">
        <v>285</v>
      </c>
      <c r="L17" s="12">
        <f t="shared" si="1"/>
        <v>5906.0244999999995</v>
      </c>
    </row>
    <row r="18" spans="1:12" x14ac:dyDescent="0.2">
      <c r="A18" s="8" t="s">
        <v>71</v>
      </c>
      <c r="B18" s="9" t="s">
        <v>72</v>
      </c>
      <c r="C18" s="10">
        <v>45737</v>
      </c>
      <c r="D18" s="30"/>
      <c r="E18" s="11">
        <v>2100</v>
      </c>
      <c r="F18" s="12">
        <v>0</v>
      </c>
      <c r="G18" s="12"/>
      <c r="H18" s="12"/>
      <c r="I18" s="13"/>
      <c r="J18" s="12">
        <f t="shared" si="0"/>
        <v>2415</v>
      </c>
      <c r="K18" s="12">
        <v>450</v>
      </c>
      <c r="L18" s="12">
        <f t="shared" si="1"/>
        <v>4965</v>
      </c>
    </row>
    <row r="19" spans="1:12" x14ac:dyDescent="0.2">
      <c r="A19" s="8" t="s">
        <v>70</v>
      </c>
      <c r="B19" s="9" t="s">
        <v>53</v>
      </c>
      <c r="C19" s="10">
        <v>45719</v>
      </c>
      <c r="D19" s="27"/>
      <c r="E19" s="11">
        <v>1416.8</v>
      </c>
      <c r="F19" s="12">
        <v>0</v>
      </c>
      <c r="G19" s="12"/>
      <c r="H19" s="12"/>
      <c r="I19" s="13"/>
      <c r="J19" s="12">
        <f t="shared" si="0"/>
        <v>1629.3199999999997</v>
      </c>
      <c r="K19" s="12">
        <v>450</v>
      </c>
      <c r="L19" s="12">
        <f t="shared" si="1"/>
        <v>3496.12</v>
      </c>
    </row>
    <row r="20" spans="1:12" x14ac:dyDescent="0.2">
      <c r="A20" s="8" t="s">
        <v>30</v>
      </c>
      <c r="B20" s="9" t="s">
        <v>53</v>
      </c>
      <c r="C20" s="10">
        <v>45728</v>
      </c>
      <c r="D20" s="27"/>
      <c r="E20" s="11">
        <v>961.41</v>
      </c>
      <c r="F20" s="12">
        <v>0</v>
      </c>
      <c r="G20" s="12"/>
      <c r="H20" s="12"/>
      <c r="I20" s="13"/>
      <c r="J20" s="12">
        <f t="shared" si="0"/>
        <v>1105.6215</v>
      </c>
      <c r="K20" s="12">
        <v>285</v>
      </c>
      <c r="L20" s="12">
        <f t="shared" si="1"/>
        <v>2352.0315000000001</v>
      </c>
    </row>
    <row r="21" spans="1:12" x14ac:dyDescent="0.2">
      <c r="A21" s="8" t="s">
        <v>17</v>
      </c>
      <c r="B21" s="9" t="s">
        <v>52</v>
      </c>
      <c r="C21" s="10">
        <v>45719</v>
      </c>
      <c r="D21" s="27"/>
      <c r="E21" s="11">
        <v>1416.8</v>
      </c>
      <c r="F21" s="12">
        <v>283.36</v>
      </c>
      <c r="G21" s="12"/>
      <c r="H21" s="12"/>
      <c r="I21" s="13"/>
      <c r="J21" s="12">
        <f t="shared" si="0"/>
        <v>1955.1839999999997</v>
      </c>
      <c r="K21" s="12">
        <v>450</v>
      </c>
      <c r="L21" s="12">
        <f t="shared" si="1"/>
        <v>4105.3439999999991</v>
      </c>
    </row>
    <row r="22" spans="1:12" x14ac:dyDescent="0.2">
      <c r="A22" s="8" t="s">
        <v>18</v>
      </c>
      <c r="B22" s="9" t="s">
        <v>54</v>
      </c>
      <c r="C22" s="10">
        <v>45719</v>
      </c>
      <c r="D22" s="27"/>
      <c r="E22" s="11">
        <v>1797.61</v>
      </c>
      <c r="F22" s="12">
        <v>0</v>
      </c>
      <c r="G22" s="12"/>
      <c r="H22" s="12"/>
      <c r="I22" s="13"/>
      <c r="J22" s="12">
        <f t="shared" si="0"/>
        <v>2067.2514999999999</v>
      </c>
      <c r="K22" s="12">
        <v>450</v>
      </c>
      <c r="L22" s="12">
        <f t="shared" si="1"/>
        <v>4314.8615</v>
      </c>
    </row>
    <row r="23" spans="1:12" x14ac:dyDescent="0.2">
      <c r="A23" s="8" t="s">
        <v>36</v>
      </c>
      <c r="B23" s="9" t="s">
        <v>52</v>
      </c>
      <c r="C23" s="10">
        <v>45726</v>
      </c>
      <c r="D23" s="27"/>
      <c r="E23" s="11">
        <v>1062.5999999999999</v>
      </c>
      <c r="F23" s="12">
        <v>212.52</v>
      </c>
      <c r="G23" s="12"/>
      <c r="H23" s="12"/>
      <c r="I23" s="13"/>
      <c r="J23" s="12">
        <f t="shared" si="0"/>
        <v>1466.3879999999997</v>
      </c>
      <c r="K23" s="12">
        <v>315</v>
      </c>
      <c r="L23" s="12">
        <f t="shared" si="1"/>
        <v>3056.5079999999998</v>
      </c>
    </row>
    <row r="24" spans="1:12" x14ac:dyDescent="0.2">
      <c r="A24" s="8" t="s">
        <v>32</v>
      </c>
      <c r="B24" s="9" t="s">
        <v>56</v>
      </c>
      <c r="C24" s="10">
        <v>45728</v>
      </c>
      <c r="D24" s="27"/>
      <c r="E24" s="11">
        <v>1960.82</v>
      </c>
      <c r="F24" s="12">
        <v>0</v>
      </c>
      <c r="G24" s="12"/>
      <c r="H24" s="12"/>
      <c r="I24" s="13"/>
      <c r="J24" s="12">
        <f t="shared" si="0"/>
        <v>2254.9429999999998</v>
      </c>
      <c r="K24" s="12">
        <v>285</v>
      </c>
      <c r="L24" s="12">
        <f t="shared" si="1"/>
        <v>4500.7629999999999</v>
      </c>
    </row>
    <row r="25" spans="1:12" x14ac:dyDescent="0.2">
      <c r="A25" s="8" t="s">
        <v>33</v>
      </c>
      <c r="B25" s="9" t="s">
        <v>56</v>
      </c>
      <c r="C25" s="10">
        <v>45728</v>
      </c>
      <c r="D25" s="27"/>
      <c r="E25" s="11">
        <v>1960.82</v>
      </c>
      <c r="F25" s="12">
        <v>0</v>
      </c>
      <c r="G25" s="12"/>
      <c r="H25" s="12"/>
      <c r="I25" s="13"/>
      <c r="J25" s="12">
        <f t="shared" si="0"/>
        <v>2254.9429999999998</v>
      </c>
      <c r="K25" s="12">
        <v>285</v>
      </c>
      <c r="L25" s="12">
        <f t="shared" si="1"/>
        <v>4500.7629999999999</v>
      </c>
    </row>
    <row r="26" spans="1:12" x14ac:dyDescent="0.2">
      <c r="A26" s="8" t="s">
        <v>34</v>
      </c>
      <c r="B26" s="9" t="s">
        <v>54</v>
      </c>
      <c r="C26" s="10">
        <v>45719</v>
      </c>
      <c r="D26" s="27"/>
      <c r="E26" s="11">
        <v>1797.61</v>
      </c>
      <c r="F26" s="12">
        <v>0</v>
      </c>
      <c r="G26" s="12"/>
      <c r="H26" s="12"/>
      <c r="I26" s="13"/>
      <c r="J26" s="12">
        <f t="shared" si="0"/>
        <v>2067.2514999999999</v>
      </c>
      <c r="K26" s="12">
        <v>450</v>
      </c>
      <c r="L26" s="12">
        <f t="shared" si="1"/>
        <v>4314.8615</v>
      </c>
    </row>
    <row r="27" spans="1:12" x14ac:dyDescent="0.2">
      <c r="A27" s="8" t="s">
        <v>15</v>
      </c>
      <c r="B27" s="9" t="s">
        <v>54</v>
      </c>
      <c r="C27" s="10">
        <v>45719</v>
      </c>
      <c r="D27" s="27"/>
      <c r="E27" s="11">
        <v>1797.61</v>
      </c>
      <c r="F27" s="12">
        <v>0</v>
      </c>
      <c r="G27" s="12"/>
      <c r="H27" s="12"/>
      <c r="I27" s="13"/>
      <c r="J27" s="12">
        <f t="shared" si="0"/>
        <v>2067.2514999999999</v>
      </c>
      <c r="K27" s="12">
        <v>450</v>
      </c>
      <c r="L27" s="12">
        <f t="shared" si="1"/>
        <v>4314.8615</v>
      </c>
    </row>
    <row r="28" spans="1:12" x14ac:dyDescent="0.2">
      <c r="A28" s="8" t="s">
        <v>19</v>
      </c>
      <c r="B28" s="9" t="s">
        <v>52</v>
      </c>
      <c r="C28" s="10">
        <v>45719</v>
      </c>
      <c r="D28" s="27"/>
      <c r="E28" s="11">
        <v>1416.8</v>
      </c>
      <c r="F28" s="12">
        <v>283.36</v>
      </c>
      <c r="G28" s="12"/>
      <c r="H28" s="12"/>
      <c r="I28" s="13"/>
      <c r="J28" s="12">
        <f t="shared" si="0"/>
        <v>1955.1839999999997</v>
      </c>
      <c r="K28" s="12">
        <v>450</v>
      </c>
      <c r="L28" s="12">
        <f t="shared" si="1"/>
        <v>4105.3439999999991</v>
      </c>
    </row>
    <row r="29" spans="1:12" x14ac:dyDescent="0.2">
      <c r="A29" s="8" t="s">
        <v>28</v>
      </c>
      <c r="B29" s="9" t="s">
        <v>56</v>
      </c>
      <c r="C29" s="10">
        <v>45728</v>
      </c>
      <c r="D29" s="27"/>
      <c r="E29" s="11">
        <v>1960.82</v>
      </c>
      <c r="F29" s="12">
        <v>0</v>
      </c>
      <c r="G29" s="12"/>
      <c r="H29" s="12"/>
      <c r="I29" s="13"/>
      <c r="J29" s="12">
        <f t="shared" si="0"/>
        <v>2254.9429999999998</v>
      </c>
      <c r="K29" s="12">
        <v>285</v>
      </c>
      <c r="L29" s="12">
        <f t="shared" si="1"/>
        <v>4500.7629999999999</v>
      </c>
    </row>
    <row r="30" spans="1:12" x14ac:dyDescent="0.2">
      <c r="A30" s="8" t="s">
        <v>31</v>
      </c>
      <c r="B30" s="9" t="s">
        <v>54</v>
      </c>
      <c r="C30" s="10">
        <v>45726</v>
      </c>
      <c r="D30" s="27"/>
      <c r="E30" s="11">
        <v>1348.21</v>
      </c>
      <c r="F30" s="12">
        <v>0</v>
      </c>
      <c r="G30" s="12"/>
      <c r="H30" s="12"/>
      <c r="I30" s="13"/>
      <c r="J30" s="12">
        <f t="shared" si="0"/>
        <v>1550.4414999999999</v>
      </c>
      <c r="K30" s="12">
        <v>315</v>
      </c>
      <c r="L30" s="12">
        <f t="shared" si="1"/>
        <v>3213.6514999999999</v>
      </c>
    </row>
    <row r="31" spans="1:12" x14ac:dyDescent="0.2">
      <c r="A31" s="8" t="s">
        <v>39</v>
      </c>
      <c r="B31" s="9" t="s">
        <v>54</v>
      </c>
      <c r="C31" s="10">
        <v>45719</v>
      </c>
      <c r="D31" s="27"/>
      <c r="E31" s="11">
        <v>1797.61</v>
      </c>
      <c r="F31" s="12">
        <v>0</v>
      </c>
      <c r="G31" s="12"/>
      <c r="H31" s="12"/>
      <c r="I31" s="13"/>
      <c r="J31" s="12">
        <f t="shared" si="0"/>
        <v>2067.2514999999999</v>
      </c>
      <c r="K31" s="12">
        <v>450</v>
      </c>
      <c r="L31" s="12">
        <f t="shared" si="1"/>
        <v>4314.8615</v>
      </c>
    </row>
    <row r="32" spans="1:12" x14ac:dyDescent="0.2">
      <c r="A32" s="8" t="s">
        <v>50</v>
      </c>
      <c r="B32" s="9" t="s">
        <v>52</v>
      </c>
      <c r="C32" s="10">
        <v>45730</v>
      </c>
      <c r="D32" s="27"/>
      <c r="E32" s="11">
        <v>860.2</v>
      </c>
      <c r="F32" s="12">
        <v>172.04</v>
      </c>
      <c r="G32" s="12"/>
      <c r="H32" s="12"/>
      <c r="I32" s="13"/>
      <c r="J32" s="12">
        <f t="shared" si="0"/>
        <v>1187.076</v>
      </c>
      <c r="K32" s="12">
        <v>450</v>
      </c>
      <c r="L32" s="12">
        <f t="shared" si="1"/>
        <v>2669.3159999999998</v>
      </c>
    </row>
    <row r="33" spans="1:12" x14ac:dyDescent="0.2">
      <c r="A33" s="8" t="s">
        <v>41</v>
      </c>
      <c r="B33" s="9" t="s">
        <v>54</v>
      </c>
      <c r="C33" s="10">
        <v>45727</v>
      </c>
      <c r="D33" s="27"/>
      <c r="E33" s="11">
        <v>1284.01</v>
      </c>
      <c r="F33" s="12">
        <v>0</v>
      </c>
      <c r="G33" s="12"/>
      <c r="H33" s="12"/>
      <c r="I33" s="13"/>
      <c r="J33" s="12">
        <f t="shared" si="0"/>
        <v>1476.6115</v>
      </c>
      <c r="K33" s="12">
        <v>300</v>
      </c>
      <c r="L33" s="12">
        <f t="shared" si="1"/>
        <v>3060.6215000000002</v>
      </c>
    </row>
    <row r="34" spans="1:12" x14ac:dyDescent="0.2">
      <c r="A34" s="8" t="s">
        <v>21</v>
      </c>
      <c r="B34" s="9" t="s">
        <v>54</v>
      </c>
      <c r="C34" s="10">
        <v>45718</v>
      </c>
      <c r="D34" s="27"/>
      <c r="E34" s="11">
        <v>1861.81</v>
      </c>
      <c r="F34" s="12">
        <v>0</v>
      </c>
      <c r="G34" s="12"/>
      <c r="H34" s="12"/>
      <c r="I34" s="13"/>
      <c r="J34" s="12">
        <f t="shared" si="0"/>
        <v>2141.0814999999998</v>
      </c>
      <c r="K34" s="12">
        <v>435</v>
      </c>
      <c r="L34" s="12">
        <f t="shared" si="1"/>
        <v>4437.8914999999997</v>
      </c>
    </row>
    <row r="35" spans="1:12" x14ac:dyDescent="0.2">
      <c r="A35" s="8" t="s">
        <v>20</v>
      </c>
      <c r="B35" s="9" t="s">
        <v>53</v>
      </c>
      <c r="C35" s="10">
        <v>45719</v>
      </c>
      <c r="D35" s="27"/>
      <c r="E35" s="11">
        <v>1416.8</v>
      </c>
      <c r="F35" s="12">
        <v>0</v>
      </c>
      <c r="G35" s="12"/>
      <c r="H35" s="12"/>
      <c r="I35" s="13"/>
      <c r="J35" s="12">
        <f t="shared" si="0"/>
        <v>1629.3199999999997</v>
      </c>
      <c r="K35" s="12">
        <v>450</v>
      </c>
      <c r="L35" s="12">
        <f t="shared" si="1"/>
        <v>3496.12</v>
      </c>
    </row>
    <row r="36" spans="1:12" x14ac:dyDescent="0.2">
      <c r="A36" s="8" t="s">
        <v>40</v>
      </c>
      <c r="B36" s="9" t="s">
        <v>52</v>
      </c>
      <c r="C36" s="10">
        <v>45733</v>
      </c>
      <c r="D36" s="27"/>
      <c r="E36" s="11">
        <v>708.4</v>
      </c>
      <c r="F36" s="12">
        <v>141.68</v>
      </c>
      <c r="G36" s="12"/>
      <c r="H36" s="12"/>
      <c r="I36" s="13"/>
      <c r="J36" s="12">
        <f t="shared" si="0"/>
        <v>977.59199999999987</v>
      </c>
      <c r="K36" s="12">
        <v>450</v>
      </c>
      <c r="L36" s="12">
        <f t="shared" si="1"/>
        <v>2277.6719999999996</v>
      </c>
    </row>
    <row r="37" spans="1:12" x14ac:dyDescent="0.2">
      <c r="A37" s="8" t="s">
        <v>38</v>
      </c>
      <c r="B37" s="9" t="s">
        <v>54</v>
      </c>
      <c r="C37" s="10">
        <v>45740</v>
      </c>
      <c r="D37" s="27"/>
      <c r="E37" s="11">
        <v>449.4</v>
      </c>
      <c r="F37" s="12">
        <v>0</v>
      </c>
      <c r="G37" s="12"/>
      <c r="H37" s="12"/>
      <c r="I37" s="13"/>
      <c r="J37" s="12">
        <f t="shared" si="0"/>
        <v>516.80999999999995</v>
      </c>
      <c r="K37" s="12">
        <v>450</v>
      </c>
      <c r="L37" s="12">
        <f t="shared" si="1"/>
        <v>1416.21</v>
      </c>
    </row>
    <row r="38" spans="1:12" x14ac:dyDescent="0.2">
      <c r="A38" s="8" t="s">
        <v>37</v>
      </c>
      <c r="B38" s="9" t="s">
        <v>56</v>
      </c>
      <c r="C38" s="10">
        <v>45728</v>
      </c>
      <c r="D38" s="27"/>
      <c r="E38" s="11">
        <v>1960.82</v>
      </c>
      <c r="F38" s="12">
        <v>0</v>
      </c>
      <c r="G38" s="12"/>
      <c r="H38" s="12"/>
      <c r="I38" s="13"/>
      <c r="J38" s="12">
        <f t="shared" si="0"/>
        <v>2254.9429999999998</v>
      </c>
      <c r="K38" s="12">
        <v>450</v>
      </c>
      <c r="L38" s="12">
        <f t="shared" si="1"/>
        <v>4665.7629999999999</v>
      </c>
    </row>
    <row r="39" spans="1:12" x14ac:dyDescent="0.2">
      <c r="A39" s="8" t="s">
        <v>43</v>
      </c>
      <c r="B39" s="9" t="s">
        <v>54</v>
      </c>
      <c r="C39" s="10">
        <v>45728</v>
      </c>
      <c r="D39" s="27"/>
      <c r="E39" s="11">
        <v>1219.81</v>
      </c>
      <c r="F39" s="12">
        <v>0</v>
      </c>
      <c r="G39" s="12"/>
      <c r="H39" s="12"/>
      <c r="I39" s="13"/>
      <c r="J39" s="12">
        <f t="shared" si="0"/>
        <v>1402.7814999999998</v>
      </c>
      <c r="K39" s="12">
        <v>285</v>
      </c>
      <c r="L39" s="12">
        <f t="shared" si="1"/>
        <v>2907.5914999999995</v>
      </c>
    </row>
    <row r="40" spans="1:12" x14ac:dyDescent="0.2">
      <c r="A40" s="8" t="s">
        <v>29</v>
      </c>
      <c r="B40" s="9" t="s">
        <v>57</v>
      </c>
      <c r="C40" s="10">
        <v>45747</v>
      </c>
      <c r="D40" s="27"/>
      <c r="E40" s="11">
        <v>137.6</v>
      </c>
      <c r="F40" s="12">
        <v>0</v>
      </c>
      <c r="G40" s="12"/>
      <c r="H40" s="12"/>
      <c r="I40" s="13"/>
      <c r="J40" s="12">
        <f t="shared" si="0"/>
        <v>158.23999999999998</v>
      </c>
      <c r="K40" s="12">
        <v>15</v>
      </c>
      <c r="L40" s="12">
        <f t="shared" si="1"/>
        <v>310.83999999999997</v>
      </c>
    </row>
    <row r="41" spans="1:12" x14ac:dyDescent="0.2">
      <c r="A41" s="8" t="s">
        <v>44</v>
      </c>
      <c r="B41" s="9" t="s">
        <v>56</v>
      </c>
      <c r="C41" s="10">
        <v>45728</v>
      </c>
      <c r="D41" s="27"/>
      <c r="E41" s="11">
        <v>1960.82</v>
      </c>
      <c r="F41" s="12">
        <v>0</v>
      </c>
      <c r="G41" s="12"/>
      <c r="H41" s="12"/>
      <c r="I41" s="13"/>
      <c r="J41" s="12">
        <f t="shared" si="0"/>
        <v>2254.9429999999998</v>
      </c>
      <c r="K41" s="12">
        <v>285</v>
      </c>
      <c r="L41" s="12">
        <f t="shared" si="1"/>
        <v>4500.7629999999999</v>
      </c>
    </row>
    <row r="42" spans="1:12" x14ac:dyDescent="0.2">
      <c r="A42" s="14"/>
      <c r="B42" s="14"/>
      <c r="C42" s="15"/>
      <c r="D42" s="15"/>
      <c r="E42" s="16">
        <f t="shared" ref="E42:L42" si="2">SUM(E3:E41)</f>
        <v>54702.509999999995</v>
      </c>
      <c r="F42" s="16">
        <f t="shared" si="2"/>
        <v>2226.4</v>
      </c>
      <c r="G42" s="16">
        <f t="shared" si="2"/>
        <v>0</v>
      </c>
      <c r="H42" s="16">
        <f t="shared" si="2"/>
        <v>0</v>
      </c>
      <c r="I42" s="16">
        <f t="shared" si="2"/>
        <v>0</v>
      </c>
      <c r="J42" s="16">
        <f t="shared" si="2"/>
        <v>65468.246499999987</v>
      </c>
      <c r="K42" s="16">
        <f t="shared" si="2"/>
        <v>14250</v>
      </c>
      <c r="L42" s="16">
        <f t="shared" si="2"/>
        <v>136647.15650000004</v>
      </c>
    </row>
    <row r="43" spans="1:12" x14ac:dyDescent="0.2">
      <c r="B43" s="17"/>
      <c r="C43" s="18"/>
      <c r="D43" s="18"/>
      <c r="E43" s="19"/>
      <c r="F43" s="19"/>
      <c r="G43" s="19"/>
      <c r="H43" s="20"/>
      <c r="I43" s="19"/>
      <c r="J43" s="21"/>
      <c r="K43" s="21"/>
      <c r="L43" s="22"/>
    </row>
    <row r="44" spans="1:12" x14ac:dyDescent="0.2">
      <c r="J44" s="38" t="s">
        <v>14</v>
      </c>
      <c r="K44" s="39"/>
      <c r="L44" s="28">
        <f>L42</f>
        <v>136647.15650000004</v>
      </c>
    </row>
    <row r="45" spans="1:12" x14ac:dyDescent="0.2">
      <c r="J45" s="40" t="s">
        <v>68</v>
      </c>
      <c r="K45" s="39"/>
      <c r="L45" s="28">
        <f>L44*0.024</f>
        <v>3279.5317560000012</v>
      </c>
    </row>
    <row r="46" spans="1:12" x14ac:dyDescent="0.2">
      <c r="J46" s="38" t="s">
        <v>69</v>
      </c>
      <c r="K46" s="39"/>
      <c r="L46" s="28">
        <f>L44+L45</f>
        <v>139926.68825600005</v>
      </c>
    </row>
  </sheetData>
  <autoFilter ref="A2:V42" xr:uid="{00000000-0009-0000-0000-000001000000}">
    <sortState xmlns:xlrd2="http://schemas.microsoft.com/office/spreadsheetml/2017/richdata2" ref="A3:V42">
      <sortCondition ref="A2:A42"/>
    </sortState>
  </autoFilter>
  <mergeCells count="4">
    <mergeCell ref="A1:L1"/>
    <mergeCell ref="J44:K44"/>
    <mergeCell ref="J45:K45"/>
    <mergeCell ref="J46:K46"/>
  </mergeCells>
  <pageMargins left="0.75" right="0.78740157499999996" top="1" bottom="0.75" header="0" footer="0"/>
  <pageSetup paperSize="9"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Quantitativo</vt:lpstr>
      <vt:lpstr>Saúde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Guedes</dc:creator>
  <cp:lastModifiedBy>Claudia Guedes</cp:lastModifiedBy>
  <dcterms:created xsi:type="dcterms:W3CDTF">2024-02-27T20:33:12Z</dcterms:created>
  <dcterms:modified xsi:type="dcterms:W3CDTF">2025-06-10T16:44:42Z</dcterms:modified>
</cp:coreProperties>
</file>