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ssia.deize\Desktop\IPAS\ECOPORANGA\PME\NOVEMBRO\"/>
    </mc:Choice>
  </mc:AlternateContent>
  <xr:revisionPtr revIDLastSave="0" documentId="8_{7D8876AE-6C2D-445B-874C-386165FFAAE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dministração" sheetId="6" r:id="rId1"/>
  </sheets>
  <definedNames>
    <definedName name="_xlnm._FilterDatabase" localSheetId="0" hidden="1">Administração!$A$2:$X$18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L13" i="6" l="1"/>
  <c r="N13" i="6" s="1"/>
  <c r="L4" i="6"/>
  <c r="N4" i="6" s="1"/>
  <c r="L10" i="6"/>
  <c r="N10" i="6" s="1"/>
  <c r="L17" i="6"/>
  <c r="N17" i="6" s="1"/>
  <c r="L12" i="6"/>
  <c r="N12" i="6" s="1"/>
  <c r="L18" i="6"/>
  <c r="N18" i="6" s="1"/>
  <c r="L11" i="6"/>
  <c r="N11" i="6" s="1"/>
  <c r="L3" i="6"/>
  <c r="N3" i="6" s="1"/>
  <c r="L16" i="6"/>
  <c r="N16" i="6" s="1"/>
  <c r="L15" i="6"/>
  <c r="N15" i="6" s="1"/>
  <c r="L6" i="6"/>
  <c r="N6" i="6" s="1"/>
  <c r="L9" i="6"/>
  <c r="N9" i="6" s="1"/>
  <c r="L14" i="6" l="1"/>
  <c r="N14" i="6" s="1"/>
  <c r="L8" i="6"/>
  <c r="N8" i="6" s="1"/>
  <c r="L7" i="6"/>
  <c r="N7" i="6" s="1"/>
  <c r="E19" i="6"/>
  <c r="K19" i="6" l="1"/>
  <c r="J19" i="6"/>
  <c r="I19" i="6"/>
  <c r="H19" i="6"/>
  <c r="G19" i="6"/>
  <c r="F19" i="6"/>
  <c r="L19" i="6" l="1"/>
  <c r="M19" i="6"/>
  <c r="N19" i="6" l="1"/>
  <c r="N21" i="6" s="1"/>
  <c r="N22" i="6" s="1"/>
  <c r="N23" i="6" s="1"/>
</calcChain>
</file>

<file path=xl/sharedStrings.xml><?xml version="1.0" encoding="utf-8"?>
<sst xmlns="http://schemas.openxmlformats.org/spreadsheetml/2006/main" count="62" uniqueCount="43">
  <si>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</si>
  <si>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</si>
  <si>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</si>
  <si>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</si>
  <si>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</si>
  <si>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</si>
  <si>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</si>
  <si>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</si>
  <si>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</si>
  <si>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>AUX DE SERVICOS GERAIS</t>
  </si>
  <si>
    <t>Alimentação</t>
  </si>
  <si>
    <t>Salário Família</t>
  </si>
  <si>
    <t>2,4% - CIM NOROESTE</t>
  </si>
  <si>
    <t>AGENTE ADMINISTRATIVO</t>
  </si>
  <si>
    <t>Horas Extras</t>
  </si>
  <si>
    <t>Hora Feriado</t>
  </si>
  <si>
    <t>Gratificação</t>
  </si>
  <si>
    <t>QUADRO GERAL DE FUNCIONÁRIOS - MÊS NOVEMBRO/2025</t>
  </si>
  <si>
    <t>TOTAL IPAS NOVEMBRO-2025</t>
  </si>
  <si>
    <t>TOTAL FATURA NOVEMBRO-2025</t>
  </si>
  <si>
    <t/>
  </si>
  <si>
    <t>ERIKA VIANA RODRIGUES</t>
  </si>
  <si>
    <t>FABIO CAETANO DE SOUZA</t>
  </si>
  <si>
    <t xml:space="preserve">FLAVIA REGINA BARBOSA </t>
  </si>
  <si>
    <t>GABRIEL ADISON VIEIRA PEREIRA</t>
  </si>
  <si>
    <t>JOAO CARLOS MENDES</t>
  </si>
  <si>
    <t>JUSCELINA FREITAS DA CRUZ</t>
  </si>
  <si>
    <t>LUCINEIA RODRIGUES DOS SANTOS</t>
  </si>
  <si>
    <t>MARCOS ANTHONYO ARIFA MARROCOS</t>
  </si>
  <si>
    <t>MATEUS SEVERIANO MENDES</t>
  </si>
  <si>
    <t>ORESTES VICTOR ROCIO</t>
  </si>
  <si>
    <t>SABRINA VIEIRA ROCHA</t>
  </si>
  <si>
    <t>SAMARA SILVA SOUZA</t>
  </si>
  <si>
    <t>SHEILA GONCALVES DE MOURA</t>
  </si>
  <si>
    <t>TATIANE DO ROSARIO MATOS</t>
  </si>
  <si>
    <t xml:space="preserve">WAGNER DAMAZIO DA COSTA OLIVEIRA </t>
  </si>
  <si>
    <t>WALLACE PEREIRA DA SILVA JUNIOR</t>
  </si>
  <si>
    <t>ENGENHEIRO AMBIENTAL</t>
  </si>
  <si>
    <t>ENGENHEIRO ELETRICISTA</t>
  </si>
  <si>
    <t>TECNICO DE INFORMATICA</t>
  </si>
  <si>
    <t>TOPOGRAFO</t>
  </si>
  <si>
    <t>VETERINARIA ( O )</t>
  </si>
  <si>
    <t>COORDENADOR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</si>
</sst>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39" fontId="3" fillId="2" borderId="6" xfId="0" applyNumberFormat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left" vertical="center" wrapText="1"/>
    </xf>
    <xf numFmtId="14" fontId="6" fillId="0" borderId="6" xfId="0" applyNumberFormat="1" applyFont="1" applyBorder="1"/>
    <xf numFmtId="164" fontId="6" fillId="3" borderId="8" xfId="0" applyNumberFormat="1" applyFont="1" applyFill="1" applyBorder="1"/>
    <xf numFmtId="14" fontId="6" fillId="0" borderId="0" xfId="0" applyNumberFormat="1" applyFont="1"/>
    <xf numFmtId="39" fontId="6" fillId="0" borderId="0" xfId="0" applyNumberFormat="1" applyFont="1"/>
    <xf numFmtId="44" fontId="6" fillId="0" borderId="0" xfId="1" applyFont="1" applyAlignment="1">
      <alignment horizontal="left"/>
    </xf>
    <xf numFmtId="164" fontId="6" fillId="0" borderId="5" xfId="0" applyNumberFormat="1" applyFont="1" applyBorder="1"/>
    <xf numFmtId="16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164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center" vertical="top"/>
    </xf>
    <xf numFmtId="14" fontId="5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center" vertical="center" wrapText="1"/>
    </xf>
    <xf numFmtId="0" fontId="5" fillId="4" borderId="0" xfId="0" applyFont="1" applyFill="1"/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4F3A-2ACE-41E4-8A3D-81512AA1961E}">
  <sheetPr>
    <pageSetUpPr fitToPage="1"/>
  </sheetPr>
  <dimension ref="A1:X23"/>
  <sheetViews>
    <sheetView showGridLines="0" tabSelected="1" zoomScale="110" zoomScaleNormal="110" workbookViewId="0">
      <pane xSplit="1" topLeftCell="B1" activePane="topRight" state="frozen"/>
      <selection activeCell="E41" sqref="E41"/>
      <selection pane="topRight" activeCell="E17" sqref="E17"/>
    </sheetView>
  </sheetViews>
  <sheetFormatPr defaultColWidth="12.42578125" defaultRowHeight="12" x14ac:dyDescent="0.2"/>
  <cols>
    <col min="1" max="1" width="37.42578125" style="13" bestFit="1" customWidth="1"/>
    <col min="2" max="2" width="32" style="13" customWidth="1"/>
    <col min="3" max="3" width="15.7109375" style="13" customWidth="1"/>
    <col min="4" max="4" width="18" style="19" customWidth="1"/>
    <col min="5" max="5" width="19.140625" style="13" customWidth="1"/>
    <col min="6" max="7" width="13.85546875" style="13" customWidth="1"/>
    <col min="8" max="8" width="17.42578125" style="15" customWidth="1"/>
    <col min="9" max="10" width="17.42578125" style="13" customWidth="1"/>
    <col min="11" max="11" width="16.85546875" style="13" customWidth="1"/>
    <col min="12" max="13" width="22.7109375" style="13" customWidth="1"/>
    <col min="14" max="14" width="17.140625" style="13" customWidth="1"/>
    <col min="15" max="24" width="49.42578125" style="13" customWidth="1"/>
    <col min="25" max="16384" width="12.42578125" style="13"/>
  </cols>
  <sheetData>
    <row r="1" spans="1:24" x14ac:dyDescent="0.2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16</v>
      </c>
      <c r="H2" s="4" t="s">
        <v>7</v>
      </c>
      <c r="I2" s="3" t="s">
        <v>15</v>
      </c>
      <c r="J2" s="3" t="s">
        <v>14</v>
      </c>
      <c r="K2" s="3" t="s">
        <v>11</v>
      </c>
      <c r="L2" s="1" t="s">
        <v>8</v>
      </c>
      <c r="M2" s="1" t="s">
        <v>10</v>
      </c>
      <c r="N2" s="1" t="s">
        <v>0</v>
      </c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x14ac:dyDescent="0.2">
      <c r="A3" s="20" t="s">
        <v>21</v>
      </c>
      <c r="B3" s="21" t="s">
        <v>37</v>
      </c>
      <c r="C3" s="22">
        <v>45741</v>
      </c>
      <c r="D3" s="23"/>
      <c r="E3" s="24">
        <v>2729.93</v>
      </c>
      <c r="F3" s="25" t="s">
        <v>20</v>
      </c>
      <c r="G3" s="25">
        <v>0</v>
      </c>
      <c r="H3" s="25"/>
      <c r="I3" s="26"/>
      <c r="J3" s="26"/>
      <c r="K3" s="25"/>
      <c r="L3" s="25">
        <f>(SUM(E3:K3)*1.15)</f>
        <v>3139.4194999999995</v>
      </c>
      <c r="M3" s="25">
        <v>450</v>
      </c>
      <c r="N3" s="25">
        <f>SUM(E3:M3)</f>
        <v>6319.3494999999994</v>
      </c>
    </row>
    <row r="4" spans="1:24" x14ac:dyDescent="0.2">
      <c r="A4" s="20" t="s">
        <v>22</v>
      </c>
      <c r="B4" s="21" t="s">
        <v>38</v>
      </c>
      <c r="C4" s="22">
        <v>45722</v>
      </c>
      <c r="D4" s="23">
        <v>45980</v>
      </c>
      <c r="E4" s="24">
        <v>2944.27</v>
      </c>
      <c r="F4" s="25" t="s">
        <v>20</v>
      </c>
      <c r="G4" s="25">
        <v>0</v>
      </c>
      <c r="H4" s="25"/>
      <c r="I4" s="26"/>
      <c r="J4" s="26"/>
      <c r="K4" s="25"/>
      <c r="L4" s="25">
        <f>(SUM(E4:K4)*1.15)</f>
        <v>3385.9104999999995</v>
      </c>
      <c r="M4" s="25">
        <v>450</v>
      </c>
      <c r="N4" s="25">
        <f>SUM(E4:M4)</f>
        <v>6780.1804999999995</v>
      </c>
      <c r="X4" s="27"/>
    </row>
    <row r="5" spans="1:24" x14ac:dyDescent="0.2">
      <c r="A5" s="20" t="s">
        <v>23</v>
      </c>
      <c r="B5" s="21" t="s">
        <v>13</v>
      </c>
      <c r="C5" s="22">
        <v>45719</v>
      </c>
      <c r="D5" s="23"/>
      <c r="E5" s="24">
        <v>1926.01</v>
      </c>
      <c r="F5" s="25" t="s">
        <v>20</v>
      </c>
      <c r="G5" s="25">
        <v>0</v>
      </c>
      <c r="H5" s="25"/>
      <c r="I5" s="26"/>
      <c r="J5" s="26"/>
      <c r="K5" s="26"/>
      <c r="L5" s="25">
        <v>2094.8399999999997</v>
      </c>
      <c r="M5" s="25">
        <v>450</v>
      </c>
      <c r="N5" s="25">
        <v>4366.4399999999996</v>
      </c>
    </row>
    <row r="6" spans="1:24" x14ac:dyDescent="0.2">
      <c r="A6" s="20" t="s">
        <v>24</v>
      </c>
      <c r="B6" s="21" t="s">
        <v>39</v>
      </c>
      <c r="C6" s="22">
        <v>45737</v>
      </c>
      <c r="D6" s="23"/>
      <c r="E6" s="24">
        <v>2100</v>
      </c>
      <c r="F6" s="25" t="s">
        <v>20</v>
      </c>
      <c r="G6" s="25">
        <v>0</v>
      </c>
      <c r="H6" s="25"/>
      <c r="I6" s="26"/>
      <c r="J6" s="26"/>
      <c r="K6" s="26"/>
      <c r="L6" s="25">
        <f t="shared" ref="L6:L18" si="0">(SUM(E6:K6)*1.15)</f>
        <v>2415</v>
      </c>
      <c r="M6" s="25">
        <v>450</v>
      </c>
      <c r="N6" s="25">
        <f t="shared" ref="N6:N18" si="1">SUM(E6:M6)</f>
        <v>4965</v>
      </c>
    </row>
    <row r="7" spans="1:24" x14ac:dyDescent="0.2">
      <c r="A7" s="20" t="s">
        <v>25</v>
      </c>
      <c r="B7" s="21" t="s">
        <v>40</v>
      </c>
      <c r="C7" s="22">
        <v>45743</v>
      </c>
      <c r="D7" s="23"/>
      <c r="E7" s="24">
        <v>2500</v>
      </c>
      <c r="F7" s="25" t="s">
        <v>20</v>
      </c>
      <c r="G7" s="25">
        <v>0</v>
      </c>
      <c r="H7" s="25"/>
      <c r="I7" s="26"/>
      <c r="J7" s="26"/>
      <c r="K7" s="26"/>
      <c r="L7" s="25">
        <f t="shared" si="0"/>
        <v>2875</v>
      </c>
      <c r="M7" s="25">
        <v>450</v>
      </c>
      <c r="N7" s="25">
        <f t="shared" si="1"/>
        <v>5825</v>
      </c>
    </row>
    <row r="8" spans="1:24" x14ac:dyDescent="0.2">
      <c r="A8" s="20" t="s">
        <v>26</v>
      </c>
      <c r="B8" s="21" t="s">
        <v>9</v>
      </c>
      <c r="C8" s="22">
        <v>45719</v>
      </c>
      <c r="D8" s="23"/>
      <c r="E8" s="24">
        <v>1518</v>
      </c>
      <c r="F8" s="25">
        <v>303.60000000000002</v>
      </c>
      <c r="G8" s="25">
        <v>0</v>
      </c>
      <c r="H8" s="25"/>
      <c r="I8" s="26"/>
      <c r="J8" s="26"/>
      <c r="K8" s="26"/>
      <c r="L8" s="25">
        <f t="shared" si="0"/>
        <v>2094.8399999999997</v>
      </c>
      <c r="M8" s="25">
        <v>450</v>
      </c>
      <c r="N8" s="25">
        <f t="shared" si="1"/>
        <v>4366.4399999999996</v>
      </c>
    </row>
    <row r="9" spans="1:24" x14ac:dyDescent="0.2">
      <c r="A9" s="20" t="s">
        <v>27</v>
      </c>
      <c r="B9" s="21" t="s">
        <v>9</v>
      </c>
      <c r="C9" s="22">
        <v>45786</v>
      </c>
      <c r="D9" s="23"/>
      <c r="E9" s="24">
        <v>1518</v>
      </c>
      <c r="F9" s="25">
        <v>303.60000000000002</v>
      </c>
      <c r="G9" s="25">
        <v>0</v>
      </c>
      <c r="H9" s="25"/>
      <c r="I9" s="26"/>
      <c r="J9" s="26"/>
      <c r="K9" s="25"/>
      <c r="L9" s="25">
        <f t="shared" si="0"/>
        <v>2094.8399999999997</v>
      </c>
      <c r="M9" s="25">
        <v>450</v>
      </c>
      <c r="N9" s="25">
        <f t="shared" si="1"/>
        <v>4366.4399999999996</v>
      </c>
    </row>
    <row r="10" spans="1:24" x14ac:dyDescent="0.2">
      <c r="A10" s="20" t="s">
        <v>28</v>
      </c>
      <c r="B10" s="21" t="s">
        <v>13</v>
      </c>
      <c r="C10" s="22">
        <v>45719</v>
      </c>
      <c r="D10" s="23"/>
      <c r="E10" s="24">
        <v>1926.01</v>
      </c>
      <c r="F10" s="25" t="s">
        <v>20</v>
      </c>
      <c r="G10" s="25">
        <v>0</v>
      </c>
      <c r="H10" s="25"/>
      <c r="I10" s="26"/>
      <c r="J10" s="26"/>
      <c r="K10" s="26"/>
      <c r="L10" s="25">
        <f t="shared" si="0"/>
        <v>2214.9114999999997</v>
      </c>
      <c r="M10" s="25">
        <v>450</v>
      </c>
      <c r="N10" s="25">
        <f t="shared" si="1"/>
        <v>4590.9214999999995</v>
      </c>
    </row>
    <row r="11" spans="1:24" x14ac:dyDescent="0.2">
      <c r="A11" s="20" t="s">
        <v>29</v>
      </c>
      <c r="B11" s="21" t="s">
        <v>41</v>
      </c>
      <c r="C11" s="22">
        <v>45866</v>
      </c>
      <c r="D11" s="23"/>
      <c r="E11" s="24">
        <v>4128.04</v>
      </c>
      <c r="F11" s="25" t="s">
        <v>20</v>
      </c>
      <c r="G11" s="25">
        <v>0</v>
      </c>
      <c r="H11" s="25"/>
      <c r="I11" s="26"/>
      <c r="J11" s="26"/>
      <c r="K11" s="26"/>
      <c r="L11" s="25">
        <f t="shared" si="0"/>
        <v>4747.2459999999992</v>
      </c>
      <c r="M11" s="25">
        <v>450</v>
      </c>
      <c r="N11" s="25">
        <f t="shared" si="1"/>
        <v>9325.2860000000001</v>
      </c>
    </row>
    <row r="12" spans="1:24" x14ac:dyDescent="0.2">
      <c r="A12" s="20" t="s">
        <v>30</v>
      </c>
      <c r="B12" s="21" t="s">
        <v>13</v>
      </c>
      <c r="C12" s="22">
        <v>45772</v>
      </c>
      <c r="D12" s="23"/>
      <c r="E12" s="24">
        <v>1926.01</v>
      </c>
      <c r="F12" s="25" t="s">
        <v>20</v>
      </c>
      <c r="G12" s="25">
        <v>0</v>
      </c>
      <c r="H12" s="25"/>
      <c r="I12" s="26"/>
      <c r="J12" s="26"/>
      <c r="K12" s="26"/>
      <c r="L12" s="25">
        <f t="shared" si="0"/>
        <v>2214.9114999999997</v>
      </c>
      <c r="M12" s="25">
        <v>450</v>
      </c>
      <c r="N12" s="25">
        <f t="shared" si="1"/>
        <v>4590.9214999999995</v>
      </c>
    </row>
    <row r="13" spans="1:24" x14ac:dyDescent="0.2">
      <c r="A13" s="20" t="s">
        <v>31</v>
      </c>
      <c r="B13" s="21" t="s">
        <v>13</v>
      </c>
      <c r="C13" s="22">
        <v>45772</v>
      </c>
      <c r="D13" s="23"/>
      <c r="E13" s="24">
        <v>1926.01</v>
      </c>
      <c r="F13" s="25" t="s">
        <v>20</v>
      </c>
      <c r="G13" s="25">
        <v>0</v>
      </c>
      <c r="H13" s="25"/>
      <c r="I13" s="26"/>
      <c r="J13" s="26"/>
      <c r="K13" s="25"/>
      <c r="L13" s="25">
        <f t="shared" si="0"/>
        <v>2214.9114999999997</v>
      </c>
      <c r="M13" s="25">
        <v>450</v>
      </c>
      <c r="N13" s="25">
        <f t="shared" si="1"/>
        <v>4590.9214999999995</v>
      </c>
    </row>
    <row r="14" spans="1:24" x14ac:dyDescent="0.2">
      <c r="A14" s="20" t="s">
        <v>32</v>
      </c>
      <c r="B14" s="21" t="s">
        <v>9</v>
      </c>
      <c r="C14" s="22">
        <v>45778</v>
      </c>
      <c r="D14" s="23"/>
      <c r="E14" s="24">
        <v>1518</v>
      </c>
      <c r="F14" s="25">
        <v>303.60000000000002</v>
      </c>
      <c r="G14" s="25">
        <v>0</v>
      </c>
      <c r="H14" s="25"/>
      <c r="I14" s="26"/>
      <c r="J14" s="26"/>
      <c r="K14" s="26"/>
      <c r="L14" s="25">
        <f t="shared" si="0"/>
        <v>2094.8399999999997</v>
      </c>
      <c r="M14" s="25">
        <v>450</v>
      </c>
      <c r="N14" s="25">
        <f t="shared" si="1"/>
        <v>4366.4399999999996</v>
      </c>
    </row>
    <row r="15" spans="1:24" x14ac:dyDescent="0.2">
      <c r="A15" s="20" t="s">
        <v>33</v>
      </c>
      <c r="B15" s="21" t="s">
        <v>9</v>
      </c>
      <c r="C15" s="22">
        <v>45708</v>
      </c>
      <c r="D15" s="23"/>
      <c r="E15" s="24">
        <v>1518</v>
      </c>
      <c r="F15" s="25">
        <v>303.60000000000002</v>
      </c>
      <c r="G15" s="25">
        <v>0</v>
      </c>
      <c r="H15" s="25"/>
      <c r="I15" s="26"/>
      <c r="J15" s="26"/>
      <c r="K15" s="26"/>
      <c r="L15" s="25">
        <f t="shared" si="0"/>
        <v>2094.8399999999997</v>
      </c>
      <c r="M15" s="25">
        <v>450</v>
      </c>
      <c r="N15" s="25">
        <f t="shared" si="1"/>
        <v>4366.4399999999996</v>
      </c>
    </row>
    <row r="16" spans="1:24" x14ac:dyDescent="0.2">
      <c r="A16" s="20" t="s">
        <v>34</v>
      </c>
      <c r="B16" s="21" t="s">
        <v>13</v>
      </c>
      <c r="C16" s="22">
        <v>45839</v>
      </c>
      <c r="D16" s="23">
        <v>45973</v>
      </c>
      <c r="E16" s="24">
        <v>0</v>
      </c>
      <c r="F16" s="25" t="s">
        <v>20</v>
      </c>
      <c r="G16" s="25">
        <v>0</v>
      </c>
      <c r="H16" s="25"/>
      <c r="I16" s="26"/>
      <c r="J16" s="26"/>
      <c r="K16" s="26"/>
      <c r="L16" s="25">
        <f t="shared" si="0"/>
        <v>0</v>
      </c>
      <c r="M16" s="25">
        <v>0</v>
      </c>
      <c r="N16" s="25">
        <f t="shared" si="1"/>
        <v>0</v>
      </c>
    </row>
    <row r="17" spans="1:14" x14ac:dyDescent="0.2">
      <c r="A17" s="20" t="s">
        <v>35</v>
      </c>
      <c r="B17" s="21" t="s">
        <v>42</v>
      </c>
      <c r="C17" s="22">
        <v>45719</v>
      </c>
      <c r="D17" s="23"/>
      <c r="E17" s="24">
        <v>5614.13</v>
      </c>
      <c r="F17" s="25" t="s">
        <v>20</v>
      </c>
      <c r="G17" s="25">
        <v>0</v>
      </c>
      <c r="H17" s="25"/>
      <c r="I17" s="26"/>
      <c r="J17" s="26"/>
      <c r="K17" s="26"/>
      <c r="L17" s="25">
        <f t="shared" si="0"/>
        <v>6456.2494999999999</v>
      </c>
      <c r="M17" s="25">
        <v>450</v>
      </c>
      <c r="N17" s="25">
        <f t="shared" si="1"/>
        <v>12520.379499999999</v>
      </c>
    </row>
    <row r="18" spans="1:14" x14ac:dyDescent="0.2">
      <c r="A18" s="20" t="s">
        <v>36</v>
      </c>
      <c r="B18" s="21" t="s">
        <v>13</v>
      </c>
      <c r="C18" s="22">
        <v>45719</v>
      </c>
      <c r="D18" s="23"/>
      <c r="E18" s="24">
        <v>1926.01</v>
      </c>
      <c r="F18" s="25" t="s">
        <v>20</v>
      </c>
      <c r="G18" s="25">
        <v>0</v>
      </c>
      <c r="H18" s="25"/>
      <c r="I18" s="26"/>
      <c r="J18" s="26"/>
      <c r="K18" s="26"/>
      <c r="L18" s="25">
        <f t="shared" si="0"/>
        <v>2214.9114999999997</v>
      </c>
      <c r="M18" s="25">
        <v>450</v>
      </c>
      <c r="N18" s="25">
        <f t="shared" si="1"/>
        <v>4590.9214999999995</v>
      </c>
    </row>
    <row r="19" spans="1:14" x14ac:dyDescent="0.2">
      <c r="C19" s="5"/>
      <c r="D19" s="17"/>
      <c r="E19" s="6">
        <f t="shared" ref="E19:N19" si="2">SUM(E3:E18)</f>
        <v>35718.42</v>
      </c>
      <c r="F19" s="6">
        <f t="shared" si="2"/>
        <v>1214.4000000000001</v>
      </c>
      <c r="G19" s="6">
        <f t="shared" si="2"/>
        <v>0</v>
      </c>
      <c r="H19" s="6">
        <f t="shared" si="2"/>
        <v>0</v>
      </c>
      <c r="I19" s="6">
        <f t="shared" si="2"/>
        <v>0</v>
      </c>
      <c r="J19" s="6">
        <f t="shared" si="2"/>
        <v>0</v>
      </c>
      <c r="K19" s="6">
        <f t="shared" si="2"/>
        <v>0</v>
      </c>
      <c r="L19" s="6">
        <f t="shared" si="2"/>
        <v>42352.671499999989</v>
      </c>
      <c r="M19" s="6">
        <f t="shared" si="2"/>
        <v>6750</v>
      </c>
      <c r="N19" s="6">
        <f t="shared" si="2"/>
        <v>85931.081499999986</v>
      </c>
    </row>
    <row r="20" spans="1:14" x14ac:dyDescent="0.2">
      <c r="C20" s="7"/>
      <c r="D20" s="18"/>
      <c r="E20" s="8"/>
      <c r="F20" s="8"/>
      <c r="G20" s="8"/>
      <c r="H20" s="9"/>
      <c r="I20" s="8"/>
      <c r="J20" s="8"/>
      <c r="K20" s="8"/>
      <c r="L20" s="10"/>
      <c r="M20" s="10"/>
      <c r="N20" s="11"/>
    </row>
    <row r="21" spans="1:14" x14ac:dyDescent="0.2">
      <c r="L21" s="29" t="s">
        <v>18</v>
      </c>
      <c r="M21" s="30"/>
      <c r="N21" s="16">
        <f>N19</f>
        <v>85931.081499999986</v>
      </c>
    </row>
    <row r="22" spans="1:14" x14ac:dyDescent="0.2">
      <c r="L22" s="31" t="s">
        <v>12</v>
      </c>
      <c r="M22" s="30"/>
      <c r="N22" s="16">
        <f>N21*0.024</f>
        <v>2062.3459559999997</v>
      </c>
    </row>
    <row r="23" spans="1:14" x14ac:dyDescent="0.2">
      <c r="L23" s="29" t="s">
        <v>19</v>
      </c>
      <c r="M23" s="30"/>
      <c r="N23" s="16">
        <f>N21+N22</f>
        <v>87993.42745599999</v>
      </c>
    </row>
  </sheetData>
  <autoFilter ref="A2:X18" xr:uid="{00000000-0009-0000-0000-000001000000}">
    <sortState xmlns:xlrd2="http://schemas.microsoft.com/office/spreadsheetml/2017/richdata2" ref="A3:X19">
      <sortCondition ref="A2:A18"/>
    </sortState>
  </autoFilter>
  <mergeCells count="4">
    <mergeCell ref="A1:N1"/>
    <mergeCell ref="L21:M21"/>
    <mergeCell ref="L22:M22"/>
    <mergeCell ref="L23:M23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Administração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Tassia Deize</cp:lastModifiedBy>
  <dcterms:created xsi:type="dcterms:W3CDTF">2024-02-27T20:33:12Z</dcterms:created>
  <dcterms:modified xsi:type="dcterms:W3CDTF">2026-01-05T17:18:39Z</dcterms:modified>
</cp:coreProperties>
</file>