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02\planejamento\ARQUIVOS PLANEJAMENTO 2025\"/>
    </mc:Choice>
  </mc:AlternateContent>
  <xr:revisionPtr revIDLastSave="0" documentId="13_ncr:1_{21A4A3CE-96C1-4C29-880C-1C8584E2F1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MENDAS" sheetId="1" r:id="rId1"/>
    <sheet name="Planilha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2" i="1" l="1"/>
  <c r="E29" i="1"/>
  <c r="F29" i="1"/>
  <c r="E214" i="1"/>
  <c r="E236" i="1"/>
  <c r="E286" i="1" l="1"/>
  <c r="E181" i="1"/>
  <c r="E180" i="1"/>
  <c r="E179" i="1"/>
  <c r="E273" i="1"/>
  <c r="E178" i="1"/>
  <c r="E177" i="1"/>
  <c r="E176" i="1"/>
  <c r="E175" i="1"/>
  <c r="E249" i="1"/>
  <c r="E116" i="1"/>
  <c r="E140" i="1"/>
  <c r="F73" i="1"/>
  <c r="E189" i="1" l="1"/>
  <c r="E73" i="1"/>
  <c r="E63" i="1"/>
  <c r="E35" i="1"/>
  <c r="F312" i="1"/>
  <c r="E312" i="1"/>
  <c r="E305" i="1"/>
  <c r="E277" i="1"/>
  <c r="E264" i="1"/>
  <c r="E221" i="1"/>
  <c r="E204" i="1"/>
  <c r="E200" i="1"/>
  <c r="E196" i="1"/>
  <c r="E192" i="1"/>
  <c r="E288" i="1"/>
  <c r="E294" i="1" s="1"/>
  <c r="E280" i="1"/>
  <c r="E281" i="1"/>
  <c r="E279" i="1"/>
  <c r="E267" i="1"/>
  <c r="E268" i="1"/>
  <c r="E269" i="1"/>
  <c r="E266" i="1"/>
  <c r="E253" i="1"/>
  <c r="E254" i="1"/>
  <c r="E255" i="1"/>
  <c r="E256" i="1"/>
  <c r="E257" i="1"/>
  <c r="E252" i="1"/>
  <c r="E226" i="1"/>
  <c r="E227" i="1"/>
  <c r="E228" i="1"/>
  <c r="E229" i="1"/>
  <c r="E230" i="1"/>
  <c r="E231" i="1"/>
  <c r="E232" i="1"/>
  <c r="E233" i="1"/>
  <c r="E234" i="1"/>
  <c r="E235" i="1"/>
  <c r="E237" i="1"/>
  <c r="E225" i="1"/>
  <c r="E224" i="1"/>
  <c r="E223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2" i="1"/>
  <c r="E143" i="1"/>
  <c r="E144" i="1"/>
  <c r="E145" i="1"/>
  <c r="E146" i="1"/>
  <c r="E148" i="1"/>
  <c r="E149" i="1"/>
  <c r="E150" i="1"/>
  <c r="E151" i="1"/>
  <c r="E153" i="1"/>
  <c r="E154" i="1"/>
  <c r="E155" i="1"/>
  <c r="E156" i="1"/>
  <c r="E157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75" i="1"/>
  <c r="E296" i="1"/>
  <c r="E301" i="1" s="1"/>
  <c r="E184" i="1" l="1"/>
  <c r="E270" i="1"/>
  <c r="F313" i="1"/>
  <c r="E282" i="1"/>
  <c r="E260" i="1"/>
  <c r="E238" i="1"/>
  <c r="E313" i="1" s="1"/>
  <c r="G313" i="1" l="1"/>
</calcChain>
</file>

<file path=xl/sharedStrings.xml><?xml version="1.0" encoding="utf-8"?>
<sst xmlns="http://schemas.openxmlformats.org/spreadsheetml/2006/main" count="1685" uniqueCount="639">
  <si>
    <t>CONVÉNIO/ PROPOSTA</t>
  </si>
  <si>
    <t>NOME DO PARLAMENTAR</t>
  </si>
  <si>
    <t>PARTIDO</t>
  </si>
  <si>
    <t>ESTÁGIO DO PROCESSO</t>
  </si>
  <si>
    <t>NÚMERO DO PROCESSO</t>
  </si>
  <si>
    <t>VALOR</t>
  </si>
  <si>
    <t>ÓRGÃO DESTINO</t>
  </si>
  <si>
    <t>OBJETO</t>
  </si>
  <si>
    <t>BENEFICIÁRIO</t>
  </si>
  <si>
    <t xml:space="preserve">SEDU-0012/2021 </t>
  </si>
  <si>
    <t>Reforma e Adequação da Escola Municipal "Franz Carlos João Lemke"</t>
  </si>
  <si>
    <t>Em análise</t>
  </si>
  <si>
    <t>Secretaria de Educação</t>
  </si>
  <si>
    <t>Afonso Cláudio/ES</t>
  </si>
  <si>
    <t>SETADES-0017/2021</t>
  </si>
  <si>
    <t>Reforma do Centro de Referência da Assistência Social (CRAS) no município de Afonso Cláudio/ES</t>
  </si>
  <si>
    <t>Valor Global: R$1.165.446,21</t>
  </si>
  <si>
    <t>Valor Global: R$490.665,88 Repasse: R$300.000,00  Contrapartida: R$190.665,88</t>
  </si>
  <si>
    <t>Efetivado</t>
  </si>
  <si>
    <t xml:space="preserve">SETADES-0045/2021 </t>
  </si>
  <si>
    <t>Aquisição de 01(um) veículo para atender a rede socioassistencial do município de Afonso Cláudio</t>
  </si>
  <si>
    <t xml:space="preserve">Valor Global: R$67.242,50
Repasse: R$40.000,00  Contrapartida: R$27.242,50
</t>
  </si>
  <si>
    <t xml:space="preserve">SESA-0053/2021 </t>
  </si>
  <si>
    <t>Aquisição de veículo para transporte de pacientes para hemodiálise</t>
  </si>
  <si>
    <t>Valor Global: R$ 274.936,67</t>
  </si>
  <si>
    <t xml:space="preserve">SECULT-0013/2021 </t>
  </si>
  <si>
    <t>Reforma e Adequação do Centro Cultural “José Ribeiro Tristão”</t>
  </si>
  <si>
    <t xml:space="preserve">Valor Global: R$362.728,32
Repasse: 250.000,00 | Contrapartida: R$112.728,32
</t>
  </si>
  <si>
    <t xml:space="preserve">SEAMA-0003/2021 </t>
  </si>
  <si>
    <t>Implantação do Projeto Barraginhas</t>
  </si>
  <si>
    <t xml:space="preserve">SESA-0078/2021 </t>
  </si>
  <si>
    <t>Aquisição de veículo adaptado (tipo furgão) como Ambulância de Suporte Básico de Vida Tipo "B"</t>
  </si>
  <si>
    <t>Valor Global: R$ 298.523,33</t>
  </si>
  <si>
    <t>Valor Global: R$ 59.743,60</t>
  </si>
  <si>
    <t xml:space="preserve">SEDURB-0001/2022 </t>
  </si>
  <si>
    <t>Construção de 20 unidades domiciliares no loteamento Pôr do Sol no Campo 21</t>
  </si>
  <si>
    <t>Reforma e Ampliação do CMEI “Amaury Gomes”</t>
  </si>
  <si>
    <t>Reforma e Ampliação da EM “Gumercindo Lacerda”</t>
  </si>
  <si>
    <t xml:space="preserve">Construção do novo local do Centro Municipal de Educação Infantil Dioclézio Tosta das Neves, localizado no Distrito de Fazenda Guandu </t>
  </si>
  <si>
    <t>Valor Global: R$ 150.000,00</t>
  </si>
  <si>
    <t>Valor Global: R$ 400.000,00</t>
  </si>
  <si>
    <t xml:space="preserve">Aquisição de equipamentos e materiais permanentes para UBS </t>
  </si>
  <si>
    <t xml:space="preserve">Incremento PAB </t>
  </si>
  <si>
    <t>Incremento MAC – Para o Hospital</t>
  </si>
  <si>
    <t>Valor Global: R$ 200.000,00</t>
  </si>
  <si>
    <t>Valor Global: R$ 500.000,00</t>
  </si>
  <si>
    <t xml:space="preserve">Aquisição de ambulância </t>
  </si>
  <si>
    <t xml:space="preserve">Valor Global: R$ 250.000,00 </t>
  </si>
  <si>
    <t xml:space="preserve">Aquisição de equipamentos e veículos para UBS do centro </t>
  </si>
  <si>
    <t>Em andamento</t>
  </si>
  <si>
    <t>Aquisição de veículos para UBS do interior</t>
  </si>
  <si>
    <t>Valor Global: R$ 250.000,00</t>
  </si>
  <si>
    <t>Valor Global: R$ 300.000,00</t>
  </si>
  <si>
    <t>REPUBLICANOS</t>
  </si>
  <si>
    <t>PP</t>
  </si>
  <si>
    <t>PTB</t>
  </si>
  <si>
    <t>PMDB</t>
  </si>
  <si>
    <t>PODEMOS</t>
  </si>
  <si>
    <t>PSC</t>
  </si>
  <si>
    <t xml:space="preserve">PT </t>
  </si>
  <si>
    <t>Incremento MAC  – Para o Hospital</t>
  </si>
  <si>
    <t>Hospital São Vicente de Paulo - Afonso Cláudio/ES</t>
  </si>
  <si>
    <t>902152/2020</t>
  </si>
  <si>
    <t xml:space="preserve">Recuperação de Estrada Vicinal (Frete de Revsol) </t>
  </si>
  <si>
    <t>Valor Global: R$ 477.500,00 
Repasse: R$ 477.500  Contrapartida: R$ 500,00</t>
  </si>
  <si>
    <t xml:space="preserve">910799/2021 </t>
  </si>
  <si>
    <t>Aquisição de patrulha mecanizada para o município de Afonso Cláudio/ES (01 Caminhão Caçamba e 01 Retroescavadeira)</t>
  </si>
  <si>
    <t xml:space="preserve">Valor Global: R$ 728.390,00
Repasse R$ 696.000,00 Contrapartida: R$ 32.390,00
</t>
  </si>
  <si>
    <t>002974/2022 </t>
  </si>
  <si>
    <t>Aquisição de caminhão coletor e compactador de lixo</t>
  </si>
  <si>
    <t>Valor Global: R$ 458.000,00
Repasse R$ 380.000,00  Contrapartida: R$ 78.000,00</t>
  </si>
  <si>
    <t>896672/2020</t>
  </si>
  <si>
    <t>Recuperação de Estrada Vicinal</t>
  </si>
  <si>
    <t>902027/2020 </t>
  </si>
  <si>
    <t>Pavimentação de vias (trecho São Vicente X trevo entrada do lixão)</t>
  </si>
  <si>
    <t xml:space="preserve">907812/2020 </t>
  </si>
  <si>
    <t>Recuperação de Estrada Vicinal (Pontões)</t>
  </si>
  <si>
    <t>Valor Global: R$ 611.307,00 
Repasse: R$ 286.500,00 Contrapartida: R$ 324.807,00</t>
  </si>
  <si>
    <t>Secretaria de Agricultura</t>
  </si>
  <si>
    <t xml:space="preserve">SEAMA </t>
  </si>
  <si>
    <t>SEAG</t>
  </si>
  <si>
    <t>Parceria Proesam para estímulo a boas práticas ambientais</t>
  </si>
  <si>
    <t>Valor de R$ 260.000,00</t>
  </si>
  <si>
    <t xml:space="preserve">2022-RRW1WK </t>
  </si>
  <si>
    <t>Veículo para ações de fiscalização e atendimento de denúncias</t>
  </si>
  <si>
    <t>INCAPER</t>
  </si>
  <si>
    <t>2021-B688HS</t>
  </si>
  <si>
    <t>2021-W2G5W3</t>
  </si>
  <si>
    <t>Veículos para atendimento aos produtores rurais em parceria com o escritório local do Incaper</t>
  </si>
  <si>
    <t>2022-FKHLRW</t>
  </si>
  <si>
    <t>Manifestação de interesse na construção de escritórios locais do IDAF e INCAPER</t>
  </si>
  <si>
    <t>SESPORT</t>
  </si>
  <si>
    <t xml:space="preserve">Trator cortador de grama </t>
  </si>
  <si>
    <t>Senador Marcos do Val</t>
  </si>
  <si>
    <t>DER</t>
  </si>
  <si>
    <t>2021-89M7G6</t>
  </si>
  <si>
    <t>Esboço de projeto e relatório fotográfico da entrada da cidade de Afonso Cláudio-ES</t>
  </si>
  <si>
    <t>SEDURB</t>
  </si>
  <si>
    <t>2021-W9RZB9</t>
  </si>
  <si>
    <t>2021-CBDNB3</t>
  </si>
  <si>
    <t>Anteprojeto calçadas Serra Pelada</t>
  </si>
  <si>
    <t xml:space="preserve">Regularização fundiária </t>
  </si>
  <si>
    <t xml:space="preserve">Solicita caminhão compactador de lixo 10 m3 </t>
  </si>
  <si>
    <t>SIGTV</t>
  </si>
  <si>
    <t xml:space="preserve">Custeio assistência </t>
  </si>
  <si>
    <t xml:space="preserve">Equipamento Apae </t>
  </si>
  <si>
    <t>ARCELOR MITTAL</t>
  </si>
  <si>
    <t>Aprox. 1.000.000,00</t>
  </si>
  <si>
    <t>Frete Revsol gratuito: aprox. 500 viagens de caçamba carreta</t>
  </si>
  <si>
    <t>FUNDO CIDADES</t>
  </si>
  <si>
    <t>2022-869N1S</t>
  </si>
  <si>
    <t>2022-NN8CHT</t>
  </si>
  <si>
    <t>2022-2140SG</t>
  </si>
  <si>
    <t>2022-M2SLVM</t>
  </si>
  <si>
    <t>2022-92L3SZ</t>
  </si>
  <si>
    <t>2022-1FXBF3</t>
  </si>
  <si>
    <t>2022-12DP8J</t>
  </si>
  <si>
    <t>2022-LCV28D</t>
  </si>
  <si>
    <t>Plano de aplicação e documentação para adesão ao Fundo Cidades para aquisição de equipamentos</t>
  </si>
  <si>
    <t xml:space="preserve">Plano de aplicação do Polo UAB de Afonso Cláudio-ES para adesão ao Funpaes conforme portaria 010-R </t>
  </si>
  <si>
    <t xml:space="preserve">Documentação para adesão ao Fundo Cidades – carteira de projetos </t>
  </si>
  <si>
    <t xml:space="preserve">Autorização para a utilização do saldo financeiro do Fundo Cidades para aquisição de caçamba truck </t>
  </si>
  <si>
    <t xml:space="preserve">Recursos do Fundo Cidades para a Recuperação de estradas vicinais </t>
  </si>
  <si>
    <t xml:space="preserve">Recursos do Fundo Cidades para a construção de casas populares </t>
  </si>
  <si>
    <t xml:space="preserve">Recursos do Fundo Cidades para Reforma e ampliação de Ginásio de Esportes </t>
  </si>
  <si>
    <t xml:space="preserve">Projeto Equipagem - Equipamentos e veículo para o conselho tutelar </t>
  </si>
  <si>
    <t>Senadora Rose de Freitas</t>
  </si>
  <si>
    <t>Senador Marcos Ribeiro do Val</t>
  </si>
  <si>
    <t>Senador Fabiano Contarato</t>
  </si>
  <si>
    <t>Deputado Federal Amaro Rocha Nascimento Neto</t>
  </si>
  <si>
    <t>Deputado Federal Evair Vieira de Melo</t>
  </si>
  <si>
    <t>Deputada Federal Lauriete Rodrigues de Jesus</t>
  </si>
  <si>
    <t>Deputada Federal  Lauriete Rodrigues de Jesus</t>
  </si>
  <si>
    <t>ANO</t>
  </si>
  <si>
    <t>FUNPAES</t>
  </si>
  <si>
    <t>FNS</t>
  </si>
  <si>
    <t>Deputado Federal Da Vitoria</t>
  </si>
  <si>
    <t>Não se aplica</t>
  </si>
  <si>
    <t>Secretaria de Assistência Social</t>
  </si>
  <si>
    <t>Secretaria de Meio Ambiente</t>
  </si>
  <si>
    <t>Secretaria de Saúde</t>
  </si>
  <si>
    <t>Secretaria de Cultura e Turismo</t>
  </si>
  <si>
    <t>Secretaria de  Saúde</t>
  </si>
  <si>
    <t>Prefeitura Municipal</t>
  </si>
  <si>
    <t>Deputado  Federal Evair  Vieira de Mello</t>
  </si>
  <si>
    <t>Deputado Federal Evair Vieira de Mello</t>
  </si>
  <si>
    <t xml:space="preserve"> Deputada Federal Norma  Ayub</t>
  </si>
  <si>
    <t xml:space="preserve">Deputada Federal Rose de Freitas </t>
  </si>
  <si>
    <t>Deputada Federal Soraya de Souza Manato</t>
  </si>
  <si>
    <t xml:space="preserve"> MAPA - 910799/2021 </t>
  </si>
  <si>
    <t>902152/2020 </t>
  </si>
  <si>
    <t xml:space="preserve"> FUNASA - 002974/2022 </t>
  </si>
  <si>
    <t>896672/2020 </t>
  </si>
  <si>
    <t>907812/2020 </t>
  </si>
  <si>
    <t>Prefeitura Municipal de Afonso Cláudio</t>
  </si>
  <si>
    <t>Conselho Tutelar</t>
  </si>
  <si>
    <t>PROGRESSISTA</t>
  </si>
  <si>
    <t>DEMOCRATAS</t>
  </si>
  <si>
    <t>PSL</t>
  </si>
  <si>
    <t>MDB</t>
  </si>
  <si>
    <t>PDT</t>
  </si>
  <si>
    <t>PRTB</t>
  </si>
  <si>
    <t>Deputado Estadual Alexandre Quintino</t>
  </si>
  <si>
    <t>Secretaria de Obras</t>
  </si>
  <si>
    <t>Deputado Federal Soraya de Souza Manato</t>
  </si>
  <si>
    <t>MDH  - Edital 01/2021</t>
  </si>
  <si>
    <t>MCOM - Edital 213/2021</t>
  </si>
  <si>
    <t>Doação</t>
  </si>
  <si>
    <t>secretaria de Agricultura</t>
  </si>
  <si>
    <t xml:space="preserve">Secretaria de Esporte </t>
  </si>
  <si>
    <t xml:space="preserve">Em análise </t>
  </si>
  <si>
    <t>APAE</t>
  </si>
  <si>
    <t xml:space="preserve">Não se aplica </t>
  </si>
  <si>
    <t>2022-5J F334</t>
  </si>
  <si>
    <t>FUNPAES- 2022-5JF334</t>
  </si>
  <si>
    <t>13966.711000/1220-04</t>
  </si>
  <si>
    <t>Unidade Móvel de Saúde</t>
  </si>
  <si>
    <t>Valor Global: R$ 279.360,00</t>
  </si>
  <si>
    <t>Senador  Marcos Ribeiro  do Val</t>
  </si>
  <si>
    <t>13966.711000/1220-05</t>
  </si>
  <si>
    <t>Aquisição de Equipamentos e Material permanente para Unidade Básica de Saúde.</t>
  </si>
  <si>
    <t>Valor Global: R$ 10.026,00</t>
  </si>
  <si>
    <t>Unidade de Saúde Hilton Lopes Vieira</t>
  </si>
  <si>
    <t>Plataforma+ Brasil/ Transfere Gov</t>
  </si>
  <si>
    <t>Aquisição de patrulhas mecanizadas</t>
  </si>
  <si>
    <t>MAPA - 024722/2022</t>
  </si>
  <si>
    <t>024722/2022</t>
  </si>
  <si>
    <t>Emenda de Relator</t>
  </si>
  <si>
    <t xml:space="preserve">Secretaria de Obras </t>
  </si>
  <si>
    <t>Aquisição de patrulha mecanizada</t>
  </si>
  <si>
    <t xml:space="preserve"> Afonso Cláudio/ES</t>
  </si>
  <si>
    <t>MDE - 024734/2022</t>
  </si>
  <si>
    <t>Valor Global: R$ 717.000,00
Repasse: R$ 716.250,00
Contrapartida: R$ 750,00</t>
  </si>
  <si>
    <t>Valor Global: R$ 240.790,00
Repasse: R$ 192.000,00
Contrapartida: R$ 48.790,00</t>
  </si>
  <si>
    <t>Proponente específico</t>
  </si>
  <si>
    <t>024734/2022</t>
  </si>
  <si>
    <t>Em execução</t>
  </si>
  <si>
    <t>2022-VDW2K</t>
  </si>
  <si>
    <t>2021-049SC</t>
  </si>
  <si>
    <t>2022-XCNZ6</t>
  </si>
  <si>
    <t>Secretaria de Esporte</t>
  </si>
  <si>
    <t>2021-JHXLF</t>
  </si>
  <si>
    <t>2021-15285</t>
  </si>
  <si>
    <t>2022- CO44N</t>
  </si>
  <si>
    <t>2021- 6XB8Q</t>
  </si>
  <si>
    <t>Secretaria de agricultura</t>
  </si>
  <si>
    <t>2021-TWXLV</t>
  </si>
  <si>
    <t>2021-66R2C</t>
  </si>
  <si>
    <t>2022-JCXWP</t>
  </si>
  <si>
    <t>2022-XHF1K</t>
  </si>
  <si>
    <t>2022-4QS28</t>
  </si>
  <si>
    <t>2022-6DC6M</t>
  </si>
  <si>
    <t>CEPDEC</t>
  </si>
  <si>
    <t>CEPDEC - COOORDENADORIA ESTADUAL DE PROTEÇÃO E DEFESA CIVIL</t>
  </si>
  <si>
    <t>2022-64SVK</t>
  </si>
  <si>
    <t>2021-6W 5JH</t>
  </si>
  <si>
    <t xml:space="preserve">SEDURB-0012/2021 </t>
  </si>
  <si>
    <t>Valor Global: R$1.540.000,00 
Repasse: 1.540.000,00
Contrapartida: 910.000,23</t>
  </si>
  <si>
    <t xml:space="preserve">FUNPAES </t>
  </si>
  <si>
    <t>Total: R$3.764.907,27
Repasse: R$ 2.661.420,00
Contrapartida: R$ 1.103.487,27</t>
  </si>
  <si>
    <t>Valor Global: R$2.824.185,79
Repasse: R$ 2.002.350,00
Contrapartida: R$ 821.835,79</t>
  </si>
  <si>
    <t xml:space="preserve">Efetivado </t>
  </si>
  <si>
    <t xml:space="preserve">Valor Global: R$3.612.319,22
Repasse: R$ 3.315.765,00
Contrapartida: R$ 296.554,22
</t>
  </si>
  <si>
    <t xml:space="preserve">Construção de Quadra no Bairro Bela Vista </t>
  </si>
  <si>
    <t>Afonso Cláudio /ES</t>
  </si>
  <si>
    <t>Município de Afonso Cláudio</t>
  </si>
  <si>
    <t>Projeto Seja Digital - Sinal de TV digital no município de Afonso Cláudio</t>
  </si>
  <si>
    <t>Construção de Alambrado no distrito de São Francisco</t>
  </si>
  <si>
    <t>SIGA</t>
  </si>
  <si>
    <t xml:space="preserve">Quadra de Esportes Bairro Amâncio pimenta </t>
  </si>
  <si>
    <t>Aguardando recurso</t>
  </si>
  <si>
    <t xml:space="preserve">TRANSF.ESPECIAIS </t>
  </si>
  <si>
    <t xml:space="preserve">Caminhão Prancha </t>
  </si>
  <si>
    <t>Valor global: R$ 595.000,00
Repasse: R$ 491.130,00
Contrapartida: 103.870,00</t>
  </si>
  <si>
    <t>Deputado Federal  Amaro Neto</t>
  </si>
  <si>
    <t>2021-NM1HF</t>
  </si>
  <si>
    <t>Deputado Estadual  Alexandre Quintino</t>
  </si>
  <si>
    <t>01 Veículo do  tipo Fiat touro
01 drone (aeronave remotamente  pilotada)</t>
  </si>
  <si>
    <t>Valor Global: R$ 382382,38
Repasse: R$ 382.000,00
Contrapartida:R$ 382,38</t>
  </si>
  <si>
    <t>Secretaria de Esportes</t>
  </si>
  <si>
    <t>MESP - 903466/2020</t>
  </si>
  <si>
    <t>Valor Global: R$ 417.748,22
Repasse: R$ 238.750,00Contrapartida: R$ 178.998,22</t>
  </si>
  <si>
    <t>Valor Global: R$ 530.926,28
Repasse: R$ 477.500,00 Contrapartida: R$ 53.426,28</t>
  </si>
  <si>
    <t xml:space="preserve">Deputado Evair de Melo </t>
  </si>
  <si>
    <t xml:space="preserve">Ônibus escolar </t>
  </si>
  <si>
    <t>2021-491FT</t>
  </si>
  <si>
    <t>2021-HOFDL</t>
  </si>
  <si>
    <t>2021-S8 PG 7</t>
  </si>
  <si>
    <t>Blocos de concreto intertravados 1,7803m2 meios fios 629,13 m</t>
  </si>
  <si>
    <t>Blocos de concreto intertravados 1,179,71 m2 meios fios 397,62 m</t>
  </si>
  <si>
    <t>2021-6k96P</t>
  </si>
  <si>
    <t>Blocos de concreto intertravados 2.818,96 m2 meios fios 837,52 m</t>
  </si>
  <si>
    <t>2021-6XB8Q</t>
  </si>
  <si>
    <t xml:space="preserve">01(um) Subsolador 5 hastes </t>
  </si>
  <si>
    <t>2021-V5H68</t>
  </si>
  <si>
    <t>2021-WQJQW</t>
  </si>
  <si>
    <t xml:space="preserve">01(um) Moinho para moagem do café </t>
  </si>
  <si>
    <t>2021-M35JS</t>
  </si>
  <si>
    <t>2021-STVDH</t>
  </si>
  <si>
    <t xml:space="preserve">01(um) Secador de café </t>
  </si>
  <si>
    <t xml:space="preserve">02(duas) Carretas agricolas basculante </t>
  </si>
  <si>
    <t>2021-MG956</t>
  </si>
  <si>
    <t>01(um)Decantador para Mel</t>
  </si>
  <si>
    <t xml:space="preserve">01(um)tanque resfriamento de leite  </t>
  </si>
  <si>
    <t xml:space="preserve">01(uma) Grade Aradora </t>
  </si>
  <si>
    <t>Blocos de concreto intertravados 4.626,94 m2 meios fios 2.100,59 m</t>
  </si>
  <si>
    <t>2021-V68XS</t>
  </si>
  <si>
    <t>01(um) Secador de café cilíndrico</t>
  </si>
  <si>
    <t xml:space="preserve">01(uma)Enxada rotativa acoplável a trator </t>
  </si>
  <si>
    <t xml:space="preserve">01(uma) Amassadeira para massas </t>
  </si>
  <si>
    <t>2021-XS764</t>
  </si>
  <si>
    <t>2021-D3GV1</t>
  </si>
  <si>
    <t>Deputado Alexandre Quintino</t>
  </si>
  <si>
    <t>2021- LMJFQ</t>
  </si>
  <si>
    <t>Deputado Estadual José Esmeraldo</t>
  </si>
  <si>
    <t>Associação São Francisco</t>
  </si>
  <si>
    <t>2021-11TJV</t>
  </si>
  <si>
    <t>01(uma)motoniveladora Marca CASE</t>
  </si>
  <si>
    <t>01(uma) bomba para transferência de mel 
01 (uma) Desoperculadora elétrica</t>
  </si>
  <si>
    <t>2021 - F7Q19</t>
  </si>
  <si>
    <t>01((um)Veículo tipo caminhão pipa</t>
  </si>
  <si>
    <t>Deputado  Estadual Adilsom Espíndula</t>
  </si>
  <si>
    <t xml:space="preserve">01(uma) Batedeira de Cereias  Acoplável </t>
  </si>
  <si>
    <t>2021-BP72 C</t>
  </si>
  <si>
    <t>01(uma) Plantadeira/Adubadeira</t>
  </si>
  <si>
    <t>2021-64HZC</t>
  </si>
  <si>
    <t>Associação 4 Córregos</t>
  </si>
  <si>
    <t>2021-T4W7C</t>
  </si>
  <si>
    <t xml:space="preserve">01(um) Secador  de café cilíndrico </t>
  </si>
  <si>
    <t>2021-6LFG4</t>
  </si>
  <si>
    <t>Deputado  Vandinho Leite</t>
  </si>
  <si>
    <t>01(um) Trator agrícola marca Yanmar</t>
  </si>
  <si>
    <t>01(um) Trator agrícola</t>
  </si>
  <si>
    <t>01(uma) Ensiladeira/Picadeira de Forragem</t>
  </si>
  <si>
    <t xml:space="preserve">01(uma) Colhedora de Forragem </t>
  </si>
  <si>
    <t>Galpão Pré Moldado</t>
  </si>
  <si>
    <t>2021-7T4WB</t>
  </si>
  <si>
    <t xml:space="preserve">01(um) Descascador Conjugado </t>
  </si>
  <si>
    <t>Deputado  Dary Pagung</t>
  </si>
  <si>
    <t>2021-6FT4L</t>
  </si>
  <si>
    <t>Deputado Alexandre Xambinho</t>
  </si>
  <si>
    <t>2021-74JQV</t>
  </si>
  <si>
    <t>02 (dois) torradores de amostras de café</t>
  </si>
  <si>
    <t xml:space="preserve">02(dois)Moinhos para moagem do café </t>
  </si>
  <si>
    <t>01(um) Secador de café clindrico</t>
  </si>
  <si>
    <t>Blocos de concreto intertravados 9.761,19 meios fios 3.846,90 m</t>
  </si>
  <si>
    <t>01(um)Secador de café  cilíndrico</t>
  </si>
  <si>
    <t xml:space="preserve">01(um)Sulcador Simples </t>
  </si>
  <si>
    <t xml:space="preserve">01(uma) Plaina Agrícola Traseira </t>
  </si>
  <si>
    <t>2021-0F51N</t>
  </si>
  <si>
    <t>01(um) caminhão Toco Caçamba</t>
  </si>
  <si>
    <t>2021-J6TZ6</t>
  </si>
  <si>
    <t>01(um) Veículo tipo caminhão Carroceria de Madeira</t>
  </si>
  <si>
    <t>Blocos de concreto intertravados  2.416,87m2 meios fios 1.105,09 m</t>
  </si>
  <si>
    <t xml:space="preserve">01(um) Rolo Compactador </t>
  </si>
  <si>
    <t>Revitalização do campo de futebol society localizado no Bairro 21</t>
  </si>
  <si>
    <t>Sesport- Secretaria de Estado de Esporte e Lazer</t>
  </si>
  <si>
    <t xml:space="preserve">01(uma carreta agrícola Basculante </t>
  </si>
  <si>
    <t xml:space="preserve">01(uma)colhedora de forragem </t>
  </si>
  <si>
    <t xml:space="preserve">01(uma) Centrífuga para quadros de colméia </t>
  </si>
  <si>
    <t>2022-C044N</t>
  </si>
  <si>
    <t>01(uma)Carreta agrícola  basculante</t>
  </si>
  <si>
    <t>Deputado Gilson Daniel</t>
  </si>
  <si>
    <t>01(uma) Carreta agrícola carroceria de madeira</t>
  </si>
  <si>
    <t>2021- HMZW7</t>
  </si>
  <si>
    <t xml:space="preserve">01(uma) Pá carregadeira </t>
  </si>
  <si>
    <t>2022-CO44N</t>
  </si>
  <si>
    <t>01( uma) Batedeira de Cereais</t>
  </si>
  <si>
    <t>01(uma) Carreta  Agrícola  Basculante</t>
  </si>
  <si>
    <t>2022 - N4G6H</t>
  </si>
  <si>
    <t>1 Projetor de imagens, 1 notebook, 1 termomêtro infravermelho
1 termômetro de sspeto,01 trena digital e 1 fotômetro portátil</t>
  </si>
  <si>
    <t>01(um) Veículo ,Tipo Furgão modelo Fiorino</t>
  </si>
  <si>
    <t>2022-S66LG</t>
  </si>
  <si>
    <t>01(um) Veículo,tipo Caminhão caçamba Baú</t>
  </si>
  <si>
    <t>01(um) Veículo , tipo caminhão Carroceria de madeira</t>
  </si>
  <si>
    <t>01(um) Trator Agrícola  Marca New Holland</t>
  </si>
  <si>
    <t>01(um) Secador de café  Cilíndrico Rotativo</t>
  </si>
  <si>
    <t>Deputado Dary Pagung</t>
  </si>
  <si>
    <t>01(um) Arado Fixo acoplável</t>
  </si>
  <si>
    <t>01(uma) Roçadeira Agrícola  Traseira  Central</t>
  </si>
  <si>
    <t xml:space="preserve"> 02 unidades Aparelho Multiexercitador</t>
  </si>
  <si>
    <t>2022 - MGN9G</t>
  </si>
  <si>
    <t xml:space="preserve">01(um) Veículo , Tipo caminhão  Truck  caçamba  Basculante </t>
  </si>
  <si>
    <t xml:space="preserve">Governador Renato Casagrande </t>
  </si>
  <si>
    <t>01(uma)Retroescavadeira Marca XCMG</t>
  </si>
  <si>
    <t>Deputado Adilson Espíndula</t>
  </si>
  <si>
    <t xml:space="preserve">01(um) Arado Fixo </t>
  </si>
  <si>
    <t>01(Uma)Roçadeira  Agrícola</t>
  </si>
  <si>
    <t xml:space="preserve">Ministério das Comunicações </t>
  </si>
  <si>
    <t>04 motoniveladoras</t>
  </si>
  <si>
    <t>Recurso Próprio-Prefeituraa Municipal</t>
  </si>
  <si>
    <t xml:space="preserve">Secretaria de obras </t>
  </si>
  <si>
    <t xml:space="preserve">Caminhão caçamba truck traçado </t>
  </si>
  <si>
    <t xml:space="preserve">Recurso de Devolução da Camara </t>
  </si>
  <si>
    <t>Caminhonete  S10 para iluminação</t>
  </si>
  <si>
    <t>10 Veículos Onix</t>
  </si>
  <si>
    <t xml:space="preserve"> Recurso Próprio - Prefeitura Municipal </t>
  </si>
  <si>
    <t xml:space="preserve"> 5 Secretaria de Saúde
3 Secretaria de Educação
2 Secretaria de Administração</t>
  </si>
  <si>
    <t xml:space="preserve">Valor Global: R$80.000,00
Repasse: R$40.000,00  Contrapartida: R$40.000,00
</t>
  </si>
  <si>
    <t>Deputado Rafael Favatto</t>
  </si>
  <si>
    <t>Valor Global: R$ 460.000,00
Repasse R$ 380.000,00  Contrapartida: R$ 80.000,00</t>
  </si>
  <si>
    <t>IDAF</t>
  </si>
  <si>
    <t>2022-BZ L1G</t>
  </si>
  <si>
    <t>IDAF-Instituro de Defesa Agropecuária  e Florestal</t>
  </si>
  <si>
    <t>Veículo UNI MILLE WAY ECON ano modelo 2011/2012 placa ODB - 3046
Veículo UNI MILLE WAY ECON ano modelo 2011/2012 placa ODD - 7142</t>
  </si>
  <si>
    <t>Transfere Gov</t>
  </si>
  <si>
    <t>Valor Global: R$ 382.382,38
Repasse: R$ 382.000,00
Contrapartida:R$ 382,38</t>
  </si>
  <si>
    <t>Valor Global: R$ 417.748,22
Repasse: R$ 238.750,00 Contrapartida: R$ 178.998,22</t>
  </si>
  <si>
    <t>SESPORT -0059/2023</t>
  </si>
  <si>
    <t>274.290,67 - Recurso convênio</t>
  </si>
  <si>
    <t>SESPORT -0058/2023</t>
  </si>
  <si>
    <t xml:space="preserve">Reforma da Quadra de Pontões </t>
  </si>
  <si>
    <t>408.413,13- Recurso convênio</t>
  </si>
  <si>
    <t>SEDURB-0127/2023</t>
  </si>
  <si>
    <t xml:space="preserve">Adequação da praça Francico Corrêa </t>
  </si>
  <si>
    <t>22-9DBVP</t>
  </si>
  <si>
    <t xml:space="preserve"> Aquisição de um prensa  para reciclagem  do lixo </t>
  </si>
  <si>
    <t>70.000,00 -Repasse Convênio</t>
  </si>
  <si>
    <t>Convênio 007/2022</t>
  </si>
  <si>
    <t>5 mil mudas de cacau</t>
  </si>
  <si>
    <r>
      <t xml:space="preserve">Valor global: </t>
    </r>
    <r>
      <rPr>
        <u val="singleAccounting"/>
        <sz val="11"/>
        <color theme="1"/>
        <rFont val="Calibri"/>
        <family val="2"/>
        <scheme val="minor"/>
      </rPr>
      <t xml:space="preserve">R$ </t>
    </r>
    <r>
      <rPr>
        <sz val="11"/>
        <color theme="1"/>
        <rFont val="Calibri"/>
        <family val="2"/>
        <scheme val="minor"/>
      </rPr>
      <t xml:space="preserve">40.000,00
Valor repasse: R$ 24.000,00
Valor contrapartida: 16.000,00
</t>
    </r>
  </si>
  <si>
    <t xml:space="preserve">SEAG </t>
  </si>
  <si>
    <t>Secretaraia de Agricultura</t>
  </si>
  <si>
    <t>FEHAB - 0005/2023</t>
  </si>
  <si>
    <t xml:space="preserve">Construção de 40(quarenta) unidades habitacionais </t>
  </si>
  <si>
    <t>FEHAB- Programa "Nossa Casa"</t>
  </si>
  <si>
    <t>Enviada para análise no SIGA</t>
  </si>
  <si>
    <t>Valor Global: R$2.450.000,23 
Repasse: 1.540.000,00
Contrapartida: 910.000,23</t>
  </si>
  <si>
    <t>191.740,90 - Recurso Convênio</t>
  </si>
  <si>
    <t xml:space="preserve">Valor global: R$ 6.000.000,00
Valor repasse: R$ 2.000.000,00
valor repasse futuro: R$  2.000.000,00
Contrapartida: R$ 2.000.000,00
</t>
  </si>
  <si>
    <t>SEDURB-0037/2023</t>
  </si>
  <si>
    <t xml:space="preserve">Reforma da Praça Aderbal Galvão </t>
  </si>
  <si>
    <t xml:space="preserve">Valor global: R$ 1.855.745,74
Valor Repasse: R$ 1.855.745,74
</t>
  </si>
  <si>
    <t xml:space="preserve">Secretaria de Cultura e Turismo </t>
  </si>
  <si>
    <t>SESPORT -0081/2022</t>
  </si>
  <si>
    <t xml:space="preserve">Construção de Alambrado no distrito de Serra Pelada </t>
  </si>
  <si>
    <t>Valor gobal: R$  951.472,05 
Valor de repasse:  R$ 951.472,05</t>
  </si>
  <si>
    <t>2023-7J2R6</t>
  </si>
  <si>
    <t>04 (Secadores de café cilíndrico )</t>
  </si>
  <si>
    <t>Deputado Federal Helder Salomão</t>
  </si>
  <si>
    <t>FNDE</t>
  </si>
  <si>
    <t>Instalação de iluminação do campo de futebol de Vila Pontões</t>
  </si>
  <si>
    <t>139.6671.100.1230.14</t>
  </si>
  <si>
    <t xml:space="preserve">Aquisição de equipamento e material permanente para unidade </t>
  </si>
  <si>
    <t>Conferência de São Vicente de Paulo</t>
  </si>
  <si>
    <t>Deputado Miguel Lombardi</t>
  </si>
  <si>
    <t>Hospital São Vicente de Paulo</t>
  </si>
  <si>
    <t>139.6671.1000.1230.08</t>
  </si>
  <si>
    <t xml:space="preserve">Ambulância tipo A Furgoneta </t>
  </si>
  <si>
    <t xml:space="preserve">0201/2023 </t>
  </si>
  <si>
    <t xml:space="preserve">01(uma) retroescavadeira marca XCMG </t>
  </si>
  <si>
    <t>Deputado Federal Ted Conti</t>
  </si>
  <si>
    <t>0198/2023</t>
  </si>
  <si>
    <t>2022-BF84P</t>
  </si>
  <si>
    <t>270/2023</t>
  </si>
  <si>
    <t>01(um) Trator Agrícola 4x4 marca Yanmar</t>
  </si>
  <si>
    <t>2023-5H4GX</t>
  </si>
  <si>
    <t>0304/2023</t>
  </si>
  <si>
    <t>01(uma)Grade hidráulica,Marca Kohler</t>
  </si>
  <si>
    <t>0344/2023</t>
  </si>
  <si>
    <t>01(um)Caminhão Toco com Caçamba Basculante</t>
  </si>
  <si>
    <t>Senador   Fabiano Contarato</t>
  </si>
  <si>
    <t>2021-62VTC</t>
  </si>
  <si>
    <t>SEAG-0008/2023</t>
  </si>
  <si>
    <t xml:space="preserve">Aquisição de equipamentos para a casa do Mel  </t>
  </si>
  <si>
    <t>Valor global: R$ 141.699,00
Valor da contrapartida: R$ 61.699,00
Valor do repasse: R$ 80.000,00</t>
  </si>
  <si>
    <t>SEAG  -0008/2023</t>
  </si>
  <si>
    <t>Aquisição de 1(uma) Van para a Secretaria de Turismo e Cultura</t>
  </si>
  <si>
    <t>Deputado Neucimar Fraga</t>
  </si>
  <si>
    <t>2023MDH00002268</t>
  </si>
  <si>
    <t>340/2023</t>
  </si>
  <si>
    <t>Fornecimento,instalação e transporte de 3 vigas pré- moldadas  de CL 45 vão de 11,0 metros,6 vigas pré-moldadas de CL 45 vão de 9,0 metros,58,0 metros de guarda corpo e 2 placas SEAG de 0,80x1,20 metros para as Comunidades de Infância 1 e 2.</t>
  </si>
  <si>
    <t>2023-BG2X0</t>
  </si>
  <si>
    <t>2023-PRB2M</t>
  </si>
  <si>
    <t>Corpo de Bombeiros Militar do Espírito Santo</t>
  </si>
  <si>
    <t>Setor de Fiscalização</t>
  </si>
  <si>
    <t>Veículo tipo caminhonete cabine dupla,marca ford,modelo ranger, placa ovk - 3888,chassi 8afar23n4ej159756,patrimônio 53000000007904, avaliado em R$ 98.330,00.</t>
  </si>
  <si>
    <t>CORPO DE BOMBEIROS MILITAR DO ESPÍRITO SANTO</t>
  </si>
  <si>
    <t>2023-FFGNZ</t>
  </si>
  <si>
    <t>2021-2CFR9</t>
  </si>
  <si>
    <t>Superestrutura e cobertura de galpão em concreto pré moldado tipo 2(300 m2 - 20x15m)</t>
  </si>
  <si>
    <t>2023-HTW9R</t>
  </si>
  <si>
    <t>01(uma) retroescavadeira,marca XCMG NF 058277</t>
  </si>
  <si>
    <t xml:space="preserve">Deputado Da Vitória </t>
  </si>
  <si>
    <t>2023-WSV67</t>
  </si>
  <si>
    <t>Secretaria de obras</t>
  </si>
  <si>
    <t xml:space="preserve">Manutenção de estradas vicinais </t>
  </si>
  <si>
    <t xml:space="preserve">Conferência de São Vicente </t>
  </si>
  <si>
    <t xml:space="preserve">não se aplica </t>
  </si>
  <si>
    <t>INCREMENTO MAC -FUNDO A FUNDO</t>
  </si>
  <si>
    <t>2023-65M V4</t>
  </si>
  <si>
    <t>02(Dois) secadores de café cilíndrico rotativo c/capacidade aproximada de  80 sacos marca/modelo Palini e Alves</t>
  </si>
  <si>
    <t xml:space="preserve">Deputado estadual Dary pagung </t>
  </si>
  <si>
    <t xml:space="preserve">Secretaria de agricultura </t>
  </si>
  <si>
    <t>2023-GHXVP</t>
  </si>
  <si>
    <t xml:space="preserve">01(um) arado fixo com 3 discos </t>
  </si>
  <si>
    <t>Deputado  Estadual Dary Pagung</t>
  </si>
  <si>
    <t xml:space="preserve">01(uma) Grade Hidráulica,Marca Kohler </t>
  </si>
  <si>
    <t xml:space="preserve">ADERES </t>
  </si>
  <si>
    <t>2023-NCG2D</t>
  </si>
  <si>
    <t>Uma mesa em L
Um Notebook portátil Daten
Um impressora HP</t>
  </si>
  <si>
    <t xml:space="preserve">Doação ADERES Feira dos municípios </t>
  </si>
  <si>
    <t>01(um)trator Agrícola 4x4 75 cv, marca Yanmar</t>
  </si>
  <si>
    <t>2023-BQ99D</t>
  </si>
  <si>
    <t>01(uma) Escavadeira hidráulica, Marca XCMG</t>
  </si>
  <si>
    <t>2023 - GHXVP</t>
  </si>
  <si>
    <t>01(uma) Enxada rotativa,acoplável a tartor agrícola</t>
  </si>
  <si>
    <t>2023-LXCVG</t>
  </si>
  <si>
    <t>1(secador )- Deputado Federal Helder Salomão
3(secadores) - Deputada Soraya Manato Bancada 2022</t>
  </si>
  <si>
    <t xml:space="preserve">04(quatro )secadores de café cilíndrico rotativo </t>
  </si>
  <si>
    <t>2023-C65RN</t>
  </si>
  <si>
    <t>01(UM) Descascador Conjugado para Benefício do Café c/elevador</t>
  </si>
  <si>
    <t>Deputado Estadual Dary Pagung</t>
  </si>
  <si>
    <t>2023-S2CTB</t>
  </si>
  <si>
    <t>01(uma) enxada rotativa,acoplável a tartor agrícola, marca Z- KAL</t>
  </si>
  <si>
    <t xml:space="preserve">Deputado  Estadual  Deninho Silva </t>
  </si>
  <si>
    <t>2023- C65RN</t>
  </si>
  <si>
    <t>2023- Z9C0F</t>
  </si>
  <si>
    <t>01(uma) Enxada rotativa, acoplável a trator agrícola, Marca Z-KAL</t>
  </si>
  <si>
    <t>SEAG - Secretaria da Agricultura</t>
  </si>
  <si>
    <t>2023-HXL8J</t>
  </si>
  <si>
    <t>01(um) trator agrícola 4x4 75 cv, Marca Yanmar, modelo Solis 75 RX, cor vermelha ,chassi nº DYWDK1357898MS, Nota Fiscal nº 0191.184,</t>
  </si>
  <si>
    <t xml:space="preserve">Secretaria  de Obras </t>
  </si>
  <si>
    <t>01(um ) Trator Agrícola 4x4 75 cv, Marca Yanmar, modelo Solis 75 RX, Cor vermelha</t>
  </si>
  <si>
    <t>ESTADO DO ESPIRITO SANTO POLICIA MILITAR DIRETORIA DE LOGÍSTICA</t>
  </si>
  <si>
    <t>2023-G6KB1</t>
  </si>
  <si>
    <t xml:space="preserve">bens móveis, veículos automotores descritos abaixo:
</t>
  </si>
  <si>
    <t>PLACA MARC/MOD. ANO/MOD. CHASSI Nº PATRIMÔNIO</t>
  </si>
  <si>
    <t>PPV0912 GM SPIN 2017 9BGJG7520JB112740 51000000064801</t>
  </si>
  <si>
    <t>PPV0915 GM SPIN 2017 9BGJG7520JB112845 51000000064799</t>
  </si>
  <si>
    <t>PPV7580 GM SPIN 2017 9BGJG7520JB185963 51000000080459</t>
  </si>
  <si>
    <t>PPA8551 FIAT PALIO WEEKEND 2014 9BD374184F5066398 51000000063558</t>
  </si>
  <si>
    <t>Termo de doação PMES</t>
  </si>
  <si>
    <t>2023-Q387J</t>
  </si>
  <si>
    <t>01(um)caminhão Truck com caçamba basculante,marca Iveco</t>
  </si>
  <si>
    <t>SEAG- Secretaria de Agricultura</t>
  </si>
  <si>
    <t>2022-M3WQ</t>
  </si>
  <si>
    <t>01(um)Veículo, caminhão com Baú, marca FOTON</t>
  </si>
  <si>
    <t>Deputado Federal da Vitória</t>
  </si>
  <si>
    <t>2022-M03WQ</t>
  </si>
  <si>
    <t>01(um) Caminhão Truck com caçamba basculante, Marca Iveco</t>
  </si>
  <si>
    <t>2024-1171C</t>
  </si>
  <si>
    <t>(01) academia popular e (02) tratores cortadores de grama</t>
  </si>
  <si>
    <t>2024-L00TL</t>
  </si>
  <si>
    <t>02(duas) Ensacadoras de silagem</t>
  </si>
  <si>
    <t>ASILO</t>
  </si>
  <si>
    <t>Políticas públicas</t>
  </si>
  <si>
    <t>COVID</t>
  </si>
  <si>
    <t>Asssitência Social</t>
  </si>
  <si>
    <t>Deputado Hugo Leal</t>
  </si>
  <si>
    <t>Ação Social</t>
  </si>
  <si>
    <t>ADL</t>
  </si>
  <si>
    <t>Deputado Federal Evair de Melo</t>
  </si>
  <si>
    <t>2024-S2CTB</t>
  </si>
  <si>
    <t>2023-Z9C0F</t>
  </si>
  <si>
    <t>01(um) arado fixo com 3 discos, marca KLR</t>
  </si>
  <si>
    <t>Associação Vargem Grande</t>
  </si>
  <si>
    <t>01(uma) batedeira  de cereais acoplável</t>
  </si>
  <si>
    <t>01(uma) carreta Agrícola Basculante4,5T,acoplável  a trator 75 cv</t>
  </si>
  <si>
    <t>01(uma) carreta agrícola basculante 4,5T, acoplável a trator 75 cv</t>
  </si>
  <si>
    <t>Valor Global: R$474.279,85 Repasse: R$300.000,00  Contrapartida: R$174.279,85</t>
  </si>
  <si>
    <t>EFETIVADOS</t>
  </si>
  <si>
    <t>A EFETIVAR</t>
  </si>
  <si>
    <t>Melhorias Domiciliares</t>
  </si>
  <si>
    <t xml:space="preserve">Valor Global: R$309.366,10
Repasse: 250.000,00 | Contrapartida: R$112.728,32
</t>
  </si>
  <si>
    <t>OBRAS RECURSO PRÓPRIO</t>
  </si>
  <si>
    <t>Reforma e ampliação da escola Augusta Lamas D'Avila</t>
  </si>
  <si>
    <t>Passarela da Grama</t>
  </si>
  <si>
    <t>Construção da Unidade de Saúde do centro</t>
  </si>
  <si>
    <t>24261/2023</t>
  </si>
  <si>
    <t>Construção do Piso galpão de triagem</t>
  </si>
  <si>
    <t>SESA</t>
  </si>
  <si>
    <t>24260/2023</t>
  </si>
  <si>
    <t>Construção da Unidade de Saúde bairro João Valim</t>
  </si>
  <si>
    <t>Construção da creche no campo 21</t>
  </si>
  <si>
    <t>Calçamento do trevo do campo 21</t>
  </si>
  <si>
    <t>Revitalização da praça do bairro São Vicente</t>
  </si>
  <si>
    <t>NOVOPAC</t>
  </si>
  <si>
    <t>Creche Mata fria</t>
  </si>
  <si>
    <t>Escola tempo integral Itapua</t>
  </si>
  <si>
    <t>Contenção de encostas bairro Boa Fé</t>
  </si>
  <si>
    <t>Deputada Federal Norma Ayub</t>
  </si>
  <si>
    <t>04 (Academias populares)</t>
  </si>
  <si>
    <t>para licitar</t>
  </si>
  <si>
    <t>em análise</t>
  </si>
  <si>
    <t>licitando</t>
  </si>
  <si>
    <t>SIGA/CONVÊNIOS E PROPOSTAS</t>
  </si>
  <si>
    <t>ETE Mata Fria</t>
  </si>
  <si>
    <t>Ponte Norte</t>
  </si>
  <si>
    <t>Drenagem e Pavimentação Serra Pelada</t>
  </si>
  <si>
    <t>Drenagem e Pavimentação Fazenda Guandu</t>
  </si>
  <si>
    <t>Campo de bocha Fazenda Guandu</t>
  </si>
  <si>
    <t>SECULT-003/2024</t>
  </si>
  <si>
    <t>31ª EXPO</t>
  </si>
  <si>
    <t>SETUR-004/2024</t>
  </si>
  <si>
    <t>SUBTOTAL</t>
  </si>
  <si>
    <t>Deputada Federal Jack Rocha</t>
  </si>
  <si>
    <t>Deputado Federal Paulo Foletto</t>
  </si>
  <si>
    <t>Incremento MAC</t>
  </si>
  <si>
    <t>Veículo tipo caminhonete cabine dupla,marca chevrolet,modelo S10, placa PAE - 0J78,chassi 9BG148FK0FC406506,patrimônio 53000000007904, avaliado em R$ 98.330,00.</t>
  </si>
  <si>
    <t>Incremento PAP</t>
  </si>
  <si>
    <t>Custeio PAP</t>
  </si>
  <si>
    <t>EMENDA DE BANCADA VIA SESA</t>
  </si>
  <si>
    <t>01(um) veículo,tipo caminhão Carroceria de madeira,marca FOTON.</t>
  </si>
  <si>
    <t>Projetos VIA EDITAL</t>
  </si>
  <si>
    <t>EFETIVADOS E EM ANDAMENTO</t>
  </si>
  <si>
    <t>A EFETIVAR E A INICIAR</t>
  </si>
  <si>
    <t>TOTAL</t>
  </si>
  <si>
    <t>2022-0RJVN</t>
  </si>
  <si>
    <t>Blocos de concreto intertravados  965,66m meios fios 317,71 m</t>
  </si>
  <si>
    <t>Aquisição de veículo Pick-up</t>
  </si>
  <si>
    <t>Gabinete</t>
  </si>
  <si>
    <t>Aquisição de trator agrícola</t>
  </si>
  <si>
    <t>Deputado Federal Paulo Folettoo</t>
  </si>
  <si>
    <t>Aquisição de veículo</t>
  </si>
  <si>
    <t>SEAG-0021/2022</t>
  </si>
  <si>
    <t>Construção de Sanitários no Parque de Exposições</t>
  </si>
  <si>
    <t>Valor Global: R$ 249.321,00</t>
  </si>
  <si>
    <t>Relator Geral</t>
  </si>
  <si>
    <t>Da Vitória</t>
  </si>
  <si>
    <t>Paulo Foleto</t>
  </si>
  <si>
    <t>VEÍCULOS/MÁQUINAS RECURSO PRÓPRIO</t>
  </si>
  <si>
    <t>COSIP</t>
  </si>
  <si>
    <t>01 arado fixo com 3 discos da marca KLR, Modelo ARF328</t>
  </si>
  <si>
    <t>Total: R$3.999.997,00
Repasse: R$ 2.661.420,00
Contrapartida: R$ 1.338.577,00</t>
  </si>
  <si>
    <t>Valor Global: R$2.868.240,42
Repasse: R$ 2.002.350,00
Contrapartida: R$ 865.590,42</t>
  </si>
  <si>
    <t xml:space="preserve">Valor Global: R$3.263.351,08
Repasse: R$ 3.315.765,00
Contrapartida: R$ 0,00
</t>
  </si>
  <si>
    <t>SEDURB-0083/2024</t>
  </si>
  <si>
    <t>SEDURB-0089/2023</t>
  </si>
  <si>
    <t>SEDURB-0071/2024</t>
  </si>
  <si>
    <t>SEDURB-0065/2024</t>
  </si>
  <si>
    <t>SESPORT-0017/2024</t>
  </si>
  <si>
    <t>2023-3MFBX</t>
  </si>
  <si>
    <t xml:space="preserve">Associação Santa Rosa </t>
  </si>
  <si>
    <t>2024-BTV3X</t>
  </si>
  <si>
    <t>Revitalização de gramado sintético do campo de futebol society</t>
  </si>
  <si>
    <t>Cooperação</t>
  </si>
  <si>
    <t>01(uma) Batedeira de cereais  acoplável  a trator nf nº 1070</t>
  </si>
  <si>
    <t>2023-HL810</t>
  </si>
  <si>
    <t>Veículo FORD FIESTAFLEX, cor Branca 2012/2013 placa ODO 9847</t>
  </si>
  <si>
    <t>2024-3D18S</t>
  </si>
  <si>
    <t>Secretaria  de Meio Ambiente</t>
  </si>
  <si>
    <t>01(uma) motocicleta MARCA/MODELO HONDA 2024 COR BRANCA  
3(três) CAIXAS P/ TRANSPORTE DE ANIMAIS  Nº VERDE-DURAPET</t>
  </si>
  <si>
    <t xml:space="preserve">PROPOSTAS  SIGTV   </t>
  </si>
  <si>
    <t>N320010220240003</t>
  </si>
  <si>
    <t xml:space="preserve">Serviços de convivência e fortalecimento de vínculos </t>
  </si>
  <si>
    <t>Associação Diaconica Luterana</t>
  </si>
  <si>
    <t>Não efetivado</t>
  </si>
  <si>
    <t>Secretaria da Agricultura</t>
  </si>
  <si>
    <t>2024-MZ8RJ</t>
  </si>
  <si>
    <t>03(três) Tanques de resfriamento de leite, Marca whinox, Modelo vertical e Cilíndro 600LTs Monofásico.</t>
  </si>
  <si>
    <t>2024-C6T6M</t>
  </si>
  <si>
    <t>Deputado  Federal Helder salomão</t>
  </si>
  <si>
    <t>2024-MN09F</t>
  </si>
  <si>
    <t>01(um) descascador conjugados</t>
  </si>
  <si>
    <t>Deputado Federal Da Vitória</t>
  </si>
  <si>
    <t>Fundo municipal de Saúde</t>
  </si>
  <si>
    <t xml:space="preserve">01 (um) Microtrator  Agricola 15 cv nf 118
01(uma) carreta Agricola 
01(uma) enxada rotativa agricola EX 900 Mamutth
01(um)Encanteirador
01(um) sulcador para rotativa
</t>
  </si>
  <si>
    <t>2024-DLL35</t>
  </si>
  <si>
    <t>Veículo Fiat /Strada  ZERO KM 2024 PLACA SGE5D11/ES</t>
  </si>
  <si>
    <t>2024-8N74G</t>
  </si>
  <si>
    <t>1 (uma) academia popular e 1(uma) Pick-up</t>
  </si>
  <si>
    <t>2024-BDHBS</t>
  </si>
  <si>
    <t>01(um)trator Agrícola 4x4 90 cv, marca Yanmar</t>
  </si>
  <si>
    <t>Construção da Ponte dos Estudantes</t>
  </si>
  <si>
    <t>Construção da Ponte Sul</t>
  </si>
  <si>
    <t>SEDURB 0008/2025</t>
  </si>
  <si>
    <t>SEDURB 0009/2025</t>
  </si>
  <si>
    <t>SEDURB 0037/2023</t>
  </si>
  <si>
    <t>Reforma da praça Aderbal Galvão</t>
  </si>
  <si>
    <t>Em fase de assinar  convênio</t>
  </si>
  <si>
    <t xml:space="preserve">Enviado para análise </t>
  </si>
  <si>
    <t>Enviado para análise</t>
  </si>
  <si>
    <t>SECRETARIA ESTADUAL DO MEIO AMBIENTE E RECURSOS HÍDRICOS</t>
  </si>
  <si>
    <t>2025-5H195</t>
  </si>
  <si>
    <t>01(um)trator cortador de grama</t>
  </si>
  <si>
    <t>2025-9K3MK</t>
  </si>
  <si>
    <t xml:space="preserve">01 (um) Microtrator  Agricola 15 cv nf 148
01(uma) carreta P/microtrator
01(uma) enxada rotativa agricola EX 900 Mamutth
01(um)Encanteirador
01(um) sulcador  simples de 1 linha
</t>
  </si>
  <si>
    <t>Associação  Crédito Fundiário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</si>
</sst>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72">
    <xf numFmtId="0" fontId="0" fillId="0" borderId="0" xfId="0"/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center" wrapText="1"/>
    </xf>
    <xf numFmtId="8" fontId="0" fillId="0" borderId="1" xfId="0" applyNumberFormat="1" applyBorder="1" applyAlignment="1">
      <alignment horizontal="left" vertical="center" wrapText="1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/>
    </xf>
    <xf numFmtId="0" fontId="1" fillId="2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1" fillId="2" borderId="3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1" fontId="0" fillId="0" borderId="1" xfId="0" applyNumberFormat="1" applyBorder="1" applyAlignment="1">
      <alignment horizontal="left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8" fontId="0" fillId="0" borderId="2" xfId="0" applyNumberForma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0" fillId="4" borderId="1" xfId="0" applyFill="1" applyBorder="1"/>
    <xf numFmtId="44" fontId="0" fillId="0" borderId="1" xfId="1" applyFont="1" applyBorder="1" applyAlignment="1">
      <alignment horizontal="left" wrapText="1"/>
    </xf>
    <xf numFmtId="0" fontId="0" fillId="0" borderId="12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" xfId="0" applyBorder="1"/>
    <xf numFmtId="0" fontId="0" fillId="4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" fillId="2" borderId="13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left" vertical="center"/>
    </xf>
    <xf numFmtId="0" fontId="0" fillId="0" borderId="15" xfId="0" applyBorder="1" applyAlignment="1">
      <alignment horizontal="center" vertical="center"/>
    </xf>
    <xf numFmtId="8" fontId="0" fillId="0" borderId="12" xfId="0" applyNumberFormat="1" applyBorder="1" applyAlignment="1">
      <alignment horizontal="left" vertical="center" wrapText="1"/>
    </xf>
    <xf numFmtId="0" fontId="0" fillId="0" borderId="16" xfId="0" applyBorder="1" applyAlignment="1">
      <alignment horizontal="left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/>
    </xf>
    <xf numFmtId="0" fontId="0" fillId="4" borderId="0" xfId="0" applyFill="1"/>
    <xf numFmtId="44" fontId="0" fillId="0" borderId="1" xfId="1" applyFont="1" applyBorder="1" applyAlignment="1">
      <alignment horizontal="center" wrapText="1"/>
    </xf>
    <xf numFmtId="0" fontId="0" fillId="0" borderId="12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44" fontId="0" fillId="0" borderId="1" xfId="1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1" fontId="0" fillId="4" borderId="1" xfId="0" applyNumberFormat="1" applyFill="1" applyBorder="1" applyAlignment="1">
      <alignment horizontal="center" vertical="center"/>
    </xf>
    <xf numFmtId="44" fontId="0" fillId="0" borderId="0" xfId="1" applyFont="1" applyAlignment="1">
      <alignment horizontal="left" wrapText="1"/>
    </xf>
    <xf numFmtId="0" fontId="0" fillId="0" borderId="1" xfId="0" applyBorder="1" applyAlignment="1">
      <alignment horizontal="center" vertical="center" wrapText="1"/>
    </xf>
    <xf numFmtId="44" fontId="0" fillId="0" borderId="12" xfId="1" applyFont="1" applyBorder="1" applyAlignment="1">
      <alignment horizontal="left" vertical="center" wrapText="1"/>
    </xf>
    <xf numFmtId="14" fontId="0" fillId="4" borderId="1" xfId="0" applyNumberFormat="1" applyFill="1" applyBorder="1" applyAlignment="1">
      <alignment horizontal="center" vertical="center"/>
    </xf>
    <xf numFmtId="44" fontId="0" fillId="4" borderId="1" xfId="1" applyFont="1" applyFill="1" applyBorder="1" applyAlignment="1">
      <alignment horizontal="left" wrapText="1"/>
    </xf>
    <xf numFmtId="44" fontId="0" fillId="0" borderId="12" xfId="1" applyFont="1" applyBorder="1" applyAlignment="1">
      <alignment horizontal="left" wrapText="1"/>
    </xf>
    <xf numFmtId="1" fontId="0" fillId="0" borderId="1" xfId="0" applyNumberFormat="1" applyBorder="1" applyAlignment="1">
      <alignment horizontal="center" vertical="center"/>
    </xf>
    <xf numFmtId="44" fontId="1" fillId="0" borderId="1" xfId="1" applyFont="1" applyBorder="1" applyAlignment="1">
      <alignment horizontal="right" wrapText="1"/>
    </xf>
    <xf numFmtId="44" fontId="1" fillId="0" borderId="1" xfId="1" applyFont="1" applyBorder="1" applyAlignment="1">
      <alignment horizontal="left" wrapText="1"/>
    </xf>
    <xf numFmtId="44" fontId="0" fillId="0" borderId="1" xfId="1" applyFont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 wrapText="1"/>
    </xf>
    <xf numFmtId="44" fontId="1" fillId="2" borderId="12" xfId="1" applyFont="1" applyFill="1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3" xfId="0" applyBorder="1" applyAlignment="1">
      <alignment horizontal="left" vertical="center" wrapText="1"/>
    </xf>
    <xf numFmtId="44" fontId="0" fillId="0" borderId="13" xfId="1" applyFont="1" applyBorder="1" applyAlignment="1">
      <alignment horizontal="left" vertical="center" wrapText="1"/>
    </xf>
    <xf numFmtId="14" fontId="0" fillId="0" borderId="12" xfId="0" applyNumberForma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2" xfId="0" applyBorder="1" applyAlignment="1">
      <alignment horizontal="left" vertical="center" wrapText="1"/>
    </xf>
    <xf numFmtId="44" fontId="1" fillId="0" borderId="12" xfId="1" applyFont="1" applyBorder="1" applyAlignment="1">
      <alignment horizontal="right" wrapText="1"/>
    </xf>
    <xf numFmtId="44" fontId="1" fillId="0" borderId="12" xfId="1" applyFont="1" applyBorder="1" applyAlignment="1">
      <alignment horizontal="left" wrapText="1"/>
    </xf>
    <xf numFmtId="44" fontId="0" fillId="0" borderId="13" xfId="1" applyFont="1" applyBorder="1" applyAlignment="1">
      <alignment horizontal="left" wrapText="1"/>
    </xf>
    <xf numFmtId="0" fontId="0" fillId="0" borderId="12" xfId="0" applyBorder="1" applyAlignment="1">
      <alignment horizontal="center" vertical="center"/>
    </xf>
    <xf numFmtId="44" fontId="1" fillId="0" borderId="12" xfId="1" applyFont="1" applyBorder="1" applyAlignment="1">
      <alignment horizontal="left" vertical="center" wrapText="1"/>
    </xf>
    <xf numFmtId="1" fontId="0" fillId="0" borderId="13" xfId="0" applyNumberFormat="1" applyBorder="1" applyAlignment="1">
      <alignment horizontal="left" vertical="center"/>
    </xf>
    <xf numFmtId="1" fontId="0" fillId="0" borderId="12" xfId="0" applyNumberFormat="1" applyBorder="1" applyAlignment="1">
      <alignment horizontal="left" vertical="center"/>
    </xf>
    <xf numFmtId="0" fontId="0" fillId="0" borderId="13" xfId="0" applyBorder="1" applyAlignment="1">
      <alignment horizontal="left"/>
    </xf>
    <xf numFmtId="14" fontId="0" fillId="0" borderId="13" xfId="0" applyNumberFormat="1" applyBorder="1" applyAlignment="1">
      <alignment horizontal="center" vertical="center"/>
    </xf>
    <xf numFmtId="44" fontId="0" fillId="0" borderId="13" xfId="1" applyFont="1" applyBorder="1" applyAlignment="1">
      <alignment horizontal="center" vertical="center" wrapText="1"/>
    </xf>
    <xf numFmtId="0" fontId="0" fillId="4" borderId="13" xfId="0" applyFill="1" applyBorder="1"/>
    <xf numFmtId="0" fontId="0" fillId="0" borderId="13" xfId="0" applyBorder="1" applyAlignment="1">
      <alignment horizontal="left" wrapText="1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left"/>
    </xf>
    <xf numFmtId="0" fontId="0" fillId="0" borderId="23" xfId="0" applyBorder="1" applyAlignment="1">
      <alignment horizontal="left" vertical="center" wrapText="1"/>
    </xf>
    <xf numFmtId="44" fontId="0" fillId="0" borderId="23" xfId="1" applyFont="1" applyBorder="1" applyAlignment="1">
      <alignment horizontal="left" wrapText="1"/>
    </xf>
    <xf numFmtId="1" fontId="0" fillId="0" borderId="13" xfId="0" applyNumberFormat="1" applyBorder="1" applyAlignment="1">
      <alignment horizontal="left"/>
    </xf>
    <xf numFmtId="0" fontId="0" fillId="0" borderId="23" xfId="0" applyBorder="1" applyAlignment="1">
      <alignment horizontal="left" vertical="center"/>
    </xf>
    <xf numFmtId="0" fontId="0" fillId="4" borderId="13" xfId="0" applyFill="1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/>
    </xf>
    <xf numFmtId="14" fontId="0" fillId="0" borderId="13" xfId="0" applyNumberFormat="1" applyBorder="1" applyAlignment="1">
      <alignment horizontal="center"/>
    </xf>
    <xf numFmtId="0" fontId="0" fillId="0" borderId="13" xfId="0" applyBorder="1" applyAlignment="1">
      <alignment horizontal="center" vertical="center" wrapText="1"/>
    </xf>
    <xf numFmtId="44" fontId="0" fillId="0" borderId="12" xfId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4" fontId="5" fillId="0" borderId="13" xfId="1" applyFont="1" applyBorder="1" applyAlignment="1">
      <alignment horizontal="left" vertical="center" wrapText="1"/>
    </xf>
    <xf numFmtId="44" fontId="5" fillId="0" borderId="1" xfId="1" applyFont="1" applyBorder="1" applyAlignment="1">
      <alignment horizontal="left" vertical="center" wrapText="1"/>
    </xf>
    <xf numFmtId="44" fontId="6" fillId="0" borderId="1" xfId="1" applyFont="1" applyBorder="1" applyAlignment="1">
      <alignment horizontal="left" wrapText="1"/>
    </xf>
    <xf numFmtId="44" fontId="6" fillId="0" borderId="1" xfId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0" fontId="0" fillId="0" borderId="23" xfId="0" applyBorder="1"/>
    <xf numFmtId="14" fontId="1" fillId="4" borderId="1" xfId="0" applyNumberFormat="1" applyFont="1" applyFill="1" applyBorder="1" applyAlignment="1">
      <alignment horizontal="left" vertical="center"/>
    </xf>
    <xf numFmtId="14" fontId="0" fillId="4" borderId="1" xfId="0" applyNumberFormat="1" applyFill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44" fontId="1" fillId="4" borderId="1" xfId="1" applyFont="1" applyFill="1" applyBorder="1" applyAlignment="1">
      <alignment horizontal="left" vertical="center"/>
    </xf>
    <xf numFmtId="14" fontId="0" fillId="4" borderId="1" xfId="0" applyNumberFormat="1" applyFill="1" applyBorder="1" applyAlignment="1">
      <alignment horizontal="left" vertical="center" wrapText="1"/>
    </xf>
    <xf numFmtId="14" fontId="0" fillId="0" borderId="30" xfId="0" applyNumberFormat="1" applyBorder="1" applyAlignment="1">
      <alignment horizontal="center" vertical="center"/>
    </xf>
    <xf numFmtId="0" fontId="0" fillId="0" borderId="31" xfId="0" applyBorder="1"/>
    <xf numFmtId="0" fontId="0" fillId="0" borderId="23" xfId="1" applyNumberFormat="1" applyFont="1" applyBorder="1" applyAlignment="1">
      <alignment vertical="center"/>
    </xf>
    <xf numFmtId="44" fontId="3" fillId="0" borderId="23" xfId="1" applyFont="1" applyBorder="1" applyAlignment="1">
      <alignment horizontal="left" wrapText="1"/>
    </xf>
    <xf numFmtId="44" fontId="3" fillId="0" borderId="23" xfId="1" applyFont="1" applyBorder="1" applyAlignment="1">
      <alignment horizontal="right" wrapText="1"/>
    </xf>
    <xf numFmtId="1" fontId="0" fillId="0" borderId="12" xfId="0" applyNumberFormat="1" applyBorder="1" applyAlignment="1">
      <alignment horizontal="center" vertical="center"/>
    </xf>
    <xf numFmtId="44" fontId="5" fillId="0" borderId="12" xfId="1" applyFont="1" applyBorder="1" applyAlignment="1">
      <alignment horizontal="left" vertical="center" wrapText="1"/>
    </xf>
    <xf numFmtId="14" fontId="0" fillId="0" borderId="23" xfId="0" applyNumberFormat="1" applyBorder="1" applyAlignment="1">
      <alignment horizontal="center"/>
    </xf>
    <xf numFmtId="0" fontId="0" fillId="0" borderId="23" xfId="0" applyBorder="1" applyAlignment="1">
      <alignment horizontal="center" vertical="center" wrapText="1"/>
    </xf>
    <xf numFmtId="0" fontId="0" fillId="0" borderId="23" xfId="0" applyBorder="1" applyAlignment="1">
      <alignment horizontal="center"/>
    </xf>
    <xf numFmtId="0" fontId="0" fillId="0" borderId="12" xfId="0" applyBorder="1" applyAlignment="1">
      <alignment horizontal="left" wrapText="1"/>
    </xf>
    <xf numFmtId="0" fontId="1" fillId="2" borderId="17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left" vertical="center"/>
    </xf>
    <xf numFmtId="0" fontId="1" fillId="2" borderId="19" xfId="0" applyFont="1" applyFill="1" applyBorder="1" applyAlignment="1">
      <alignment horizontal="left" vertical="center"/>
    </xf>
    <xf numFmtId="14" fontId="1" fillId="5" borderId="27" xfId="0" applyNumberFormat="1" applyFont="1" applyFill="1" applyBorder="1" applyAlignment="1">
      <alignment horizontal="left" vertical="center"/>
    </xf>
    <xf numFmtId="14" fontId="1" fillId="5" borderId="28" xfId="0" applyNumberFormat="1" applyFont="1" applyFill="1" applyBorder="1" applyAlignment="1">
      <alignment horizontal="left" vertical="center"/>
    </xf>
    <xf numFmtId="14" fontId="1" fillId="5" borderId="29" xfId="0" applyNumberFormat="1" applyFont="1" applyFill="1" applyBorder="1" applyAlignment="1">
      <alignment horizontal="left" vertical="center"/>
    </xf>
    <xf numFmtId="0" fontId="1" fillId="3" borderId="17" xfId="0" applyFont="1" applyFill="1" applyBorder="1" applyAlignment="1">
      <alignment horizontal="left"/>
    </xf>
    <xf numFmtId="0" fontId="1" fillId="3" borderId="18" xfId="0" applyFont="1" applyFill="1" applyBorder="1" applyAlignment="1">
      <alignment horizontal="left"/>
    </xf>
    <xf numFmtId="0" fontId="1" fillId="3" borderId="19" xfId="0" applyFont="1" applyFill="1" applyBorder="1" applyAlignment="1">
      <alignment horizontal="left"/>
    </xf>
    <xf numFmtId="44" fontId="1" fillId="2" borderId="17" xfId="1" applyFont="1" applyFill="1" applyBorder="1" applyAlignment="1">
      <alignment horizontal="left" vertical="center"/>
    </xf>
    <xf numFmtId="44" fontId="1" fillId="2" borderId="18" xfId="1" applyFont="1" applyFill="1" applyBorder="1" applyAlignment="1">
      <alignment horizontal="left" vertical="center"/>
    </xf>
    <xf numFmtId="44" fontId="1" fillId="2" borderId="19" xfId="1" applyFont="1" applyFill="1" applyBorder="1" applyAlignment="1">
      <alignment horizontal="left" vertical="center"/>
    </xf>
    <xf numFmtId="0" fontId="1" fillId="3" borderId="24" xfId="0" applyFont="1" applyFill="1" applyBorder="1" applyAlignment="1">
      <alignment horizontal="left" vertical="center"/>
    </xf>
    <xf numFmtId="0" fontId="1" fillId="3" borderId="25" xfId="0" applyFont="1" applyFill="1" applyBorder="1" applyAlignment="1">
      <alignment horizontal="left" vertical="center"/>
    </xf>
    <xf numFmtId="0" fontId="1" fillId="3" borderId="26" xfId="0" applyFont="1" applyFill="1" applyBorder="1" applyAlignment="1">
      <alignment horizontal="left" vertical="center"/>
    </xf>
    <xf numFmtId="44" fontId="1" fillId="3" borderId="17" xfId="1" applyFont="1" applyFill="1" applyBorder="1" applyAlignment="1">
      <alignment horizontal="left" vertical="center"/>
    </xf>
    <xf numFmtId="44" fontId="1" fillId="3" borderId="18" xfId="1" applyFont="1" applyFill="1" applyBorder="1" applyAlignment="1">
      <alignment horizontal="left" vertical="center"/>
    </xf>
    <xf numFmtId="44" fontId="1" fillId="3" borderId="19" xfId="1" applyFont="1" applyFill="1" applyBorder="1" applyAlignment="1">
      <alignment horizontal="left" vertical="center"/>
    </xf>
    <xf numFmtId="0" fontId="1" fillId="3" borderId="20" xfId="0" applyFont="1" applyFill="1" applyBorder="1" applyAlignment="1">
      <alignment horizontal="left" vertical="center"/>
    </xf>
    <xf numFmtId="0" fontId="1" fillId="3" borderId="22" xfId="0" applyFont="1" applyFill="1" applyBorder="1" applyAlignment="1">
      <alignment horizontal="left" vertical="center"/>
    </xf>
    <xf numFmtId="0" fontId="1" fillId="3" borderId="21" xfId="0" applyFont="1" applyFill="1" applyBorder="1" applyAlignment="1">
      <alignment horizontal="left" vertical="center"/>
    </xf>
    <xf numFmtId="0" fontId="1" fillId="3" borderId="20" xfId="0" applyFont="1" applyFill="1" applyBorder="1" applyAlignment="1">
      <alignment vertical="center"/>
    </xf>
    <xf numFmtId="0" fontId="1" fillId="3" borderId="22" xfId="0" applyFont="1" applyFill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0" fontId="1" fillId="3" borderId="20" xfId="0" applyFont="1" applyFill="1" applyBorder="1" applyAlignment="1">
      <alignment horizontal="left"/>
    </xf>
    <xf numFmtId="0" fontId="1" fillId="3" borderId="22" xfId="0" applyFont="1" applyFill="1" applyBorder="1" applyAlignment="1">
      <alignment horizontal="left"/>
    </xf>
    <xf numFmtId="0" fontId="1" fillId="3" borderId="21" xfId="0" applyFont="1" applyFill="1" applyBorder="1" applyAlignment="1">
      <alignment horizontal="left"/>
    </xf>
    <xf numFmtId="0" fontId="1" fillId="3" borderId="22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14" fontId="1" fillId="3" borderId="24" xfId="0" applyNumberFormat="1" applyFont="1" applyFill="1" applyBorder="1" applyAlignment="1">
      <alignment horizontal="left" vertical="center"/>
    </xf>
    <xf numFmtId="14" fontId="1" fillId="3" borderId="25" xfId="0" applyNumberFormat="1" applyFont="1" applyFill="1" applyBorder="1" applyAlignment="1">
      <alignment horizontal="left" vertical="center"/>
    </xf>
    <xf numFmtId="14" fontId="1" fillId="3" borderId="26" xfId="0" applyNumberFormat="1" applyFont="1" applyFill="1" applyBorder="1" applyAlignment="1">
      <alignment horizontal="left" vertical="center"/>
    </xf>
    <xf numFmtId="0" fontId="1" fillId="3" borderId="17" xfId="0" applyFont="1" applyFill="1" applyBorder="1" applyAlignment="1">
      <alignment horizontal="left" vertical="center"/>
    </xf>
    <xf numFmtId="0" fontId="1" fillId="3" borderId="18" xfId="0" applyFont="1" applyFill="1" applyBorder="1" applyAlignment="1">
      <alignment horizontal="left" vertical="center"/>
    </xf>
    <xf numFmtId="0" fontId="1" fillId="3" borderId="19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left" vertical="center"/>
    </xf>
    <xf numFmtId="14" fontId="1" fillId="2" borderId="18" xfId="0" applyNumberFormat="1" applyFont="1" applyFill="1" applyBorder="1" applyAlignment="1">
      <alignment horizontal="left" vertical="center"/>
    </xf>
    <xf numFmtId="14" fontId="1" fillId="2" borderId="32" xfId="0" applyNumberFormat="1" applyFont="1" applyFill="1" applyBorder="1" applyAlignment="1">
      <alignment horizontal="left" vertical="center"/>
    </xf>
    <xf numFmtId="0" fontId="1" fillId="2" borderId="20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left" vertical="center"/>
    </xf>
    <xf numFmtId="0" fontId="1" fillId="2" borderId="21" xfId="0" applyFont="1" applyFill="1" applyBorder="1" applyAlignment="1">
      <alignment horizontal="left" vertical="center"/>
    </xf>
    <xf numFmtId="0" fontId="1" fillId="3" borderId="8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0" fontId="1" fillId="3" borderId="9" xfId="0" applyFont="1" applyFill="1" applyBorder="1" applyAlignment="1">
      <alignment horizontal="left" vertical="center"/>
    </xf>
    <xf numFmtId="0" fontId="1" fillId="3" borderId="8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0" fontId="1" fillId="3" borderId="9" xfId="0" applyFont="1" applyFill="1" applyBorder="1" applyAlignment="1">
      <alignment vertical="center"/>
    </xf>
    <xf numFmtId="0" fontId="1" fillId="3" borderId="8" xfId="0" applyFont="1" applyFill="1" applyBorder="1"/>
    <xf numFmtId="0" fontId="1" fillId="3" borderId="2" xfId="0" applyFont="1" applyFill="1" applyBorder="1"/>
    <xf numFmtId="0" fontId="1" fillId="3" borderId="9" xfId="0" applyFont="1" applyFill="1" applyBorder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4"/>
  <sheetViews>
    <sheetView tabSelected="1" zoomScaleNormal="100" workbookViewId="0">
      <pane ySplit="1" topLeftCell="A179" activePane="bottomLeft" state="frozen"/>
      <selection pane="bottomLeft" activeCell="A183" sqref="A183"/>
    </sheetView>
  </sheetViews>
  <sheetFormatPr defaultRowHeight="15" x14ac:dyDescent="0.25"/>
  <cols>
    <col min="1" max="1" width="18.140625" style="5" customWidth="1"/>
    <col min="2" max="2" width="22.140625" style="10" customWidth="1"/>
    <col min="3" max="3" width="60.7109375" style="7" customWidth="1"/>
    <col min="4" max="6" width="29.7109375" style="51" customWidth="1"/>
    <col min="7" max="7" width="45.28515625" style="10" customWidth="1"/>
    <col min="8" max="8" width="30.7109375" customWidth="1"/>
    <col min="9" max="9" width="25.7109375" customWidth="1"/>
    <col min="10" max="10" width="33.5703125" customWidth="1"/>
  </cols>
  <sheetData>
    <row r="1" spans="1:10" s="4" customFormat="1" ht="15.75" thickBot="1" x14ac:dyDescent="0.3">
      <c r="A1" s="61" t="s">
        <v>133</v>
      </c>
      <c r="B1" s="62" t="s">
        <v>0</v>
      </c>
      <c r="C1" s="63" t="s">
        <v>7</v>
      </c>
      <c r="D1" s="64" t="s">
        <v>5</v>
      </c>
      <c r="E1" s="64" t="s">
        <v>521</v>
      </c>
      <c r="F1" s="64" t="s">
        <v>522</v>
      </c>
      <c r="G1" s="62" t="s">
        <v>1</v>
      </c>
      <c r="H1" s="62" t="s">
        <v>6</v>
      </c>
      <c r="I1" s="62" t="s">
        <v>4</v>
      </c>
      <c r="J1" s="62" t="s">
        <v>3</v>
      </c>
    </row>
    <row r="2" spans="1:10" s="4" customFormat="1" ht="15.75" thickBot="1" x14ac:dyDescent="0.3">
      <c r="A2" s="139" t="s">
        <v>546</v>
      </c>
      <c r="B2" s="140"/>
      <c r="C2" s="140"/>
      <c r="D2" s="140"/>
      <c r="E2" s="140"/>
      <c r="F2" s="140"/>
      <c r="G2" s="140"/>
      <c r="H2" s="148"/>
      <c r="I2" s="148"/>
      <c r="J2" s="149"/>
    </row>
    <row r="3" spans="1:10" ht="30" x14ac:dyDescent="0.25">
      <c r="A3" s="65">
        <v>2021</v>
      </c>
      <c r="B3" s="66" t="s">
        <v>9</v>
      </c>
      <c r="C3" s="67" t="s">
        <v>10</v>
      </c>
      <c r="D3" s="68" t="s">
        <v>16</v>
      </c>
      <c r="E3" s="68"/>
      <c r="F3" s="68">
        <v>2815689.39</v>
      </c>
      <c r="G3" s="66" t="s">
        <v>154</v>
      </c>
      <c r="H3" s="66" t="s">
        <v>12</v>
      </c>
      <c r="I3" s="66" t="s">
        <v>216</v>
      </c>
      <c r="J3" s="66" t="s">
        <v>11</v>
      </c>
    </row>
    <row r="4" spans="1:10" ht="45" x14ac:dyDescent="0.25">
      <c r="A4" s="33">
        <v>2021</v>
      </c>
      <c r="B4" s="9" t="s">
        <v>14</v>
      </c>
      <c r="C4" s="2" t="s">
        <v>15</v>
      </c>
      <c r="D4" s="48" t="s">
        <v>520</v>
      </c>
      <c r="E4" s="48">
        <v>474279.85</v>
      </c>
      <c r="F4" s="48"/>
      <c r="G4" s="9" t="s">
        <v>154</v>
      </c>
      <c r="H4" s="9" t="s">
        <v>138</v>
      </c>
      <c r="I4" s="9" t="s">
        <v>14</v>
      </c>
      <c r="J4" s="9" t="s">
        <v>18</v>
      </c>
    </row>
    <row r="5" spans="1:10" ht="60" x14ac:dyDescent="0.25">
      <c r="A5" s="33">
        <v>2021</v>
      </c>
      <c r="B5" s="9" t="s">
        <v>19</v>
      </c>
      <c r="C5" s="2" t="s">
        <v>20</v>
      </c>
      <c r="D5" s="48" t="s">
        <v>358</v>
      </c>
      <c r="E5" s="48">
        <v>80000</v>
      </c>
      <c r="F5" s="48"/>
      <c r="G5" s="9" t="s">
        <v>162</v>
      </c>
      <c r="H5" s="9" t="s">
        <v>138</v>
      </c>
      <c r="I5" s="9" t="s">
        <v>19</v>
      </c>
      <c r="J5" s="9" t="s">
        <v>18</v>
      </c>
    </row>
    <row r="6" spans="1:10" ht="30" x14ac:dyDescent="0.25">
      <c r="A6" s="33">
        <v>2021</v>
      </c>
      <c r="B6" s="9" t="s">
        <v>22</v>
      </c>
      <c r="C6" s="2" t="s">
        <v>23</v>
      </c>
      <c r="D6" s="48" t="s">
        <v>24</v>
      </c>
      <c r="E6" s="48">
        <v>274936.67</v>
      </c>
      <c r="F6" s="48"/>
      <c r="G6" s="9" t="s">
        <v>359</v>
      </c>
      <c r="H6" s="9" t="s">
        <v>140</v>
      </c>
      <c r="I6" s="9" t="s">
        <v>22</v>
      </c>
      <c r="J6" s="9" t="s">
        <v>18</v>
      </c>
    </row>
    <row r="7" spans="1:10" ht="60" x14ac:dyDescent="0.25">
      <c r="A7" s="33">
        <v>2021</v>
      </c>
      <c r="B7" s="9" t="s">
        <v>25</v>
      </c>
      <c r="C7" s="2" t="s">
        <v>26</v>
      </c>
      <c r="D7" s="48" t="s">
        <v>524</v>
      </c>
      <c r="E7" s="48">
        <v>286389</v>
      </c>
      <c r="F7" s="48"/>
      <c r="G7" s="9" t="s">
        <v>154</v>
      </c>
      <c r="H7" s="9" t="s">
        <v>141</v>
      </c>
      <c r="I7" s="9" t="s">
        <v>25</v>
      </c>
      <c r="J7" s="9" t="s">
        <v>18</v>
      </c>
    </row>
    <row r="8" spans="1:10" ht="30" x14ac:dyDescent="0.25">
      <c r="A8" s="33">
        <v>2021</v>
      </c>
      <c r="B8" s="9" t="s">
        <v>30</v>
      </c>
      <c r="C8" s="2" t="s">
        <v>31</v>
      </c>
      <c r="D8" s="48" t="s">
        <v>32</v>
      </c>
      <c r="E8" s="48">
        <v>298523.33</v>
      </c>
      <c r="F8" s="48"/>
      <c r="G8" s="9" t="s">
        <v>162</v>
      </c>
      <c r="H8" s="9" t="s">
        <v>140</v>
      </c>
      <c r="I8" s="9" t="s">
        <v>30</v>
      </c>
      <c r="J8" s="9" t="s">
        <v>18</v>
      </c>
    </row>
    <row r="9" spans="1:10" ht="45" x14ac:dyDescent="0.25">
      <c r="A9" s="33">
        <v>2022</v>
      </c>
      <c r="B9" s="9" t="s">
        <v>34</v>
      </c>
      <c r="C9" s="2" t="s">
        <v>35</v>
      </c>
      <c r="D9" s="48" t="s">
        <v>387</v>
      </c>
      <c r="E9" s="48">
        <v>2513806.4300000002</v>
      </c>
      <c r="F9" s="48"/>
      <c r="G9" s="9" t="s">
        <v>154</v>
      </c>
      <c r="H9" s="9" t="s">
        <v>138</v>
      </c>
      <c r="I9" s="9" t="s">
        <v>34</v>
      </c>
      <c r="J9" s="9" t="s">
        <v>18</v>
      </c>
    </row>
    <row r="10" spans="1:10" x14ac:dyDescent="0.25">
      <c r="A10" s="47">
        <v>44866</v>
      </c>
      <c r="B10" s="9" t="s">
        <v>375</v>
      </c>
      <c r="C10" s="2" t="s">
        <v>376</v>
      </c>
      <c r="D10" s="48" t="s">
        <v>377</v>
      </c>
      <c r="E10" s="48">
        <v>70000</v>
      </c>
      <c r="F10" s="48"/>
      <c r="G10" s="9" t="s">
        <v>274</v>
      </c>
      <c r="H10" s="9" t="s">
        <v>139</v>
      </c>
      <c r="I10" s="9" t="s">
        <v>375</v>
      </c>
      <c r="J10" s="9" t="s">
        <v>18</v>
      </c>
    </row>
    <row r="11" spans="1:10" ht="90" x14ac:dyDescent="0.25">
      <c r="A11" s="54">
        <v>45042</v>
      </c>
      <c r="B11" s="39" t="s">
        <v>383</v>
      </c>
      <c r="C11" s="32" t="s">
        <v>384</v>
      </c>
      <c r="D11" s="55" t="s">
        <v>389</v>
      </c>
      <c r="E11" s="55"/>
      <c r="F11" s="55">
        <v>4000000</v>
      </c>
      <c r="G11" s="39" t="s">
        <v>385</v>
      </c>
      <c r="H11" s="31" t="s">
        <v>138</v>
      </c>
      <c r="I11" s="41" t="s">
        <v>383</v>
      </c>
      <c r="J11" s="31" t="s">
        <v>386</v>
      </c>
    </row>
    <row r="12" spans="1:10" ht="30" x14ac:dyDescent="0.25">
      <c r="A12" s="54">
        <v>45042</v>
      </c>
      <c r="B12" s="39" t="s">
        <v>394</v>
      </c>
      <c r="C12" s="32" t="s">
        <v>395</v>
      </c>
      <c r="D12" s="55" t="s">
        <v>396</v>
      </c>
      <c r="E12" s="55">
        <v>792965.76</v>
      </c>
      <c r="F12" s="55">
        <v>0</v>
      </c>
      <c r="G12" s="39" t="s">
        <v>91</v>
      </c>
      <c r="H12" s="31" t="s">
        <v>239</v>
      </c>
      <c r="I12" s="39" t="s">
        <v>394</v>
      </c>
      <c r="J12" s="31" t="s">
        <v>543</v>
      </c>
    </row>
    <row r="13" spans="1:10" ht="45" x14ac:dyDescent="0.25">
      <c r="A13" s="54">
        <v>45042</v>
      </c>
      <c r="B13" s="39" t="s">
        <v>390</v>
      </c>
      <c r="C13" s="32" t="s">
        <v>391</v>
      </c>
      <c r="D13" s="55" t="s">
        <v>392</v>
      </c>
      <c r="E13" s="55"/>
      <c r="F13" s="55">
        <v>1796685.23</v>
      </c>
      <c r="G13" s="39" t="s">
        <v>97</v>
      </c>
      <c r="H13" s="31" t="s">
        <v>393</v>
      </c>
      <c r="I13" s="39" t="s">
        <v>390</v>
      </c>
      <c r="J13" s="31" t="s">
        <v>386</v>
      </c>
    </row>
    <row r="14" spans="1:10" s="6" customFormat="1" x14ac:dyDescent="0.25">
      <c r="A14" s="47">
        <v>45132</v>
      </c>
      <c r="B14" s="8" t="s">
        <v>368</v>
      </c>
      <c r="C14" s="2" t="s">
        <v>401</v>
      </c>
      <c r="D14" s="28" t="s">
        <v>369</v>
      </c>
      <c r="E14" s="28">
        <v>282219.05</v>
      </c>
      <c r="F14" s="28">
        <v>0</v>
      </c>
      <c r="G14" s="8" t="s">
        <v>345</v>
      </c>
      <c r="H14" s="31" t="s">
        <v>239</v>
      </c>
      <c r="I14" s="8" t="s">
        <v>368</v>
      </c>
      <c r="J14" s="31" t="s">
        <v>543</v>
      </c>
    </row>
    <row r="15" spans="1:10" s="6" customFormat="1" x14ac:dyDescent="0.25">
      <c r="A15" s="47">
        <v>45132</v>
      </c>
      <c r="B15" s="8" t="s">
        <v>370</v>
      </c>
      <c r="C15" s="2" t="s">
        <v>371</v>
      </c>
      <c r="D15" s="28" t="s">
        <v>372</v>
      </c>
      <c r="E15" s="28"/>
      <c r="F15" s="28">
        <v>408413.13</v>
      </c>
      <c r="G15" s="8" t="s">
        <v>345</v>
      </c>
      <c r="H15" s="31" t="s">
        <v>239</v>
      </c>
      <c r="I15" s="8" t="s">
        <v>370</v>
      </c>
      <c r="J15" s="31" t="s">
        <v>544</v>
      </c>
    </row>
    <row r="16" spans="1:10" x14ac:dyDescent="0.25">
      <c r="A16" s="47">
        <v>45132</v>
      </c>
      <c r="B16" s="8" t="s">
        <v>373</v>
      </c>
      <c r="C16" s="2" t="s">
        <v>374</v>
      </c>
      <c r="D16" s="28" t="s">
        <v>388</v>
      </c>
      <c r="E16" s="28"/>
      <c r="F16" s="28">
        <v>191470.9</v>
      </c>
      <c r="G16" s="8" t="s">
        <v>345</v>
      </c>
      <c r="H16" s="31" t="s">
        <v>141</v>
      </c>
      <c r="I16" s="8" t="s">
        <v>373</v>
      </c>
      <c r="J16" s="31" t="s">
        <v>544</v>
      </c>
    </row>
    <row r="17" spans="1:10" ht="60" x14ac:dyDescent="0.25">
      <c r="A17" s="47">
        <v>45169</v>
      </c>
      <c r="B17" s="49" t="s">
        <v>423</v>
      </c>
      <c r="C17" s="2" t="s">
        <v>424</v>
      </c>
      <c r="D17" s="28" t="s">
        <v>425</v>
      </c>
      <c r="E17" s="28">
        <v>80000</v>
      </c>
      <c r="F17" s="28">
        <v>0</v>
      </c>
      <c r="G17" s="8" t="s">
        <v>337</v>
      </c>
      <c r="H17" s="31" t="s">
        <v>78</v>
      </c>
      <c r="I17" s="8" t="s">
        <v>426</v>
      </c>
      <c r="J17" s="31" t="s">
        <v>545</v>
      </c>
    </row>
    <row r="18" spans="1:10" x14ac:dyDescent="0.25">
      <c r="A18" s="47"/>
      <c r="B18" s="49" t="s">
        <v>589</v>
      </c>
      <c r="C18" s="2" t="s">
        <v>547</v>
      </c>
      <c r="D18" s="28">
        <v>966018.12</v>
      </c>
      <c r="E18" s="28"/>
      <c r="F18" s="28">
        <v>966018.12</v>
      </c>
      <c r="G18" s="8"/>
      <c r="H18" s="31"/>
      <c r="I18" s="8"/>
      <c r="J18" s="31"/>
    </row>
    <row r="19" spans="1:10" x14ac:dyDescent="0.25">
      <c r="A19" s="47"/>
      <c r="B19" s="49" t="s">
        <v>590</v>
      </c>
      <c r="C19" s="2" t="s">
        <v>548</v>
      </c>
      <c r="D19" s="28">
        <v>5382673.7400000002</v>
      </c>
      <c r="E19" s="28"/>
      <c r="F19" s="28">
        <v>5382673.7400000002</v>
      </c>
      <c r="G19" s="8"/>
      <c r="H19" s="31"/>
      <c r="I19" s="8"/>
      <c r="J19" s="31"/>
    </row>
    <row r="20" spans="1:10" x14ac:dyDescent="0.25">
      <c r="A20" s="47"/>
      <c r="B20" s="49" t="s">
        <v>588</v>
      </c>
      <c r="C20" s="2" t="s">
        <v>549</v>
      </c>
      <c r="D20" s="28">
        <v>729686.77</v>
      </c>
      <c r="E20" s="28"/>
      <c r="F20" s="28">
        <v>729686.77</v>
      </c>
      <c r="G20" s="8"/>
      <c r="H20" s="31"/>
      <c r="I20" s="8"/>
      <c r="J20" s="31"/>
    </row>
    <row r="21" spans="1:10" x14ac:dyDescent="0.25">
      <c r="A21" s="47"/>
      <c r="B21" s="49" t="s">
        <v>587</v>
      </c>
      <c r="C21" s="2" t="s">
        <v>550</v>
      </c>
      <c r="D21" s="28">
        <v>935683.79</v>
      </c>
      <c r="E21" s="28"/>
      <c r="F21" s="28">
        <v>935683.79</v>
      </c>
      <c r="G21" s="8"/>
      <c r="H21" s="31"/>
      <c r="I21" s="8"/>
      <c r="J21" s="31"/>
    </row>
    <row r="22" spans="1:10" x14ac:dyDescent="0.25">
      <c r="A22" s="47"/>
      <c r="B22" s="49" t="s">
        <v>591</v>
      </c>
      <c r="C22" s="2" t="s">
        <v>551</v>
      </c>
      <c r="D22" s="28">
        <v>326723.56</v>
      </c>
      <c r="E22" s="28"/>
      <c r="F22" s="28">
        <v>326723.56</v>
      </c>
      <c r="G22" s="8"/>
      <c r="H22" s="31"/>
      <c r="I22" s="8"/>
      <c r="J22" s="31"/>
    </row>
    <row r="23" spans="1:10" x14ac:dyDescent="0.25">
      <c r="A23" s="47"/>
      <c r="B23" s="49" t="s">
        <v>552</v>
      </c>
      <c r="C23" s="2" t="s">
        <v>553</v>
      </c>
      <c r="D23" s="28">
        <v>365050</v>
      </c>
      <c r="E23" s="28"/>
      <c r="F23" s="28">
        <v>365050</v>
      </c>
      <c r="G23" s="8"/>
      <c r="H23" s="31"/>
      <c r="I23" s="8"/>
      <c r="J23" s="31"/>
    </row>
    <row r="24" spans="1:10" x14ac:dyDescent="0.25">
      <c r="A24" s="47"/>
      <c r="B24" s="49" t="s">
        <v>554</v>
      </c>
      <c r="C24" s="2" t="s">
        <v>553</v>
      </c>
      <c r="D24" s="28">
        <v>236647.76</v>
      </c>
      <c r="E24" s="28"/>
      <c r="F24" s="28">
        <v>236647.76</v>
      </c>
      <c r="G24" s="8"/>
      <c r="H24" s="31"/>
      <c r="I24" s="8"/>
      <c r="J24" s="31"/>
    </row>
    <row r="25" spans="1:10" x14ac:dyDescent="0.25">
      <c r="A25" s="69"/>
      <c r="B25" s="70"/>
      <c r="C25" s="71"/>
      <c r="D25" s="56"/>
      <c r="E25" s="56"/>
      <c r="F25" s="56"/>
      <c r="G25" s="29"/>
      <c r="H25" s="44"/>
      <c r="I25" s="29"/>
      <c r="J25" s="44"/>
    </row>
    <row r="26" spans="1:10" x14ac:dyDescent="0.25">
      <c r="A26" s="69">
        <v>45687</v>
      </c>
      <c r="B26" s="70" t="s">
        <v>626</v>
      </c>
      <c r="C26" s="71" t="s">
        <v>624</v>
      </c>
      <c r="D26" s="56">
        <v>4798881.1900000004</v>
      </c>
      <c r="E26" s="56"/>
      <c r="F26" s="56">
        <v>4798881.1900000004</v>
      </c>
      <c r="G26" s="29"/>
      <c r="H26" s="44" t="s">
        <v>188</v>
      </c>
      <c r="I26" s="70" t="s">
        <v>626</v>
      </c>
      <c r="J26" s="44" t="s">
        <v>632</v>
      </c>
    </row>
    <row r="27" spans="1:10" x14ac:dyDescent="0.25">
      <c r="A27" s="69">
        <v>45687</v>
      </c>
      <c r="B27" s="70" t="s">
        <v>627</v>
      </c>
      <c r="C27" s="71" t="s">
        <v>625</v>
      </c>
      <c r="D27" s="56">
        <v>5955122.75</v>
      </c>
      <c r="E27" s="56"/>
      <c r="F27" s="56">
        <v>5955122.75</v>
      </c>
      <c r="G27" s="29"/>
      <c r="H27" s="44" t="s">
        <v>188</v>
      </c>
      <c r="I27" s="70" t="s">
        <v>627</v>
      </c>
      <c r="J27" s="44" t="s">
        <v>631</v>
      </c>
    </row>
    <row r="28" spans="1:10" x14ac:dyDescent="0.25">
      <c r="A28" s="69">
        <v>45007</v>
      </c>
      <c r="B28" s="70" t="s">
        <v>628</v>
      </c>
      <c r="C28" s="71" t="s">
        <v>629</v>
      </c>
      <c r="D28" s="56">
        <v>1974626.77</v>
      </c>
      <c r="E28" s="56"/>
      <c r="F28" s="56">
        <v>1974626.77</v>
      </c>
      <c r="G28" s="29"/>
      <c r="H28" s="44"/>
      <c r="I28" s="70" t="s">
        <v>628</v>
      </c>
      <c r="J28" s="44" t="s">
        <v>630</v>
      </c>
    </row>
    <row r="29" spans="1:10" ht="15.75" thickBot="1" x14ac:dyDescent="0.3">
      <c r="A29" s="69"/>
      <c r="B29" s="70"/>
      <c r="C29" s="71"/>
      <c r="D29" s="72" t="s">
        <v>555</v>
      </c>
      <c r="E29" s="73">
        <f>SUM(E4:E28)</f>
        <v>5153120.09</v>
      </c>
      <c r="F29" s="73">
        <f>SUM(F3:F28)</f>
        <v>30883373.100000001</v>
      </c>
      <c r="G29" s="29"/>
      <c r="H29" s="44"/>
      <c r="I29" s="29"/>
      <c r="J29" s="44"/>
    </row>
    <row r="30" spans="1:10" ht="15.75" thickBot="1" x14ac:dyDescent="0.3">
      <c r="A30" s="139" t="s">
        <v>218</v>
      </c>
      <c r="B30" s="140"/>
      <c r="C30" s="140"/>
      <c r="D30" s="140"/>
      <c r="E30" s="140"/>
      <c r="F30" s="140"/>
      <c r="G30" s="140"/>
      <c r="H30" s="140"/>
      <c r="I30" s="140"/>
      <c r="J30" s="141"/>
    </row>
    <row r="31" spans="1:10" ht="45" x14ac:dyDescent="0.25">
      <c r="A31" s="65">
        <v>2021</v>
      </c>
      <c r="B31" s="66" t="s">
        <v>134</v>
      </c>
      <c r="C31" s="67" t="s">
        <v>38</v>
      </c>
      <c r="D31" s="68" t="s">
        <v>584</v>
      </c>
      <c r="E31" s="68">
        <v>2661420</v>
      </c>
      <c r="F31" s="74"/>
      <c r="G31" s="66" t="s">
        <v>154</v>
      </c>
      <c r="H31" s="66" t="s">
        <v>12</v>
      </c>
      <c r="I31" s="66" t="s">
        <v>134</v>
      </c>
      <c r="J31" s="66" t="s">
        <v>18</v>
      </c>
    </row>
    <row r="32" spans="1:10" ht="45" x14ac:dyDescent="0.25">
      <c r="A32" s="33">
        <v>2022</v>
      </c>
      <c r="B32" s="8" t="s">
        <v>134</v>
      </c>
      <c r="C32" s="8" t="s">
        <v>36</v>
      </c>
      <c r="D32" s="48" t="s">
        <v>585</v>
      </c>
      <c r="E32" s="48">
        <v>2002350</v>
      </c>
      <c r="F32" s="28"/>
      <c r="G32" s="8" t="s">
        <v>154</v>
      </c>
      <c r="H32" s="8" t="s">
        <v>12</v>
      </c>
      <c r="I32" s="8" t="s">
        <v>134</v>
      </c>
      <c r="J32" s="9" t="s">
        <v>18</v>
      </c>
    </row>
    <row r="33" spans="1:10" ht="60" x14ac:dyDescent="0.25">
      <c r="A33" s="33">
        <v>2022</v>
      </c>
      <c r="B33" s="8" t="s">
        <v>174</v>
      </c>
      <c r="C33" s="8" t="s">
        <v>37</v>
      </c>
      <c r="D33" s="48" t="s">
        <v>586</v>
      </c>
      <c r="E33" s="48">
        <v>3315765</v>
      </c>
      <c r="F33" s="31"/>
      <c r="G33" s="8" t="s">
        <v>154</v>
      </c>
      <c r="H33" s="8" t="s">
        <v>12</v>
      </c>
      <c r="I33" s="8" t="s">
        <v>173</v>
      </c>
      <c r="J33" s="9" t="s">
        <v>221</v>
      </c>
    </row>
    <row r="34" spans="1:10" x14ac:dyDescent="0.25">
      <c r="A34" s="33">
        <v>2022</v>
      </c>
      <c r="B34" s="8" t="s">
        <v>134</v>
      </c>
      <c r="C34" s="8" t="s">
        <v>534</v>
      </c>
      <c r="D34" s="48">
        <v>3293000</v>
      </c>
      <c r="E34" s="48">
        <v>3293000</v>
      </c>
      <c r="F34" s="31"/>
      <c r="G34" s="8"/>
      <c r="H34" s="8"/>
      <c r="I34" s="8"/>
      <c r="J34" s="9"/>
    </row>
    <row r="35" spans="1:10" ht="15.75" thickBot="1" x14ac:dyDescent="0.3">
      <c r="A35" s="75"/>
      <c r="B35" s="29"/>
      <c r="C35" s="29"/>
      <c r="D35" s="76" t="s">
        <v>555</v>
      </c>
      <c r="E35" s="76">
        <f>SUM(E31:E34)</f>
        <v>11272535</v>
      </c>
      <c r="F35" s="44"/>
      <c r="G35" s="29"/>
      <c r="H35" s="29"/>
      <c r="I35" s="29"/>
      <c r="J35" s="30"/>
    </row>
    <row r="36" spans="1:10" ht="15.75" thickBot="1" x14ac:dyDescent="0.3">
      <c r="A36" s="142" t="s">
        <v>135</v>
      </c>
      <c r="B36" s="143"/>
      <c r="C36" s="143"/>
      <c r="D36" s="143"/>
      <c r="E36" s="143"/>
      <c r="F36" s="143"/>
      <c r="G36" s="143"/>
      <c r="H36" s="143"/>
      <c r="I36" s="143"/>
      <c r="J36" s="144"/>
    </row>
    <row r="37" spans="1:10" x14ac:dyDescent="0.25">
      <c r="A37" s="65">
        <v>2021</v>
      </c>
      <c r="B37" s="77">
        <v>1.3966711000121E+16</v>
      </c>
      <c r="C37" s="67" t="s">
        <v>41</v>
      </c>
      <c r="D37" s="68" t="s">
        <v>39</v>
      </c>
      <c r="E37" s="97">
        <v>150000</v>
      </c>
      <c r="F37" s="74"/>
      <c r="G37" s="66" t="s">
        <v>129</v>
      </c>
      <c r="H37" s="66" t="s">
        <v>142</v>
      </c>
      <c r="I37" s="77">
        <v>1.3966711000121E+16</v>
      </c>
      <c r="J37" s="66" t="s">
        <v>18</v>
      </c>
    </row>
    <row r="38" spans="1:10" ht="30" x14ac:dyDescent="0.25">
      <c r="A38" s="33">
        <v>2021</v>
      </c>
      <c r="B38" s="18">
        <v>3.60003604422021E+16</v>
      </c>
      <c r="C38" s="2" t="s">
        <v>43</v>
      </c>
      <c r="D38" s="48" t="s">
        <v>40</v>
      </c>
      <c r="E38" s="98">
        <v>400000</v>
      </c>
      <c r="F38" s="28"/>
      <c r="G38" s="9" t="s">
        <v>130</v>
      </c>
      <c r="H38" s="2" t="s">
        <v>61</v>
      </c>
      <c r="I38" s="18">
        <v>3.60003604422021E+16</v>
      </c>
      <c r="J38" s="9" t="s">
        <v>18</v>
      </c>
    </row>
    <row r="39" spans="1:10" x14ac:dyDescent="0.25">
      <c r="A39" s="33">
        <v>2021</v>
      </c>
      <c r="B39" s="18">
        <v>3.60003601922021E+16</v>
      </c>
      <c r="C39" s="2" t="s">
        <v>42</v>
      </c>
      <c r="D39" s="48" t="s">
        <v>44</v>
      </c>
      <c r="E39" s="98">
        <v>200000</v>
      </c>
      <c r="F39" s="28"/>
      <c r="G39" s="9" t="s">
        <v>164</v>
      </c>
      <c r="H39" s="9" t="s">
        <v>143</v>
      </c>
      <c r="I39" s="18">
        <v>3.60003601922021E+16</v>
      </c>
      <c r="J39" s="9" t="s">
        <v>18</v>
      </c>
    </row>
    <row r="40" spans="1:10" ht="30" x14ac:dyDescent="0.25">
      <c r="A40" s="33">
        <v>2021</v>
      </c>
      <c r="B40" s="18">
        <v>3.60003981782021E+16</v>
      </c>
      <c r="C40" s="2" t="s">
        <v>43</v>
      </c>
      <c r="D40" s="48" t="s">
        <v>45</v>
      </c>
      <c r="E40" s="98">
        <v>500000</v>
      </c>
      <c r="F40" s="28"/>
      <c r="G40" s="9" t="s">
        <v>126</v>
      </c>
      <c r="H40" s="2" t="s">
        <v>61</v>
      </c>
      <c r="I40" s="18">
        <v>3.60003981782021E+16</v>
      </c>
      <c r="J40" s="9" t="s">
        <v>18</v>
      </c>
    </row>
    <row r="41" spans="1:10" x14ac:dyDescent="0.25">
      <c r="A41" s="33">
        <v>2021</v>
      </c>
      <c r="B41" s="18">
        <v>1.3966711000121E+16</v>
      </c>
      <c r="C41" s="2" t="s">
        <v>46</v>
      </c>
      <c r="D41" s="48" t="s">
        <v>577</v>
      </c>
      <c r="E41" s="98">
        <v>249321</v>
      </c>
      <c r="F41" s="28"/>
      <c r="G41" s="9" t="s">
        <v>127</v>
      </c>
      <c r="H41" s="9" t="s">
        <v>140</v>
      </c>
      <c r="I41" s="18">
        <v>1.3966711000121E+16</v>
      </c>
      <c r="J41" s="9" t="s">
        <v>18</v>
      </c>
    </row>
    <row r="42" spans="1:10" x14ac:dyDescent="0.25">
      <c r="A42" s="33">
        <v>2021</v>
      </c>
      <c r="B42" s="19">
        <v>1.3966711000121E+16</v>
      </c>
      <c r="C42" s="2" t="s">
        <v>48</v>
      </c>
      <c r="D42" s="48" t="s">
        <v>44</v>
      </c>
      <c r="E42" s="98">
        <v>200000</v>
      </c>
      <c r="F42" s="28"/>
      <c r="G42" s="9" t="s">
        <v>131</v>
      </c>
      <c r="H42" s="8" t="s">
        <v>140</v>
      </c>
      <c r="I42" s="19">
        <v>1.3966711000121E+16</v>
      </c>
      <c r="J42" s="9" t="s">
        <v>18</v>
      </c>
    </row>
    <row r="43" spans="1:10" x14ac:dyDescent="0.25">
      <c r="A43" s="33">
        <v>2022</v>
      </c>
      <c r="B43" s="19">
        <v>1.3966711000122E+16</v>
      </c>
      <c r="C43" s="2" t="s">
        <v>50</v>
      </c>
      <c r="D43" s="48" t="s">
        <v>44</v>
      </c>
      <c r="E43" s="98">
        <v>200000</v>
      </c>
      <c r="F43" s="28"/>
      <c r="G43" s="9" t="s">
        <v>132</v>
      </c>
      <c r="H43" s="8" t="s">
        <v>140</v>
      </c>
      <c r="I43" s="19">
        <v>1.3966711000122E+16</v>
      </c>
      <c r="J43" s="9" t="s">
        <v>18</v>
      </c>
    </row>
    <row r="44" spans="1:10" x14ac:dyDescent="0.25">
      <c r="A44" s="33">
        <v>2022</v>
      </c>
      <c r="B44" s="19">
        <v>3.60004303452022E+16</v>
      </c>
      <c r="C44" s="2" t="s">
        <v>42</v>
      </c>
      <c r="D44" s="48" t="s">
        <v>51</v>
      </c>
      <c r="E44" s="98">
        <v>250000</v>
      </c>
      <c r="F44" s="28"/>
      <c r="G44" s="9" t="s">
        <v>128</v>
      </c>
      <c r="H44" s="8" t="s">
        <v>143</v>
      </c>
      <c r="I44" s="19">
        <v>3.60004303452022E+16</v>
      </c>
      <c r="J44" s="9" t="s">
        <v>18</v>
      </c>
    </row>
    <row r="45" spans="1:10" ht="30" x14ac:dyDescent="0.25">
      <c r="A45" s="33">
        <v>2022</v>
      </c>
      <c r="B45" s="19">
        <v>3.60004593922022E+16</v>
      </c>
      <c r="C45" s="2" t="s">
        <v>60</v>
      </c>
      <c r="D45" s="48" t="s">
        <v>52</v>
      </c>
      <c r="E45" s="98">
        <v>300000</v>
      </c>
      <c r="F45" s="28"/>
      <c r="G45" s="9" t="s">
        <v>130</v>
      </c>
      <c r="H45" s="2" t="s">
        <v>61</v>
      </c>
      <c r="I45" s="19">
        <v>3.60004593922022E+16</v>
      </c>
      <c r="J45" s="9" t="s">
        <v>18</v>
      </c>
    </row>
    <row r="46" spans="1:10" x14ac:dyDescent="0.25">
      <c r="A46" s="33">
        <v>2022</v>
      </c>
      <c r="B46" s="19" t="s">
        <v>175</v>
      </c>
      <c r="C46" s="2" t="s">
        <v>176</v>
      </c>
      <c r="D46" s="48" t="s">
        <v>177</v>
      </c>
      <c r="E46" s="98">
        <v>279360</v>
      </c>
      <c r="F46" s="28"/>
      <c r="G46" s="9" t="s">
        <v>178</v>
      </c>
      <c r="H46" s="2" t="s">
        <v>140</v>
      </c>
      <c r="I46" s="19" t="s">
        <v>175</v>
      </c>
      <c r="J46" s="9" t="s">
        <v>18</v>
      </c>
    </row>
    <row r="47" spans="1:10" ht="30" x14ac:dyDescent="0.25">
      <c r="A47" s="33">
        <v>2022</v>
      </c>
      <c r="B47" s="18" t="s">
        <v>179</v>
      </c>
      <c r="C47" s="2" t="s">
        <v>180</v>
      </c>
      <c r="D47" s="48" t="s">
        <v>181</v>
      </c>
      <c r="E47" s="98">
        <v>10026</v>
      </c>
      <c r="F47" s="28"/>
      <c r="G47" s="9" t="s">
        <v>93</v>
      </c>
      <c r="H47" s="2" t="s">
        <v>182</v>
      </c>
      <c r="I47" s="18" t="s">
        <v>179</v>
      </c>
      <c r="J47" s="9" t="s">
        <v>18</v>
      </c>
    </row>
    <row r="48" spans="1:10" x14ac:dyDescent="0.25">
      <c r="A48" s="47">
        <v>45169</v>
      </c>
      <c r="B48" s="18" t="s">
        <v>402</v>
      </c>
      <c r="C48" s="2" t="s">
        <v>403</v>
      </c>
      <c r="D48" s="48">
        <v>58684</v>
      </c>
      <c r="E48" s="98">
        <v>58684</v>
      </c>
      <c r="F48" s="28"/>
      <c r="G48" s="9" t="s">
        <v>128</v>
      </c>
      <c r="H48" s="2" t="s">
        <v>140</v>
      </c>
      <c r="I48" s="18" t="s">
        <v>402</v>
      </c>
      <c r="J48" s="9" t="s">
        <v>18</v>
      </c>
    </row>
    <row r="49" spans="1:10" x14ac:dyDescent="0.25">
      <c r="A49" s="47">
        <v>45133</v>
      </c>
      <c r="B49" s="18">
        <v>3.60004998132023E+16</v>
      </c>
      <c r="C49" s="2" t="s">
        <v>404</v>
      </c>
      <c r="D49" s="48">
        <v>100000</v>
      </c>
      <c r="E49" s="98">
        <v>100000</v>
      </c>
      <c r="F49" s="28"/>
      <c r="G49" s="9" t="s">
        <v>405</v>
      </c>
      <c r="H49" s="2" t="s">
        <v>406</v>
      </c>
      <c r="I49" s="18">
        <v>3.60004998132023E+16</v>
      </c>
      <c r="J49" s="9" t="s">
        <v>18</v>
      </c>
    </row>
    <row r="50" spans="1:10" x14ac:dyDescent="0.25">
      <c r="A50" s="47">
        <v>45133</v>
      </c>
      <c r="B50" s="18">
        <v>3.60004998132023E+16</v>
      </c>
      <c r="C50" s="2" t="s">
        <v>404</v>
      </c>
      <c r="D50" s="48">
        <v>500000</v>
      </c>
      <c r="E50" s="98">
        <v>500000</v>
      </c>
      <c r="F50" s="28"/>
      <c r="G50" s="2" t="s">
        <v>512</v>
      </c>
      <c r="H50" s="2" t="s">
        <v>406</v>
      </c>
      <c r="I50" s="18">
        <v>3.60004998132023E+16</v>
      </c>
      <c r="J50" s="9" t="s">
        <v>18</v>
      </c>
    </row>
    <row r="51" spans="1:10" x14ac:dyDescent="0.25">
      <c r="A51" s="47">
        <v>45169</v>
      </c>
      <c r="B51" s="18" t="s">
        <v>407</v>
      </c>
      <c r="C51" s="2" t="s">
        <v>408</v>
      </c>
      <c r="D51" s="48">
        <v>241316</v>
      </c>
      <c r="E51" s="98">
        <v>241316</v>
      </c>
      <c r="F51" s="28"/>
      <c r="G51" s="2" t="s">
        <v>128</v>
      </c>
      <c r="H51" s="2" t="s">
        <v>140</v>
      </c>
      <c r="I51" s="18" t="s">
        <v>407</v>
      </c>
      <c r="J51" s="9" t="s">
        <v>18</v>
      </c>
    </row>
    <row r="52" spans="1:10" x14ac:dyDescent="0.25">
      <c r="A52" s="33">
        <v>2022</v>
      </c>
      <c r="B52" s="57">
        <v>81000312</v>
      </c>
      <c r="C52" s="2" t="s">
        <v>560</v>
      </c>
      <c r="D52" s="48">
        <v>100000</v>
      </c>
      <c r="E52" s="98">
        <v>100000</v>
      </c>
      <c r="F52" s="28"/>
      <c r="G52" s="2" t="s">
        <v>578</v>
      </c>
      <c r="H52" s="2"/>
      <c r="I52" s="18"/>
      <c r="J52" s="9"/>
    </row>
    <row r="53" spans="1:10" x14ac:dyDescent="0.25">
      <c r="A53" s="33">
        <v>2023</v>
      </c>
      <c r="B53" s="57">
        <v>39480003</v>
      </c>
      <c r="C53" s="2" t="s">
        <v>561</v>
      </c>
      <c r="D53" s="48">
        <v>100000</v>
      </c>
      <c r="E53" s="98">
        <v>100000</v>
      </c>
      <c r="F53" s="28"/>
      <c r="G53" s="2" t="s">
        <v>579</v>
      </c>
      <c r="H53" s="2"/>
      <c r="I53" s="18"/>
      <c r="J53" s="9"/>
    </row>
    <row r="54" spans="1:10" x14ac:dyDescent="0.25">
      <c r="A54" s="33">
        <v>2023</v>
      </c>
      <c r="B54" s="57">
        <v>27740007</v>
      </c>
      <c r="C54" s="2" t="s">
        <v>561</v>
      </c>
      <c r="D54" s="48">
        <v>300000</v>
      </c>
      <c r="E54" s="98">
        <v>300000</v>
      </c>
      <c r="F54" s="28"/>
      <c r="G54" s="2" t="s">
        <v>580</v>
      </c>
      <c r="H54" s="2"/>
      <c r="I54" s="18"/>
      <c r="J54" s="9"/>
    </row>
    <row r="55" spans="1:10" x14ac:dyDescent="0.25">
      <c r="A55" s="33">
        <v>2023</v>
      </c>
      <c r="B55" s="57">
        <v>30930001</v>
      </c>
      <c r="C55" s="2" t="s">
        <v>561</v>
      </c>
      <c r="D55" s="48">
        <v>600000</v>
      </c>
      <c r="E55" s="98">
        <v>600000</v>
      </c>
      <c r="F55" s="28"/>
      <c r="G55" s="2" t="s">
        <v>512</v>
      </c>
      <c r="H55" s="2"/>
      <c r="I55" s="18"/>
      <c r="J55" s="9"/>
    </row>
    <row r="56" spans="1:10" x14ac:dyDescent="0.25">
      <c r="A56" s="33">
        <v>2024</v>
      </c>
      <c r="B56" s="57">
        <v>30930001</v>
      </c>
      <c r="C56" s="2" t="s">
        <v>42</v>
      </c>
      <c r="D56" s="48">
        <v>500000</v>
      </c>
      <c r="E56" s="98">
        <v>500000</v>
      </c>
      <c r="F56" s="48"/>
      <c r="G56" s="2" t="s">
        <v>130</v>
      </c>
      <c r="H56" s="2"/>
      <c r="I56" s="18"/>
      <c r="J56" s="9"/>
    </row>
    <row r="57" spans="1:10" x14ac:dyDescent="0.25">
      <c r="A57" s="33">
        <v>2024</v>
      </c>
      <c r="B57" s="57">
        <v>43970004</v>
      </c>
      <c r="C57" s="2" t="s">
        <v>42</v>
      </c>
      <c r="D57" s="48">
        <v>200000</v>
      </c>
      <c r="E57" s="98">
        <v>200000</v>
      </c>
      <c r="F57" s="48"/>
      <c r="G57" s="2" t="s">
        <v>556</v>
      </c>
      <c r="H57" s="2"/>
      <c r="I57" s="18"/>
      <c r="J57" s="9"/>
    </row>
    <row r="58" spans="1:10" x14ac:dyDescent="0.25">
      <c r="A58" s="33">
        <v>2024</v>
      </c>
      <c r="B58" s="57">
        <v>27740008</v>
      </c>
      <c r="C58" s="2" t="s">
        <v>42</v>
      </c>
      <c r="D58" s="48">
        <v>800000</v>
      </c>
      <c r="E58" s="98">
        <v>800000</v>
      </c>
      <c r="F58" s="48"/>
      <c r="G58" s="2" t="s">
        <v>557</v>
      </c>
      <c r="H58" s="2"/>
      <c r="I58" s="18"/>
      <c r="J58" s="9"/>
    </row>
    <row r="59" spans="1:10" x14ac:dyDescent="0.25">
      <c r="A59" s="33">
        <v>2024</v>
      </c>
      <c r="B59" s="57">
        <v>50410002</v>
      </c>
      <c r="C59" s="2" t="s">
        <v>558</v>
      </c>
      <c r="D59" s="48">
        <v>300000</v>
      </c>
      <c r="E59" s="98">
        <v>300000</v>
      </c>
      <c r="F59" s="48"/>
      <c r="G59" s="2" t="s">
        <v>130</v>
      </c>
      <c r="H59" s="2"/>
      <c r="I59" s="18"/>
      <c r="J59" s="9"/>
    </row>
    <row r="60" spans="1:10" x14ac:dyDescent="0.25">
      <c r="A60" s="33">
        <v>2024</v>
      </c>
      <c r="B60" s="57">
        <v>33120018</v>
      </c>
      <c r="C60" s="2" t="s">
        <v>558</v>
      </c>
      <c r="D60" s="48">
        <v>200000</v>
      </c>
      <c r="E60" s="98">
        <v>200000</v>
      </c>
      <c r="F60" s="48"/>
      <c r="G60" s="2" t="s">
        <v>399</v>
      </c>
      <c r="H60" s="2"/>
      <c r="I60" s="18"/>
      <c r="J60" s="9"/>
    </row>
    <row r="61" spans="1:10" x14ac:dyDescent="0.25">
      <c r="A61" s="33">
        <v>2024</v>
      </c>
      <c r="B61" s="57">
        <v>41700005</v>
      </c>
      <c r="C61" s="2" t="s">
        <v>558</v>
      </c>
      <c r="D61" s="48">
        <v>400000</v>
      </c>
      <c r="E61" s="98">
        <v>400000</v>
      </c>
      <c r="F61" s="48"/>
      <c r="G61" s="2" t="s">
        <v>128</v>
      </c>
      <c r="H61" s="2"/>
      <c r="I61" s="18"/>
      <c r="J61" s="9"/>
    </row>
    <row r="62" spans="1:10" x14ac:dyDescent="0.25">
      <c r="A62" s="75">
        <v>2024</v>
      </c>
      <c r="B62" s="115">
        <v>3.60006345782024E+16</v>
      </c>
      <c r="C62" s="71" t="s">
        <v>558</v>
      </c>
      <c r="D62" s="53">
        <v>800000</v>
      </c>
      <c r="E62" s="116"/>
      <c r="F62" s="53">
        <v>800000</v>
      </c>
      <c r="G62" s="71" t="s">
        <v>615</v>
      </c>
      <c r="H62" s="71" t="s">
        <v>616</v>
      </c>
      <c r="I62" s="115">
        <v>3.60006345782024E+16</v>
      </c>
      <c r="J62" s="30"/>
    </row>
    <row r="63" spans="1:10" ht="15.75" thickBot="1" x14ac:dyDescent="0.3">
      <c r="A63" s="69"/>
      <c r="B63" s="78"/>
      <c r="C63" s="71"/>
      <c r="D63" s="76" t="s">
        <v>555</v>
      </c>
      <c r="E63" s="76">
        <f>SUM(E37:E61)</f>
        <v>7138707</v>
      </c>
      <c r="F63" s="53"/>
      <c r="G63" s="71"/>
      <c r="H63" s="71"/>
      <c r="I63" s="78"/>
      <c r="J63" s="30"/>
    </row>
    <row r="64" spans="1:10" ht="15.75" thickBot="1" x14ac:dyDescent="0.3">
      <c r="A64" s="127" t="s">
        <v>365</v>
      </c>
      <c r="B64" s="128"/>
      <c r="C64" s="128"/>
      <c r="D64" s="128"/>
      <c r="E64" s="128"/>
      <c r="F64" s="128"/>
      <c r="G64" s="128"/>
      <c r="H64" s="128"/>
      <c r="I64" s="128"/>
      <c r="J64" s="129"/>
    </row>
    <row r="65" spans="1:10" ht="45" x14ac:dyDescent="0.25">
      <c r="A65" s="65">
        <v>2020</v>
      </c>
      <c r="B65" s="66" t="s">
        <v>152</v>
      </c>
      <c r="C65" s="67" t="s">
        <v>72</v>
      </c>
      <c r="D65" s="74" t="s">
        <v>242</v>
      </c>
      <c r="E65" s="74">
        <v>477500</v>
      </c>
      <c r="F65" s="74"/>
      <c r="G65" s="79" t="s">
        <v>144</v>
      </c>
      <c r="H65" s="79" t="s">
        <v>163</v>
      </c>
      <c r="I65" s="66" t="s">
        <v>71</v>
      </c>
      <c r="J65" s="79" t="s">
        <v>18</v>
      </c>
    </row>
    <row r="66" spans="1:10" ht="45" x14ac:dyDescent="0.25">
      <c r="A66" s="33">
        <v>2020</v>
      </c>
      <c r="B66" s="8" t="s">
        <v>73</v>
      </c>
      <c r="C66" s="2" t="s">
        <v>74</v>
      </c>
      <c r="D66" s="28" t="s">
        <v>367</v>
      </c>
      <c r="E66" s="28">
        <v>238750</v>
      </c>
      <c r="F66" s="28"/>
      <c r="G66" s="8" t="s">
        <v>146</v>
      </c>
      <c r="H66" s="8" t="s">
        <v>163</v>
      </c>
      <c r="I66" s="9" t="s">
        <v>73</v>
      </c>
      <c r="J66" s="8" t="s">
        <v>18</v>
      </c>
    </row>
    <row r="67" spans="1:10" ht="45" x14ac:dyDescent="0.25">
      <c r="A67" s="33">
        <v>2020</v>
      </c>
      <c r="B67" s="8" t="s">
        <v>150</v>
      </c>
      <c r="C67" s="2" t="s">
        <v>63</v>
      </c>
      <c r="D67" s="28" t="s">
        <v>64</v>
      </c>
      <c r="E67" s="28">
        <v>477500</v>
      </c>
      <c r="F67" s="28"/>
      <c r="G67" s="8" t="s">
        <v>145</v>
      </c>
      <c r="H67" s="8" t="s">
        <v>163</v>
      </c>
      <c r="I67" s="9" t="s">
        <v>62</v>
      </c>
      <c r="J67" s="9" t="s">
        <v>11</v>
      </c>
    </row>
    <row r="68" spans="1:10" ht="45" x14ac:dyDescent="0.25">
      <c r="A68" s="33">
        <v>2020</v>
      </c>
      <c r="B68" s="8" t="s">
        <v>153</v>
      </c>
      <c r="C68" s="2" t="s">
        <v>76</v>
      </c>
      <c r="D68" s="28" t="s">
        <v>77</v>
      </c>
      <c r="E68" s="28">
        <v>0</v>
      </c>
      <c r="F68" s="28"/>
      <c r="G68" s="8" t="s">
        <v>148</v>
      </c>
      <c r="H68" s="8" t="s">
        <v>163</v>
      </c>
      <c r="I68" s="9" t="s">
        <v>75</v>
      </c>
      <c r="J68" s="8" t="s">
        <v>18</v>
      </c>
    </row>
    <row r="69" spans="1:10" ht="60" x14ac:dyDescent="0.25">
      <c r="A69" s="33">
        <v>2021</v>
      </c>
      <c r="B69" s="9" t="s">
        <v>149</v>
      </c>
      <c r="C69" s="2" t="s">
        <v>66</v>
      </c>
      <c r="D69" s="28" t="s">
        <v>67</v>
      </c>
      <c r="E69" s="28">
        <v>0</v>
      </c>
      <c r="F69" s="28">
        <v>728390</v>
      </c>
      <c r="G69" s="8" t="s">
        <v>129</v>
      </c>
      <c r="H69" s="8" t="s">
        <v>163</v>
      </c>
      <c r="I69" s="9" t="s">
        <v>65</v>
      </c>
      <c r="J69" s="9" t="s">
        <v>11</v>
      </c>
    </row>
    <row r="70" spans="1:10" ht="45" x14ac:dyDescent="0.25">
      <c r="A70" s="33">
        <v>2022</v>
      </c>
      <c r="B70" s="9" t="s">
        <v>151</v>
      </c>
      <c r="C70" s="9" t="s">
        <v>69</v>
      </c>
      <c r="D70" s="48" t="s">
        <v>360</v>
      </c>
      <c r="E70" s="48">
        <v>380000</v>
      </c>
      <c r="F70" s="48"/>
      <c r="G70" s="8" t="s">
        <v>147</v>
      </c>
      <c r="H70" s="8" t="s">
        <v>163</v>
      </c>
      <c r="I70" s="9" t="s">
        <v>68</v>
      </c>
      <c r="J70" s="9" t="s">
        <v>18</v>
      </c>
    </row>
    <row r="71" spans="1:10" ht="45" x14ac:dyDescent="0.25">
      <c r="A71" s="33">
        <v>2020</v>
      </c>
      <c r="B71" s="39" t="s">
        <v>240</v>
      </c>
      <c r="C71" s="39" t="s">
        <v>229</v>
      </c>
      <c r="D71" s="48" t="s">
        <v>366</v>
      </c>
      <c r="E71" s="48"/>
      <c r="F71" s="48">
        <v>382000</v>
      </c>
      <c r="G71" s="41" t="s">
        <v>541</v>
      </c>
      <c r="H71" s="8" t="s">
        <v>239</v>
      </c>
      <c r="I71" s="39" t="s">
        <v>240</v>
      </c>
      <c r="J71" s="9" t="s">
        <v>230</v>
      </c>
    </row>
    <row r="72" spans="1:10" x14ac:dyDescent="0.25">
      <c r="A72" s="33">
        <v>2013</v>
      </c>
      <c r="B72" s="39"/>
      <c r="C72" s="39" t="s">
        <v>523</v>
      </c>
      <c r="D72" s="48"/>
      <c r="E72" s="48"/>
      <c r="F72" s="48">
        <v>500000</v>
      </c>
      <c r="G72" s="41"/>
      <c r="H72" s="8"/>
      <c r="I72" s="39"/>
      <c r="J72" s="9"/>
    </row>
    <row r="73" spans="1:10" ht="15.75" thickBot="1" x14ac:dyDescent="0.3">
      <c r="A73" s="69"/>
      <c r="B73" s="78"/>
      <c r="C73" s="71"/>
      <c r="D73" s="76" t="s">
        <v>555</v>
      </c>
      <c r="E73" s="76">
        <f>SUM(E65:E71)</f>
        <v>1573750</v>
      </c>
      <c r="F73" s="76">
        <f>SUM(F65:F71:F72)</f>
        <v>1610390</v>
      </c>
      <c r="G73" s="71"/>
      <c r="H73" s="71"/>
      <c r="I73" s="78"/>
      <c r="J73" s="30"/>
    </row>
    <row r="74" spans="1:10" ht="15.75" thickBot="1" x14ac:dyDescent="0.3">
      <c r="A74" s="145" t="s">
        <v>80</v>
      </c>
      <c r="B74" s="146"/>
      <c r="C74" s="146"/>
      <c r="D74" s="146"/>
      <c r="E74" s="146"/>
      <c r="F74" s="146"/>
      <c r="G74" s="146"/>
      <c r="H74" s="146"/>
      <c r="I74" s="146"/>
      <c r="J74" s="147"/>
    </row>
    <row r="75" spans="1:10" x14ac:dyDescent="0.25">
      <c r="A75" s="65">
        <v>2021</v>
      </c>
      <c r="B75" s="79" t="s">
        <v>246</v>
      </c>
      <c r="C75" s="67" t="s">
        <v>248</v>
      </c>
      <c r="D75" s="74">
        <v>112758.67</v>
      </c>
      <c r="E75" s="74">
        <f>D75</f>
        <v>112758.67</v>
      </c>
      <c r="F75" s="74"/>
      <c r="G75" s="79" t="s">
        <v>154</v>
      </c>
      <c r="H75" s="79" t="s">
        <v>188</v>
      </c>
      <c r="I75" s="79" t="s">
        <v>246</v>
      </c>
      <c r="J75" s="79" t="s">
        <v>18</v>
      </c>
    </row>
    <row r="76" spans="1:10" x14ac:dyDescent="0.25">
      <c r="A76" s="33">
        <v>2021</v>
      </c>
      <c r="B76" s="8" t="s">
        <v>247</v>
      </c>
      <c r="C76" s="2" t="s">
        <v>249</v>
      </c>
      <c r="D76" s="28">
        <v>73580.03</v>
      </c>
      <c r="E76" s="28">
        <f t="shared" ref="E76:E139" si="0">D76</f>
        <v>73580.03</v>
      </c>
      <c r="F76" s="28"/>
      <c r="G76" s="8" t="s">
        <v>154</v>
      </c>
      <c r="H76" s="8" t="s">
        <v>188</v>
      </c>
      <c r="I76" s="8" t="s">
        <v>247</v>
      </c>
      <c r="J76" s="8" t="s">
        <v>18</v>
      </c>
    </row>
    <row r="77" spans="1:10" x14ac:dyDescent="0.25">
      <c r="A77" s="33">
        <v>2021</v>
      </c>
      <c r="B77" s="8" t="s">
        <v>250</v>
      </c>
      <c r="C77" s="2" t="s">
        <v>251</v>
      </c>
      <c r="D77" s="28">
        <v>172839.5</v>
      </c>
      <c r="E77" s="28">
        <f t="shared" si="0"/>
        <v>172839.5</v>
      </c>
      <c r="F77" s="28"/>
      <c r="G77" s="8" t="s">
        <v>154</v>
      </c>
      <c r="H77" s="8" t="s">
        <v>188</v>
      </c>
      <c r="I77" s="8" t="s">
        <v>250</v>
      </c>
      <c r="J77" s="8" t="s">
        <v>18</v>
      </c>
    </row>
    <row r="78" spans="1:10" x14ac:dyDescent="0.25">
      <c r="A78" s="33">
        <v>2021</v>
      </c>
      <c r="B78" s="8" t="s">
        <v>252</v>
      </c>
      <c r="C78" s="32" t="s">
        <v>253</v>
      </c>
      <c r="D78" s="28">
        <v>8080</v>
      </c>
      <c r="E78" s="28">
        <f t="shared" si="0"/>
        <v>8080</v>
      </c>
      <c r="F78" s="28"/>
      <c r="G78" s="8" t="s">
        <v>154</v>
      </c>
      <c r="H78" s="8" t="s">
        <v>78</v>
      </c>
      <c r="I78" s="8" t="s">
        <v>252</v>
      </c>
      <c r="J78" s="8" t="s">
        <v>18</v>
      </c>
    </row>
    <row r="79" spans="1:10" x14ac:dyDescent="0.25">
      <c r="A79" s="33">
        <v>2021</v>
      </c>
      <c r="B79" s="41" t="s">
        <v>254</v>
      </c>
      <c r="C79" s="32" t="s">
        <v>253</v>
      </c>
      <c r="D79" s="28">
        <v>8080</v>
      </c>
      <c r="E79" s="28">
        <f t="shared" si="0"/>
        <v>8080</v>
      </c>
      <c r="F79" s="28"/>
      <c r="G79" s="8" t="s">
        <v>154</v>
      </c>
      <c r="H79" s="8" t="s">
        <v>78</v>
      </c>
      <c r="I79" s="41" t="s">
        <v>254</v>
      </c>
      <c r="J79" s="8" t="s">
        <v>18</v>
      </c>
    </row>
    <row r="80" spans="1:10" x14ac:dyDescent="0.25">
      <c r="A80" s="33">
        <v>2021</v>
      </c>
      <c r="B80" s="8" t="s">
        <v>255</v>
      </c>
      <c r="C80" s="2" t="s">
        <v>256</v>
      </c>
      <c r="D80" s="28">
        <v>6040</v>
      </c>
      <c r="E80" s="28">
        <f t="shared" si="0"/>
        <v>6040</v>
      </c>
      <c r="F80" s="28"/>
      <c r="G80" s="8" t="s">
        <v>154</v>
      </c>
      <c r="H80" s="8" t="s">
        <v>78</v>
      </c>
      <c r="I80" s="8" t="s">
        <v>255</v>
      </c>
      <c r="J80" s="8" t="s">
        <v>18</v>
      </c>
    </row>
    <row r="81" spans="1:10" x14ac:dyDescent="0.25">
      <c r="A81" s="33">
        <v>2021</v>
      </c>
      <c r="B81" s="8" t="s">
        <v>257</v>
      </c>
      <c r="C81" s="32" t="s">
        <v>259</v>
      </c>
      <c r="D81" s="28">
        <v>63000</v>
      </c>
      <c r="E81" s="28">
        <f t="shared" si="0"/>
        <v>63000</v>
      </c>
      <c r="F81" s="28"/>
      <c r="G81" s="8" t="s">
        <v>154</v>
      </c>
      <c r="H81" s="8" t="s">
        <v>78</v>
      </c>
      <c r="I81" s="8" t="s">
        <v>257</v>
      </c>
      <c r="J81" s="8" t="s">
        <v>18</v>
      </c>
    </row>
    <row r="82" spans="1:10" x14ac:dyDescent="0.25">
      <c r="A82" s="33">
        <v>2021</v>
      </c>
      <c r="B82" s="8" t="s">
        <v>258</v>
      </c>
      <c r="C82" s="32" t="s">
        <v>260</v>
      </c>
      <c r="D82" s="28">
        <v>55600</v>
      </c>
      <c r="E82" s="28">
        <f t="shared" si="0"/>
        <v>55600</v>
      </c>
      <c r="F82" s="28"/>
      <c r="G82" s="8" t="s">
        <v>154</v>
      </c>
      <c r="H82" s="8" t="s">
        <v>78</v>
      </c>
      <c r="I82" s="8" t="s">
        <v>258</v>
      </c>
      <c r="J82" s="8" t="s">
        <v>18</v>
      </c>
    </row>
    <row r="83" spans="1:10" x14ac:dyDescent="0.25">
      <c r="A83" s="33">
        <v>2021</v>
      </c>
      <c r="B83" s="8" t="s">
        <v>261</v>
      </c>
      <c r="C83" s="2" t="s">
        <v>262</v>
      </c>
      <c r="D83" s="28">
        <v>3990</v>
      </c>
      <c r="E83" s="28">
        <f t="shared" si="0"/>
        <v>3990</v>
      </c>
      <c r="F83" s="28"/>
      <c r="G83" s="8" t="s">
        <v>154</v>
      </c>
      <c r="H83" s="8" t="s">
        <v>78</v>
      </c>
      <c r="I83" s="8" t="s">
        <v>261</v>
      </c>
      <c r="J83" s="8" t="s">
        <v>18</v>
      </c>
    </row>
    <row r="84" spans="1:10" x14ac:dyDescent="0.25">
      <c r="A84" s="33">
        <v>2021</v>
      </c>
      <c r="B84" s="8" t="s">
        <v>258</v>
      </c>
      <c r="C84" s="32" t="s">
        <v>263</v>
      </c>
      <c r="D84" s="28">
        <v>11000</v>
      </c>
      <c r="E84" s="28">
        <f t="shared" si="0"/>
        <v>11000</v>
      </c>
      <c r="F84" s="28"/>
      <c r="G84" s="8" t="s">
        <v>154</v>
      </c>
      <c r="H84" s="8" t="s">
        <v>78</v>
      </c>
      <c r="I84" s="8" t="s">
        <v>258</v>
      </c>
      <c r="J84" s="8" t="s">
        <v>18</v>
      </c>
    </row>
    <row r="85" spans="1:10" x14ac:dyDescent="0.25">
      <c r="A85" s="33">
        <v>2021</v>
      </c>
      <c r="B85" s="8" t="s">
        <v>252</v>
      </c>
      <c r="C85" s="2" t="s">
        <v>264</v>
      </c>
      <c r="D85" s="28">
        <v>32000</v>
      </c>
      <c r="E85" s="28">
        <f t="shared" si="0"/>
        <v>32000</v>
      </c>
      <c r="F85" s="28"/>
      <c r="G85" s="8" t="s">
        <v>154</v>
      </c>
      <c r="H85" s="8" t="s">
        <v>78</v>
      </c>
      <c r="I85" s="8" t="s">
        <v>252</v>
      </c>
      <c r="J85" s="8" t="s">
        <v>18</v>
      </c>
    </row>
    <row r="86" spans="1:10" ht="30" x14ac:dyDescent="0.25">
      <c r="A86" s="33">
        <v>2021</v>
      </c>
      <c r="B86" s="8" t="s">
        <v>266</v>
      </c>
      <c r="C86" s="2" t="s">
        <v>265</v>
      </c>
      <c r="D86" s="28">
        <v>302929.31</v>
      </c>
      <c r="E86" s="28">
        <f t="shared" si="0"/>
        <v>302929.31</v>
      </c>
      <c r="F86" s="28"/>
      <c r="G86" s="8" t="s">
        <v>154</v>
      </c>
      <c r="H86" s="8" t="s">
        <v>78</v>
      </c>
      <c r="I86" s="8" t="s">
        <v>266</v>
      </c>
      <c r="J86" s="8" t="s">
        <v>18</v>
      </c>
    </row>
    <row r="87" spans="1:10" x14ac:dyDescent="0.25">
      <c r="A87" s="33">
        <v>2021</v>
      </c>
      <c r="B87" s="9" t="s">
        <v>258</v>
      </c>
      <c r="C87" s="2" t="s">
        <v>267</v>
      </c>
      <c r="D87" s="28">
        <v>73000</v>
      </c>
      <c r="E87" s="28">
        <f t="shared" si="0"/>
        <v>73000</v>
      </c>
      <c r="F87" s="28"/>
      <c r="G87" s="8" t="s">
        <v>154</v>
      </c>
      <c r="H87" s="8" t="s">
        <v>78</v>
      </c>
      <c r="I87" s="9" t="s">
        <v>258</v>
      </c>
      <c r="J87" s="8" t="s">
        <v>18</v>
      </c>
    </row>
    <row r="88" spans="1:10" x14ac:dyDescent="0.25">
      <c r="A88" s="33">
        <v>2021</v>
      </c>
      <c r="B88" s="9" t="s">
        <v>273</v>
      </c>
      <c r="C88" s="2" t="s">
        <v>267</v>
      </c>
      <c r="D88" s="28">
        <v>63000</v>
      </c>
      <c r="E88" s="28">
        <f t="shared" si="0"/>
        <v>63000</v>
      </c>
      <c r="F88" s="28"/>
      <c r="G88" s="8" t="s">
        <v>274</v>
      </c>
      <c r="H88" s="8" t="s">
        <v>78</v>
      </c>
      <c r="I88" s="9" t="s">
        <v>273</v>
      </c>
      <c r="J88" s="8" t="s">
        <v>18</v>
      </c>
    </row>
    <row r="89" spans="1:10" x14ac:dyDescent="0.25">
      <c r="A89" s="33">
        <v>2021</v>
      </c>
      <c r="B89" s="8" t="s">
        <v>255</v>
      </c>
      <c r="C89" s="2" t="s">
        <v>269</v>
      </c>
      <c r="D89" s="28">
        <v>4973.99</v>
      </c>
      <c r="E89" s="28">
        <f t="shared" si="0"/>
        <v>4973.99</v>
      </c>
      <c r="F89" s="28"/>
      <c r="G89" s="8" t="s">
        <v>154</v>
      </c>
      <c r="H89" s="8" t="s">
        <v>78</v>
      </c>
      <c r="I89" s="8" t="s">
        <v>255</v>
      </c>
      <c r="J89" s="8" t="s">
        <v>18</v>
      </c>
    </row>
    <row r="90" spans="1:10" x14ac:dyDescent="0.25">
      <c r="A90" s="33">
        <v>2021</v>
      </c>
      <c r="B90" s="8" t="s">
        <v>258</v>
      </c>
      <c r="C90" s="2" t="s">
        <v>268</v>
      </c>
      <c r="D90" s="28">
        <v>20596.669999999998</v>
      </c>
      <c r="E90" s="28">
        <f t="shared" si="0"/>
        <v>20596.669999999998</v>
      </c>
      <c r="F90" s="28"/>
      <c r="G90" s="8" t="s">
        <v>154</v>
      </c>
      <c r="H90" s="8" t="s">
        <v>78</v>
      </c>
      <c r="I90" s="8" t="s">
        <v>258</v>
      </c>
      <c r="J90" s="8" t="s">
        <v>18</v>
      </c>
    </row>
    <row r="91" spans="1:10" x14ac:dyDescent="0.25">
      <c r="A91" s="33">
        <v>2021</v>
      </c>
      <c r="B91" s="8" t="s">
        <v>252</v>
      </c>
      <c r="C91" s="2" t="s">
        <v>292</v>
      </c>
      <c r="D91" s="28">
        <v>153000</v>
      </c>
      <c r="E91" s="28">
        <f t="shared" si="0"/>
        <v>153000</v>
      </c>
      <c r="F91" s="28"/>
      <c r="G91" s="8" t="s">
        <v>154</v>
      </c>
      <c r="H91" s="8" t="s">
        <v>205</v>
      </c>
      <c r="I91" s="8" t="s">
        <v>252</v>
      </c>
      <c r="J91" s="8" t="s">
        <v>18</v>
      </c>
    </row>
    <row r="92" spans="1:10" x14ac:dyDescent="0.25">
      <c r="A92" s="33">
        <v>2021</v>
      </c>
      <c r="B92" s="8" t="s">
        <v>276</v>
      </c>
      <c r="C92" s="2" t="s">
        <v>277</v>
      </c>
      <c r="D92" s="28">
        <v>768900</v>
      </c>
      <c r="E92" s="28">
        <f t="shared" si="0"/>
        <v>768900</v>
      </c>
      <c r="F92" s="28"/>
      <c r="G92" s="8" t="s">
        <v>154</v>
      </c>
      <c r="H92" s="8" t="s">
        <v>205</v>
      </c>
      <c r="I92" s="8" t="s">
        <v>276</v>
      </c>
      <c r="J92" s="8" t="s">
        <v>18</v>
      </c>
    </row>
    <row r="93" spans="1:10" ht="30" x14ac:dyDescent="0.25">
      <c r="A93" s="33">
        <v>2022</v>
      </c>
      <c r="B93" s="8" t="s">
        <v>261</v>
      </c>
      <c r="C93" s="2" t="s">
        <v>278</v>
      </c>
      <c r="D93" s="28">
        <v>19699.990000000002</v>
      </c>
      <c r="E93" s="28">
        <f t="shared" si="0"/>
        <v>19699.990000000002</v>
      </c>
      <c r="F93" s="28"/>
      <c r="G93" s="8" t="s">
        <v>154</v>
      </c>
      <c r="H93" s="8" t="s">
        <v>205</v>
      </c>
      <c r="I93" s="8" t="s">
        <v>261</v>
      </c>
      <c r="J93" s="8" t="s">
        <v>18</v>
      </c>
    </row>
    <row r="94" spans="1:10" x14ac:dyDescent="0.25">
      <c r="A94" s="33">
        <v>2022</v>
      </c>
      <c r="B94" s="8" t="s">
        <v>279</v>
      </c>
      <c r="C94" s="2" t="s">
        <v>280</v>
      </c>
      <c r="D94" s="28">
        <v>299100</v>
      </c>
      <c r="E94" s="28">
        <f t="shared" si="0"/>
        <v>299100</v>
      </c>
      <c r="F94" s="28"/>
      <c r="G94" s="8" t="s">
        <v>281</v>
      </c>
      <c r="H94" s="8" t="s">
        <v>188</v>
      </c>
      <c r="I94" s="8" t="s">
        <v>279</v>
      </c>
      <c r="J94" s="8" t="s">
        <v>18</v>
      </c>
    </row>
    <row r="95" spans="1:10" x14ac:dyDescent="0.25">
      <c r="A95" s="33">
        <v>2022</v>
      </c>
      <c r="B95" s="8" t="s">
        <v>252</v>
      </c>
      <c r="C95" s="2" t="s">
        <v>282</v>
      </c>
      <c r="D95" s="28">
        <v>16400</v>
      </c>
      <c r="E95" s="28">
        <f t="shared" si="0"/>
        <v>16400</v>
      </c>
      <c r="F95" s="28"/>
      <c r="G95" s="8" t="s">
        <v>154</v>
      </c>
      <c r="H95" s="8" t="s">
        <v>275</v>
      </c>
      <c r="I95" s="8" t="s">
        <v>252</v>
      </c>
      <c r="J95" s="8" t="s">
        <v>18</v>
      </c>
    </row>
    <row r="96" spans="1:10" x14ac:dyDescent="0.25">
      <c r="A96" s="33">
        <v>2022</v>
      </c>
      <c r="B96" s="8" t="s">
        <v>283</v>
      </c>
      <c r="C96" s="2" t="s">
        <v>284</v>
      </c>
      <c r="D96" s="28">
        <v>35000</v>
      </c>
      <c r="E96" s="28">
        <f t="shared" si="0"/>
        <v>35000</v>
      </c>
      <c r="F96" s="28"/>
      <c r="G96" s="8" t="s">
        <v>154</v>
      </c>
      <c r="H96" s="8" t="s">
        <v>275</v>
      </c>
      <c r="I96" s="8" t="s">
        <v>283</v>
      </c>
      <c r="J96" s="8" t="s">
        <v>18</v>
      </c>
    </row>
    <row r="97" spans="1:10" x14ac:dyDescent="0.25">
      <c r="A97" s="33">
        <v>2022</v>
      </c>
      <c r="B97" s="8" t="s">
        <v>285</v>
      </c>
      <c r="C97" s="2" t="s">
        <v>259</v>
      </c>
      <c r="D97" s="28">
        <v>63000</v>
      </c>
      <c r="E97" s="28">
        <f t="shared" si="0"/>
        <v>63000</v>
      </c>
      <c r="F97" s="28"/>
      <c r="G97" s="8" t="s">
        <v>154</v>
      </c>
      <c r="H97" s="8" t="s">
        <v>286</v>
      </c>
      <c r="I97" s="8" t="s">
        <v>285</v>
      </c>
      <c r="J97" s="8" t="s">
        <v>18</v>
      </c>
    </row>
    <row r="98" spans="1:10" x14ac:dyDescent="0.25">
      <c r="A98" s="33">
        <v>2022</v>
      </c>
      <c r="B98" s="8" t="s">
        <v>287</v>
      </c>
      <c r="C98" s="2" t="s">
        <v>288</v>
      </c>
      <c r="D98" s="28">
        <v>73000</v>
      </c>
      <c r="E98" s="28">
        <f t="shared" si="0"/>
        <v>73000</v>
      </c>
      <c r="F98" s="28"/>
      <c r="G98" s="8" t="s">
        <v>162</v>
      </c>
      <c r="H98" s="8" t="s">
        <v>78</v>
      </c>
      <c r="I98" s="8" t="s">
        <v>287</v>
      </c>
      <c r="J98" s="8" t="s">
        <v>18</v>
      </c>
    </row>
    <row r="99" spans="1:10" x14ac:dyDescent="0.25">
      <c r="A99" s="33">
        <v>2022</v>
      </c>
      <c r="B99" s="8" t="s">
        <v>289</v>
      </c>
      <c r="C99" s="2" t="s">
        <v>291</v>
      </c>
      <c r="D99" s="28">
        <v>153000</v>
      </c>
      <c r="E99" s="28">
        <f t="shared" si="0"/>
        <v>153000</v>
      </c>
      <c r="F99" s="28"/>
      <c r="G99" s="8" t="s">
        <v>290</v>
      </c>
      <c r="H99" s="8" t="s">
        <v>78</v>
      </c>
      <c r="I99" s="8" t="s">
        <v>289</v>
      </c>
      <c r="J99" s="8" t="s">
        <v>18</v>
      </c>
    </row>
    <row r="100" spans="1:10" x14ac:dyDescent="0.25">
      <c r="A100" s="33">
        <v>2022</v>
      </c>
      <c r="B100" s="8" t="s">
        <v>258</v>
      </c>
      <c r="C100" s="2" t="s">
        <v>293</v>
      </c>
      <c r="D100" s="28">
        <v>19200</v>
      </c>
      <c r="E100" s="28">
        <f t="shared" si="0"/>
        <v>19200</v>
      </c>
      <c r="F100" s="28"/>
      <c r="G100" s="8" t="s">
        <v>154</v>
      </c>
      <c r="H100" s="8" t="s">
        <v>78</v>
      </c>
      <c r="I100" s="8" t="s">
        <v>258</v>
      </c>
      <c r="J100" s="8" t="s">
        <v>18</v>
      </c>
    </row>
    <row r="101" spans="1:10" x14ac:dyDescent="0.25">
      <c r="A101" s="33">
        <v>2022</v>
      </c>
      <c r="B101" s="8" t="s">
        <v>252</v>
      </c>
      <c r="C101" s="2" t="s">
        <v>294</v>
      </c>
      <c r="D101" s="28">
        <v>29500</v>
      </c>
      <c r="E101" s="28">
        <f t="shared" si="0"/>
        <v>29500</v>
      </c>
      <c r="F101" s="28"/>
      <c r="G101" s="8" t="s">
        <v>154</v>
      </c>
      <c r="H101" s="8" t="s">
        <v>78</v>
      </c>
      <c r="I101" s="8" t="s">
        <v>252</v>
      </c>
      <c r="J101" s="8" t="s">
        <v>18</v>
      </c>
    </row>
    <row r="102" spans="1:10" x14ac:dyDescent="0.25">
      <c r="A102" s="33">
        <v>2022</v>
      </c>
      <c r="B102" s="8">
        <v>87791501</v>
      </c>
      <c r="C102" s="2" t="s">
        <v>295</v>
      </c>
      <c r="D102" s="43">
        <v>44554.27</v>
      </c>
      <c r="E102" s="28">
        <f t="shared" si="0"/>
        <v>44554.27</v>
      </c>
      <c r="F102" s="43"/>
      <c r="G102" s="8" t="s">
        <v>154</v>
      </c>
      <c r="H102" s="8" t="s">
        <v>188</v>
      </c>
      <c r="I102" s="8">
        <v>87791501</v>
      </c>
      <c r="J102" s="8" t="s">
        <v>18</v>
      </c>
    </row>
    <row r="103" spans="1:10" x14ac:dyDescent="0.25">
      <c r="A103" s="33">
        <v>2022</v>
      </c>
      <c r="B103" s="8" t="s">
        <v>296</v>
      </c>
      <c r="C103" s="2" t="s">
        <v>297</v>
      </c>
      <c r="D103" s="28">
        <v>66400</v>
      </c>
      <c r="E103" s="28">
        <f t="shared" si="0"/>
        <v>66400</v>
      </c>
      <c r="F103" s="28"/>
      <c r="G103" s="8" t="s">
        <v>298</v>
      </c>
      <c r="H103" s="8" t="s">
        <v>78</v>
      </c>
      <c r="I103" s="8" t="s">
        <v>296</v>
      </c>
      <c r="J103" s="8" t="s">
        <v>18</v>
      </c>
    </row>
    <row r="104" spans="1:10" x14ac:dyDescent="0.25">
      <c r="A104" s="33">
        <v>2022</v>
      </c>
      <c r="B104" s="8" t="s">
        <v>299</v>
      </c>
      <c r="C104" s="2" t="s">
        <v>267</v>
      </c>
      <c r="D104" s="28">
        <v>73000</v>
      </c>
      <c r="E104" s="28">
        <f t="shared" si="0"/>
        <v>73000</v>
      </c>
      <c r="F104" s="28"/>
      <c r="G104" s="8" t="s">
        <v>300</v>
      </c>
      <c r="H104" s="8" t="s">
        <v>78</v>
      </c>
      <c r="I104" s="8" t="s">
        <v>299</v>
      </c>
      <c r="J104" s="8" t="s">
        <v>18</v>
      </c>
    </row>
    <row r="105" spans="1:10" x14ac:dyDescent="0.25">
      <c r="A105" s="33">
        <v>2022</v>
      </c>
      <c r="B105" s="8" t="s">
        <v>301</v>
      </c>
      <c r="C105" s="2" t="s">
        <v>302</v>
      </c>
      <c r="D105" s="28">
        <v>47740</v>
      </c>
      <c r="E105" s="28">
        <f t="shared" si="0"/>
        <v>47740</v>
      </c>
      <c r="F105" s="28"/>
      <c r="G105" s="8" t="s">
        <v>300</v>
      </c>
      <c r="H105" s="8" t="s">
        <v>78</v>
      </c>
      <c r="I105" s="8" t="s">
        <v>301</v>
      </c>
      <c r="J105" s="8" t="s">
        <v>18</v>
      </c>
    </row>
    <row r="106" spans="1:10" x14ac:dyDescent="0.25">
      <c r="A106" s="33">
        <v>2022</v>
      </c>
      <c r="B106" s="8" t="s">
        <v>301</v>
      </c>
      <c r="C106" s="2" t="s">
        <v>303</v>
      </c>
      <c r="D106" s="28">
        <v>12080</v>
      </c>
      <c r="E106" s="28">
        <f t="shared" si="0"/>
        <v>12080</v>
      </c>
      <c r="F106" s="28"/>
      <c r="G106" s="8" t="s">
        <v>300</v>
      </c>
      <c r="H106" s="8" t="s">
        <v>78</v>
      </c>
      <c r="I106" s="8" t="s">
        <v>301</v>
      </c>
      <c r="J106" s="8" t="s">
        <v>18</v>
      </c>
    </row>
    <row r="107" spans="1:10" x14ac:dyDescent="0.25">
      <c r="A107" s="33">
        <v>2022</v>
      </c>
      <c r="B107" s="8" t="s">
        <v>245</v>
      </c>
      <c r="C107" s="32" t="s">
        <v>304</v>
      </c>
      <c r="D107" s="28">
        <v>72000</v>
      </c>
      <c r="E107" s="28">
        <f t="shared" si="0"/>
        <v>72000</v>
      </c>
      <c r="F107" s="28"/>
      <c r="G107" s="8" t="s">
        <v>154</v>
      </c>
      <c r="H107" s="8" t="s">
        <v>78</v>
      </c>
      <c r="I107" s="8" t="s">
        <v>245</v>
      </c>
      <c r="J107" s="8" t="s">
        <v>18</v>
      </c>
    </row>
    <row r="108" spans="1:10" x14ac:dyDescent="0.25">
      <c r="A108" s="33">
        <v>2022</v>
      </c>
      <c r="B108" s="8" t="s">
        <v>250</v>
      </c>
      <c r="C108" s="2" t="s">
        <v>305</v>
      </c>
      <c r="D108" s="28">
        <v>728260.82</v>
      </c>
      <c r="E108" s="28">
        <f t="shared" si="0"/>
        <v>728260.82</v>
      </c>
      <c r="F108" s="28"/>
      <c r="G108" s="8" t="s">
        <v>154</v>
      </c>
      <c r="H108" s="8" t="s">
        <v>188</v>
      </c>
      <c r="I108" s="8" t="s">
        <v>250</v>
      </c>
      <c r="J108" s="8" t="s">
        <v>18</v>
      </c>
    </row>
    <row r="109" spans="1:10" x14ac:dyDescent="0.25">
      <c r="A109" s="33">
        <v>2022</v>
      </c>
      <c r="B109" s="8" t="s">
        <v>235</v>
      </c>
      <c r="C109" s="2" t="s">
        <v>306</v>
      </c>
      <c r="D109" s="28">
        <v>63000</v>
      </c>
      <c r="E109" s="28">
        <f t="shared" si="0"/>
        <v>63000</v>
      </c>
      <c r="F109" s="28"/>
      <c r="G109" s="8" t="s">
        <v>236</v>
      </c>
      <c r="H109" s="8" t="s">
        <v>78</v>
      </c>
      <c r="I109" s="8" t="s">
        <v>235</v>
      </c>
      <c r="J109" s="8" t="s">
        <v>18</v>
      </c>
    </row>
    <row r="110" spans="1:10" x14ac:dyDescent="0.25">
      <c r="A110" s="33">
        <v>2022</v>
      </c>
      <c r="B110" s="8" t="s">
        <v>204</v>
      </c>
      <c r="C110" s="2" t="s">
        <v>307</v>
      </c>
      <c r="D110" s="28">
        <v>3600</v>
      </c>
      <c r="E110" s="28">
        <f t="shared" si="0"/>
        <v>3600</v>
      </c>
      <c r="F110" s="28"/>
      <c r="G110" s="8" t="s">
        <v>154</v>
      </c>
      <c r="H110" s="8" t="s">
        <v>78</v>
      </c>
      <c r="I110" s="8" t="s">
        <v>204</v>
      </c>
      <c r="J110" s="8" t="s">
        <v>18</v>
      </c>
    </row>
    <row r="111" spans="1:10" x14ac:dyDescent="0.25">
      <c r="A111" s="33">
        <v>2022</v>
      </c>
      <c r="B111" s="8" t="s">
        <v>204</v>
      </c>
      <c r="C111" s="2" t="s">
        <v>308</v>
      </c>
      <c r="D111" s="28">
        <v>6600</v>
      </c>
      <c r="E111" s="28">
        <f t="shared" si="0"/>
        <v>6600</v>
      </c>
      <c r="F111" s="28"/>
      <c r="G111" s="1" t="s">
        <v>154</v>
      </c>
      <c r="H111" s="8" t="s">
        <v>78</v>
      </c>
      <c r="I111" s="8" t="s">
        <v>204</v>
      </c>
      <c r="J111" s="8" t="s">
        <v>18</v>
      </c>
    </row>
    <row r="112" spans="1:10" x14ac:dyDescent="0.25">
      <c r="A112" s="33">
        <v>2022</v>
      </c>
      <c r="B112" s="8" t="s">
        <v>289</v>
      </c>
      <c r="C112" s="2" t="s">
        <v>308</v>
      </c>
      <c r="D112" s="43">
        <v>6600</v>
      </c>
      <c r="E112" s="28">
        <f t="shared" si="0"/>
        <v>6600</v>
      </c>
      <c r="F112" s="43"/>
      <c r="G112" s="1" t="s">
        <v>154</v>
      </c>
      <c r="H112" s="8" t="s">
        <v>78</v>
      </c>
      <c r="I112" s="8" t="s">
        <v>289</v>
      </c>
      <c r="J112" s="8" t="s">
        <v>18</v>
      </c>
    </row>
    <row r="113" spans="1:10" x14ac:dyDescent="0.25">
      <c r="A113" s="33">
        <v>2022</v>
      </c>
      <c r="B113" s="8" t="s">
        <v>309</v>
      </c>
      <c r="C113" s="2" t="s">
        <v>310</v>
      </c>
      <c r="D113" s="28">
        <v>308670</v>
      </c>
      <c r="E113" s="28">
        <f t="shared" si="0"/>
        <v>308670</v>
      </c>
      <c r="F113" s="28"/>
      <c r="G113" s="1" t="s">
        <v>154</v>
      </c>
      <c r="H113" s="8" t="s">
        <v>188</v>
      </c>
      <c r="I113" s="8" t="s">
        <v>309</v>
      </c>
      <c r="J113" s="8" t="s">
        <v>18</v>
      </c>
    </row>
    <row r="114" spans="1:10" x14ac:dyDescent="0.25">
      <c r="A114" s="33">
        <v>2022</v>
      </c>
      <c r="B114" s="8" t="s">
        <v>311</v>
      </c>
      <c r="C114" s="2" t="s">
        <v>312</v>
      </c>
      <c r="D114" s="28">
        <v>188400</v>
      </c>
      <c r="E114" s="28">
        <f t="shared" si="0"/>
        <v>188400</v>
      </c>
      <c r="F114" s="28"/>
      <c r="G114" s="1" t="s">
        <v>300</v>
      </c>
      <c r="H114" s="8" t="s">
        <v>188</v>
      </c>
      <c r="I114" s="8" t="s">
        <v>311</v>
      </c>
      <c r="J114" s="8" t="s">
        <v>18</v>
      </c>
    </row>
    <row r="115" spans="1:10" ht="30" x14ac:dyDescent="0.25">
      <c r="A115" s="33">
        <v>2022</v>
      </c>
      <c r="B115" s="8" t="s">
        <v>197</v>
      </c>
      <c r="C115" s="2" t="s">
        <v>313</v>
      </c>
      <c r="D115" s="28">
        <v>185082.96</v>
      </c>
      <c r="E115" s="28">
        <f t="shared" si="0"/>
        <v>185082.96</v>
      </c>
      <c r="F115" s="28"/>
      <c r="G115" s="8" t="s">
        <v>154</v>
      </c>
      <c r="H115" s="8" t="s">
        <v>188</v>
      </c>
      <c r="I115" s="8" t="s">
        <v>197</v>
      </c>
      <c r="J115" s="8" t="s">
        <v>18</v>
      </c>
    </row>
    <row r="116" spans="1:10" x14ac:dyDescent="0.25">
      <c r="A116" s="33">
        <v>2022</v>
      </c>
      <c r="B116" s="8" t="s">
        <v>568</v>
      </c>
      <c r="C116" s="2" t="s">
        <v>569</v>
      </c>
      <c r="D116" s="28">
        <v>70080.7</v>
      </c>
      <c r="E116" s="28">
        <f t="shared" ref="E116" si="1">D116</f>
        <v>70080.7</v>
      </c>
      <c r="F116" s="28"/>
      <c r="G116" s="8" t="s">
        <v>154</v>
      </c>
      <c r="H116" s="8" t="s">
        <v>188</v>
      </c>
      <c r="I116" s="8" t="s">
        <v>568</v>
      </c>
      <c r="J116" s="8" t="s">
        <v>18</v>
      </c>
    </row>
    <row r="117" spans="1:10" x14ac:dyDescent="0.25">
      <c r="A117" s="33">
        <v>2022</v>
      </c>
      <c r="B117" s="8" t="s">
        <v>198</v>
      </c>
      <c r="C117" s="2" t="s">
        <v>314</v>
      </c>
      <c r="D117" s="28">
        <v>436500</v>
      </c>
      <c r="E117" s="28">
        <f t="shared" si="0"/>
        <v>436500</v>
      </c>
      <c r="F117" s="28"/>
      <c r="G117" s="1" t="s">
        <v>236</v>
      </c>
      <c r="H117" s="8" t="s">
        <v>188</v>
      </c>
      <c r="I117" s="8" t="s">
        <v>198</v>
      </c>
      <c r="J117" s="8" t="s">
        <v>18</v>
      </c>
    </row>
    <row r="118" spans="1:10" x14ac:dyDescent="0.25">
      <c r="A118" s="33">
        <v>2022</v>
      </c>
      <c r="B118" s="8" t="s">
        <v>201</v>
      </c>
      <c r="C118" s="2" t="s">
        <v>317</v>
      </c>
      <c r="D118" s="28">
        <v>24062</v>
      </c>
      <c r="E118" s="28">
        <f t="shared" si="0"/>
        <v>24062</v>
      </c>
      <c r="F118" s="28"/>
      <c r="G118" s="1" t="s">
        <v>154</v>
      </c>
      <c r="H118" s="8" t="s">
        <v>78</v>
      </c>
      <c r="I118" s="8" t="s">
        <v>201</v>
      </c>
      <c r="J118" s="8" t="s">
        <v>18</v>
      </c>
    </row>
    <row r="119" spans="1:10" x14ac:dyDescent="0.25">
      <c r="A119" s="33">
        <v>2022</v>
      </c>
      <c r="B119" s="8" t="s">
        <v>202</v>
      </c>
      <c r="C119" s="2" t="s">
        <v>318</v>
      </c>
      <c r="D119" s="28">
        <v>29500</v>
      </c>
      <c r="E119" s="28">
        <f t="shared" si="0"/>
        <v>29500</v>
      </c>
      <c r="F119" s="28"/>
      <c r="G119" s="8" t="s">
        <v>154</v>
      </c>
      <c r="H119" s="8" t="s">
        <v>78</v>
      </c>
      <c r="I119" s="8" t="s">
        <v>202</v>
      </c>
      <c r="J119" s="8" t="s">
        <v>18</v>
      </c>
    </row>
    <row r="120" spans="1:10" x14ac:dyDescent="0.25">
      <c r="A120" s="33">
        <v>2022</v>
      </c>
      <c r="B120" s="8" t="s">
        <v>261</v>
      </c>
      <c r="C120" s="2" t="s">
        <v>319</v>
      </c>
      <c r="D120" s="28">
        <v>8020</v>
      </c>
      <c r="E120" s="28">
        <f t="shared" si="0"/>
        <v>8020</v>
      </c>
      <c r="F120" s="28"/>
      <c r="G120" s="8" t="s">
        <v>154</v>
      </c>
      <c r="H120" s="8" t="s">
        <v>78</v>
      </c>
      <c r="I120" s="8" t="s">
        <v>261</v>
      </c>
      <c r="J120" s="8" t="s">
        <v>18</v>
      </c>
    </row>
    <row r="121" spans="1:10" x14ac:dyDescent="0.25">
      <c r="A121" s="33">
        <v>2022</v>
      </c>
      <c r="B121" s="8" t="s">
        <v>320</v>
      </c>
      <c r="C121" s="2" t="s">
        <v>321</v>
      </c>
      <c r="D121" s="28">
        <v>24062</v>
      </c>
      <c r="E121" s="28">
        <f t="shared" si="0"/>
        <v>24062</v>
      </c>
      <c r="F121" s="28"/>
      <c r="G121" s="8" t="s">
        <v>322</v>
      </c>
      <c r="H121" s="8" t="s">
        <v>78</v>
      </c>
      <c r="I121" s="8" t="s">
        <v>320</v>
      </c>
      <c r="J121" s="8" t="s">
        <v>18</v>
      </c>
    </row>
    <row r="122" spans="1:10" x14ac:dyDescent="0.25">
      <c r="A122" s="33">
        <v>2022</v>
      </c>
      <c r="B122" s="8" t="s">
        <v>252</v>
      </c>
      <c r="C122" s="2" t="s">
        <v>323</v>
      </c>
      <c r="D122" s="43">
        <v>10300</v>
      </c>
      <c r="E122" s="28">
        <f t="shared" si="0"/>
        <v>10300</v>
      </c>
      <c r="F122" s="43"/>
      <c r="G122" s="8" t="s">
        <v>154</v>
      </c>
      <c r="H122" s="8" t="s">
        <v>78</v>
      </c>
      <c r="I122" s="8" t="s">
        <v>252</v>
      </c>
      <c r="J122" s="8" t="s">
        <v>18</v>
      </c>
    </row>
    <row r="123" spans="1:10" x14ac:dyDescent="0.25">
      <c r="A123" s="33">
        <v>2022</v>
      </c>
      <c r="B123" s="8" t="s">
        <v>324</v>
      </c>
      <c r="C123" s="2" t="s">
        <v>325</v>
      </c>
      <c r="D123" s="28">
        <v>329900</v>
      </c>
      <c r="E123" s="28">
        <f t="shared" si="0"/>
        <v>329900</v>
      </c>
      <c r="F123" s="28"/>
      <c r="G123" s="8" t="s">
        <v>154</v>
      </c>
      <c r="H123" s="8" t="s">
        <v>188</v>
      </c>
      <c r="I123" s="8" t="s">
        <v>324</v>
      </c>
      <c r="J123" s="8" t="s">
        <v>18</v>
      </c>
    </row>
    <row r="124" spans="1:10" x14ac:dyDescent="0.25">
      <c r="A124" s="33">
        <v>2022</v>
      </c>
      <c r="B124" s="8" t="s">
        <v>326</v>
      </c>
      <c r="C124" s="2" t="s">
        <v>327</v>
      </c>
      <c r="D124" s="28">
        <v>17700</v>
      </c>
      <c r="E124" s="28">
        <f t="shared" si="0"/>
        <v>17700</v>
      </c>
      <c r="F124" s="28"/>
      <c r="G124" s="8" t="s">
        <v>154</v>
      </c>
      <c r="H124" s="8" t="s">
        <v>78</v>
      </c>
      <c r="I124" s="8" t="s">
        <v>326</v>
      </c>
      <c r="J124" s="8" t="s">
        <v>18</v>
      </c>
    </row>
    <row r="125" spans="1:10" x14ac:dyDescent="0.25">
      <c r="A125" s="33">
        <v>2022</v>
      </c>
      <c r="B125" s="8" t="s">
        <v>214</v>
      </c>
      <c r="C125" s="2" t="s">
        <v>328</v>
      </c>
      <c r="D125" s="28">
        <v>24062</v>
      </c>
      <c r="E125" s="28">
        <f t="shared" si="0"/>
        <v>24062</v>
      </c>
      <c r="F125" s="28"/>
      <c r="G125" s="8" t="s">
        <v>154</v>
      </c>
      <c r="H125" s="8" t="s">
        <v>78</v>
      </c>
      <c r="I125" s="8" t="s">
        <v>214</v>
      </c>
      <c r="J125" s="8" t="s">
        <v>18</v>
      </c>
    </row>
    <row r="126" spans="1:10" ht="30" x14ac:dyDescent="0.25">
      <c r="A126" s="33">
        <v>2022</v>
      </c>
      <c r="B126" s="8" t="s">
        <v>329</v>
      </c>
      <c r="C126" s="2" t="s">
        <v>330</v>
      </c>
      <c r="D126" s="28">
        <v>13138.82</v>
      </c>
      <c r="E126" s="28">
        <f t="shared" si="0"/>
        <v>13138.82</v>
      </c>
      <c r="F126" s="28"/>
      <c r="G126" s="8" t="s">
        <v>154</v>
      </c>
      <c r="H126" s="8" t="s">
        <v>78</v>
      </c>
      <c r="I126" s="8" t="s">
        <v>329</v>
      </c>
      <c r="J126" s="8" t="s">
        <v>18</v>
      </c>
    </row>
    <row r="127" spans="1:10" x14ac:dyDescent="0.25">
      <c r="A127" s="33">
        <v>2022</v>
      </c>
      <c r="B127" s="8" t="s">
        <v>206</v>
      </c>
      <c r="C127" s="2" t="s">
        <v>331</v>
      </c>
      <c r="D127" s="28">
        <v>99824.21</v>
      </c>
      <c r="E127" s="28">
        <f t="shared" si="0"/>
        <v>99824.21</v>
      </c>
      <c r="F127" s="28"/>
      <c r="G127" s="8" t="s">
        <v>337</v>
      </c>
      <c r="H127" s="8" t="s">
        <v>188</v>
      </c>
      <c r="I127" s="8" t="s">
        <v>206</v>
      </c>
      <c r="J127" s="8" t="s">
        <v>18</v>
      </c>
    </row>
    <row r="128" spans="1:10" x14ac:dyDescent="0.25">
      <c r="A128" s="33">
        <v>2022</v>
      </c>
      <c r="B128" s="8" t="s">
        <v>255</v>
      </c>
      <c r="C128" s="2" t="s">
        <v>331</v>
      </c>
      <c r="D128" s="28">
        <v>99824.21</v>
      </c>
      <c r="E128" s="28">
        <f t="shared" si="0"/>
        <v>99824.21</v>
      </c>
      <c r="F128" s="28"/>
      <c r="G128" s="8" t="s">
        <v>154</v>
      </c>
      <c r="H128" s="8" t="s">
        <v>78</v>
      </c>
      <c r="I128" s="8" t="s">
        <v>255</v>
      </c>
      <c r="J128" s="8" t="s">
        <v>18</v>
      </c>
    </row>
    <row r="129" spans="1:10" x14ac:dyDescent="0.25">
      <c r="A129" s="33">
        <v>2022</v>
      </c>
      <c r="B129" s="8" t="s">
        <v>332</v>
      </c>
      <c r="C129" s="2" t="s">
        <v>333</v>
      </c>
      <c r="D129" s="28">
        <v>212900</v>
      </c>
      <c r="E129" s="28">
        <f t="shared" si="0"/>
        <v>212900</v>
      </c>
      <c r="F129" s="28"/>
      <c r="G129" s="8" t="s">
        <v>154</v>
      </c>
      <c r="H129" s="8" t="s">
        <v>188</v>
      </c>
      <c r="I129" s="8" t="s">
        <v>332</v>
      </c>
      <c r="J129" s="8" t="s">
        <v>18</v>
      </c>
    </row>
    <row r="130" spans="1:10" x14ac:dyDescent="0.25">
      <c r="A130" s="33">
        <v>2022</v>
      </c>
      <c r="B130" s="8" t="s">
        <v>207</v>
      </c>
      <c r="C130" s="2" t="s">
        <v>334</v>
      </c>
      <c r="D130" s="28">
        <v>279900</v>
      </c>
      <c r="E130" s="28">
        <f t="shared" si="0"/>
        <v>279900</v>
      </c>
      <c r="F130" s="28"/>
      <c r="G130" s="8" t="s">
        <v>154</v>
      </c>
      <c r="H130" s="8" t="s">
        <v>188</v>
      </c>
      <c r="I130" s="8" t="s">
        <v>207</v>
      </c>
      <c r="J130" s="8" t="s">
        <v>18</v>
      </c>
    </row>
    <row r="131" spans="1:10" x14ac:dyDescent="0.25">
      <c r="A131" s="33">
        <v>2022</v>
      </c>
      <c r="B131" s="8" t="s">
        <v>214</v>
      </c>
      <c r="C131" s="2" t="s">
        <v>335</v>
      </c>
      <c r="D131" s="28">
        <v>218900</v>
      </c>
      <c r="E131" s="28">
        <f t="shared" si="0"/>
        <v>218900</v>
      </c>
      <c r="F131" s="28"/>
      <c r="G131" s="8" t="s">
        <v>154</v>
      </c>
      <c r="H131" s="8" t="s">
        <v>188</v>
      </c>
      <c r="I131" s="8" t="s">
        <v>214</v>
      </c>
      <c r="J131" s="8" t="s">
        <v>18</v>
      </c>
    </row>
    <row r="132" spans="1:10" x14ac:dyDescent="0.25">
      <c r="A132" s="33">
        <v>2022</v>
      </c>
      <c r="B132" s="8" t="s">
        <v>208</v>
      </c>
      <c r="C132" s="2" t="s">
        <v>336</v>
      </c>
      <c r="D132" s="28">
        <v>57000</v>
      </c>
      <c r="E132" s="28">
        <f t="shared" si="0"/>
        <v>57000</v>
      </c>
      <c r="F132" s="28"/>
      <c r="G132" s="8" t="s">
        <v>154</v>
      </c>
      <c r="H132" s="8" t="s">
        <v>78</v>
      </c>
      <c r="I132" s="8" t="s">
        <v>208</v>
      </c>
      <c r="J132" s="8" t="s">
        <v>18</v>
      </c>
    </row>
    <row r="133" spans="1:10" x14ac:dyDescent="0.25">
      <c r="A133" s="33">
        <v>2022</v>
      </c>
      <c r="B133" s="8" t="s">
        <v>203</v>
      </c>
      <c r="C133" s="2" t="s">
        <v>338</v>
      </c>
      <c r="D133" s="28">
        <v>15500</v>
      </c>
      <c r="E133" s="28">
        <f t="shared" si="0"/>
        <v>15500</v>
      </c>
      <c r="F133" s="28"/>
      <c r="G133" s="8" t="s">
        <v>322</v>
      </c>
      <c r="H133" s="8" t="s">
        <v>78</v>
      </c>
      <c r="I133" s="8" t="s">
        <v>203</v>
      </c>
      <c r="J133" s="8" t="s">
        <v>18</v>
      </c>
    </row>
    <row r="134" spans="1:10" x14ac:dyDescent="0.25">
      <c r="A134" s="33">
        <v>2022</v>
      </c>
      <c r="B134" s="8" t="s">
        <v>209</v>
      </c>
      <c r="C134" s="2" t="s">
        <v>339</v>
      </c>
      <c r="D134" s="28">
        <v>11000</v>
      </c>
      <c r="E134" s="28">
        <f t="shared" si="0"/>
        <v>11000</v>
      </c>
      <c r="F134" s="28"/>
      <c r="G134" s="8" t="s">
        <v>337</v>
      </c>
      <c r="H134" s="8" t="s">
        <v>78</v>
      </c>
      <c r="I134" s="8" t="s">
        <v>209</v>
      </c>
      <c r="J134" s="8" t="s">
        <v>18</v>
      </c>
    </row>
    <row r="135" spans="1:10" x14ac:dyDescent="0.25">
      <c r="A135" s="33">
        <v>2022</v>
      </c>
      <c r="B135" s="1" t="s">
        <v>341</v>
      </c>
      <c r="C135" s="2" t="s">
        <v>342</v>
      </c>
      <c r="D135" s="28">
        <v>460455.34</v>
      </c>
      <c r="E135" s="28">
        <f t="shared" si="0"/>
        <v>460455.34</v>
      </c>
      <c r="F135" s="28"/>
      <c r="G135" s="8" t="s">
        <v>343</v>
      </c>
      <c r="H135" s="8" t="s">
        <v>188</v>
      </c>
      <c r="I135" s="1" t="s">
        <v>341</v>
      </c>
      <c r="J135" s="8" t="s">
        <v>18</v>
      </c>
    </row>
    <row r="136" spans="1:10" x14ac:dyDescent="0.25">
      <c r="A136" s="33">
        <v>2022</v>
      </c>
      <c r="B136" s="8" t="s">
        <v>209</v>
      </c>
      <c r="C136" s="2" t="s">
        <v>259</v>
      </c>
      <c r="D136" s="28">
        <v>45500</v>
      </c>
      <c r="E136" s="28">
        <f t="shared" si="0"/>
        <v>45500</v>
      </c>
      <c r="F136" s="28"/>
      <c r="G136" s="8" t="s">
        <v>337</v>
      </c>
      <c r="H136" s="8" t="s">
        <v>78</v>
      </c>
      <c r="I136" s="8" t="s">
        <v>209</v>
      </c>
      <c r="J136" s="8" t="s">
        <v>18</v>
      </c>
    </row>
    <row r="137" spans="1:10" x14ac:dyDescent="0.25">
      <c r="A137" s="33">
        <v>2022</v>
      </c>
      <c r="B137" s="8" t="s">
        <v>210</v>
      </c>
      <c r="C137" s="32" t="s">
        <v>344</v>
      </c>
      <c r="D137" s="28">
        <v>392000</v>
      </c>
      <c r="E137" s="28">
        <f t="shared" si="0"/>
        <v>392000</v>
      </c>
      <c r="F137" s="28"/>
      <c r="G137" s="8" t="s">
        <v>345</v>
      </c>
      <c r="H137" s="8" t="s">
        <v>188</v>
      </c>
      <c r="I137" s="8" t="s">
        <v>210</v>
      </c>
      <c r="J137" s="8" t="s">
        <v>18</v>
      </c>
    </row>
    <row r="138" spans="1:10" x14ac:dyDescent="0.25">
      <c r="A138" s="33">
        <v>2022</v>
      </c>
      <c r="B138" s="8" t="s">
        <v>208</v>
      </c>
      <c r="C138" s="2" t="s">
        <v>346</v>
      </c>
      <c r="D138" s="28">
        <v>15500</v>
      </c>
      <c r="E138" s="28">
        <f t="shared" si="0"/>
        <v>15500</v>
      </c>
      <c r="F138" s="28"/>
      <c r="G138" s="8" t="s">
        <v>154</v>
      </c>
      <c r="H138" s="8" t="s">
        <v>78</v>
      </c>
      <c r="I138" s="8" t="s">
        <v>208</v>
      </c>
      <c r="J138" s="8" t="s">
        <v>18</v>
      </c>
    </row>
    <row r="139" spans="1:10" x14ac:dyDescent="0.25">
      <c r="A139" s="33">
        <v>2023</v>
      </c>
      <c r="B139" s="8" t="s">
        <v>214</v>
      </c>
      <c r="C139" s="2" t="s">
        <v>347</v>
      </c>
      <c r="D139" s="28">
        <v>24160</v>
      </c>
      <c r="E139" s="28">
        <f t="shared" si="0"/>
        <v>24160</v>
      </c>
      <c r="F139" s="28"/>
      <c r="G139" s="8" t="s">
        <v>154</v>
      </c>
      <c r="H139" s="8" t="s">
        <v>78</v>
      </c>
      <c r="I139" s="8" t="s">
        <v>214</v>
      </c>
      <c r="J139" s="8" t="s">
        <v>18</v>
      </c>
    </row>
    <row r="140" spans="1:10" x14ac:dyDescent="0.25">
      <c r="A140" s="33">
        <v>2023</v>
      </c>
      <c r="B140" s="8" t="s">
        <v>397</v>
      </c>
      <c r="C140" s="2" t="s">
        <v>398</v>
      </c>
      <c r="D140" s="28">
        <v>171600</v>
      </c>
      <c r="E140" s="28">
        <f t="shared" ref="E140" si="2">D140</f>
        <v>171600</v>
      </c>
      <c r="F140" s="28"/>
      <c r="G140" s="8" t="s">
        <v>399</v>
      </c>
      <c r="H140" s="8" t="s">
        <v>78</v>
      </c>
      <c r="I140" s="8" t="s">
        <v>397</v>
      </c>
      <c r="J140" s="8" t="s">
        <v>18</v>
      </c>
    </row>
    <row r="141" spans="1:10" ht="60" x14ac:dyDescent="0.25">
      <c r="A141" s="47">
        <v>44986</v>
      </c>
      <c r="B141" s="8" t="s">
        <v>378</v>
      </c>
      <c r="C141" s="2" t="s">
        <v>379</v>
      </c>
      <c r="D141" s="28" t="s">
        <v>380</v>
      </c>
      <c r="E141" s="28">
        <v>24000</v>
      </c>
      <c r="F141" s="28"/>
      <c r="G141" s="8" t="s">
        <v>381</v>
      </c>
      <c r="H141" s="8" t="s">
        <v>382</v>
      </c>
      <c r="I141" s="8" t="s">
        <v>378</v>
      </c>
      <c r="J141" s="8" t="s">
        <v>18</v>
      </c>
    </row>
    <row r="142" spans="1:10" x14ac:dyDescent="0.25">
      <c r="A142" s="47">
        <v>45120</v>
      </c>
      <c r="B142" s="8" t="s">
        <v>409</v>
      </c>
      <c r="C142" s="2" t="s">
        <v>410</v>
      </c>
      <c r="D142" s="28">
        <v>329700</v>
      </c>
      <c r="E142" s="28">
        <f t="shared" ref="E142:E182" si="3">D142</f>
        <v>329700</v>
      </c>
      <c r="F142" s="28"/>
      <c r="G142" s="8" t="s">
        <v>411</v>
      </c>
      <c r="H142" s="8" t="s">
        <v>351</v>
      </c>
      <c r="I142" s="8" t="s">
        <v>397</v>
      </c>
      <c r="J142" s="8" t="s">
        <v>18</v>
      </c>
    </row>
    <row r="143" spans="1:10" x14ac:dyDescent="0.25">
      <c r="A143" s="47">
        <v>45117</v>
      </c>
      <c r="B143" s="8" t="s">
        <v>412</v>
      </c>
      <c r="C143" s="2" t="s">
        <v>410</v>
      </c>
      <c r="D143" s="28">
        <v>329700</v>
      </c>
      <c r="E143" s="28">
        <f t="shared" si="3"/>
        <v>329700</v>
      </c>
      <c r="F143" s="28"/>
      <c r="G143" s="8" t="s">
        <v>126</v>
      </c>
      <c r="H143" s="8" t="s">
        <v>351</v>
      </c>
      <c r="I143" s="8" t="s">
        <v>413</v>
      </c>
      <c r="J143" s="8" t="s">
        <v>18</v>
      </c>
    </row>
    <row r="144" spans="1:10" x14ac:dyDescent="0.25">
      <c r="A144" s="47">
        <v>45133</v>
      </c>
      <c r="B144" s="8" t="s">
        <v>414</v>
      </c>
      <c r="C144" s="2" t="s">
        <v>415</v>
      </c>
      <c r="D144" s="28">
        <v>187900</v>
      </c>
      <c r="E144" s="28">
        <f t="shared" si="3"/>
        <v>187900</v>
      </c>
      <c r="F144" s="28"/>
      <c r="G144" s="8" t="s">
        <v>411</v>
      </c>
      <c r="H144" s="8" t="s">
        <v>188</v>
      </c>
      <c r="I144" s="8" t="s">
        <v>416</v>
      </c>
      <c r="J144" s="8" t="s">
        <v>18</v>
      </c>
    </row>
    <row r="145" spans="1:10" x14ac:dyDescent="0.25">
      <c r="A145" s="47">
        <v>45139</v>
      </c>
      <c r="B145" s="8" t="s">
        <v>417</v>
      </c>
      <c r="C145" s="2" t="s">
        <v>418</v>
      </c>
      <c r="D145" s="28">
        <v>15700</v>
      </c>
      <c r="E145" s="28">
        <f t="shared" si="3"/>
        <v>15700</v>
      </c>
      <c r="F145" s="28"/>
      <c r="G145" s="8" t="s">
        <v>411</v>
      </c>
      <c r="H145" s="8" t="s">
        <v>188</v>
      </c>
      <c r="I145" s="8" t="s">
        <v>416</v>
      </c>
      <c r="J145" s="8" t="s">
        <v>18</v>
      </c>
    </row>
    <row r="146" spans="1:10" x14ac:dyDescent="0.25">
      <c r="A146" s="47">
        <v>45141</v>
      </c>
      <c r="B146" s="8" t="s">
        <v>419</v>
      </c>
      <c r="C146" s="2" t="s">
        <v>420</v>
      </c>
      <c r="D146" s="28">
        <v>450000</v>
      </c>
      <c r="E146" s="28">
        <f t="shared" si="3"/>
        <v>450000</v>
      </c>
      <c r="F146" s="28"/>
      <c r="G146" s="8" t="s">
        <v>421</v>
      </c>
      <c r="H146" s="8" t="s">
        <v>78</v>
      </c>
      <c r="I146" s="8" t="s">
        <v>422</v>
      </c>
      <c r="J146" s="8" t="s">
        <v>18</v>
      </c>
    </row>
    <row r="147" spans="1:10" ht="60" x14ac:dyDescent="0.25">
      <c r="A147" s="47">
        <v>45175</v>
      </c>
      <c r="B147" s="33" t="s">
        <v>430</v>
      </c>
      <c r="C147" s="2" t="s">
        <v>431</v>
      </c>
      <c r="D147" s="60">
        <v>164447.32999999999</v>
      </c>
      <c r="E147" s="28">
        <v>164487.32999999999</v>
      </c>
      <c r="F147" s="60"/>
      <c r="G147" s="33" t="s">
        <v>381</v>
      </c>
      <c r="H147" s="8" t="s">
        <v>188</v>
      </c>
      <c r="I147" s="8" t="s">
        <v>432</v>
      </c>
      <c r="J147" s="8" t="s">
        <v>18</v>
      </c>
    </row>
    <row r="148" spans="1:10" x14ac:dyDescent="0.25">
      <c r="A148" s="47">
        <v>45225</v>
      </c>
      <c r="B148" s="33" t="s">
        <v>438</v>
      </c>
      <c r="C148" s="2" t="s">
        <v>306</v>
      </c>
      <c r="D148" s="60">
        <v>44300</v>
      </c>
      <c r="E148" s="28">
        <f t="shared" si="3"/>
        <v>44300</v>
      </c>
      <c r="F148" s="60"/>
      <c r="G148" s="33" t="s">
        <v>345</v>
      </c>
      <c r="H148" s="8" t="s">
        <v>78</v>
      </c>
      <c r="I148" s="8" t="s">
        <v>438</v>
      </c>
      <c r="J148" s="8" t="s">
        <v>18</v>
      </c>
    </row>
    <row r="149" spans="1:10" ht="30" x14ac:dyDescent="0.25">
      <c r="A149" s="47">
        <v>45252</v>
      </c>
      <c r="B149" s="33" t="s">
        <v>439</v>
      </c>
      <c r="C149" s="2" t="s">
        <v>440</v>
      </c>
      <c r="D149" s="60">
        <v>170160.11</v>
      </c>
      <c r="E149" s="28">
        <f t="shared" si="3"/>
        <v>170160.11</v>
      </c>
      <c r="F149" s="60"/>
      <c r="G149" s="33" t="s">
        <v>381</v>
      </c>
      <c r="H149" s="8" t="s">
        <v>188</v>
      </c>
      <c r="I149" s="8" t="s">
        <v>439</v>
      </c>
      <c r="J149" s="8" t="s">
        <v>18</v>
      </c>
    </row>
    <row r="150" spans="1:10" x14ac:dyDescent="0.25">
      <c r="A150" s="47">
        <v>45264</v>
      </c>
      <c r="B150" s="33" t="s">
        <v>441</v>
      </c>
      <c r="C150" s="2" t="s">
        <v>442</v>
      </c>
      <c r="D150" s="60">
        <v>329700</v>
      </c>
      <c r="E150" s="28">
        <f t="shared" si="3"/>
        <v>329700</v>
      </c>
      <c r="F150" s="60"/>
      <c r="G150" s="33" t="s">
        <v>443</v>
      </c>
      <c r="H150" s="8" t="s">
        <v>188</v>
      </c>
      <c r="I150" s="8" t="s">
        <v>441</v>
      </c>
      <c r="J150" s="8" t="s">
        <v>18</v>
      </c>
    </row>
    <row r="151" spans="1:10" ht="30" x14ac:dyDescent="0.25">
      <c r="A151" s="47">
        <v>45271</v>
      </c>
      <c r="B151" s="33" t="s">
        <v>444</v>
      </c>
      <c r="C151" s="2" t="s">
        <v>563</v>
      </c>
      <c r="D151" s="60">
        <v>277400</v>
      </c>
      <c r="E151" s="28">
        <f t="shared" si="3"/>
        <v>277400</v>
      </c>
      <c r="F151" s="60"/>
      <c r="G151" s="33" t="s">
        <v>345</v>
      </c>
      <c r="H151" s="8" t="s">
        <v>445</v>
      </c>
      <c r="I151" s="33" t="s">
        <v>444</v>
      </c>
      <c r="J151" s="8" t="s">
        <v>18</v>
      </c>
    </row>
    <row r="152" spans="1:10" ht="30" x14ac:dyDescent="0.25">
      <c r="A152" s="47">
        <v>45274</v>
      </c>
      <c r="B152" s="33" t="s">
        <v>450</v>
      </c>
      <c r="C152" s="2" t="s">
        <v>451</v>
      </c>
      <c r="D152" s="60">
        <v>77400</v>
      </c>
      <c r="E152" s="28">
        <v>154800</v>
      </c>
      <c r="F152" s="60"/>
      <c r="G152" s="33" t="s">
        <v>452</v>
      </c>
      <c r="H152" s="8" t="s">
        <v>453</v>
      </c>
      <c r="I152" s="33" t="s">
        <v>450</v>
      </c>
      <c r="J152" s="8" t="s">
        <v>18</v>
      </c>
    </row>
    <row r="153" spans="1:10" x14ac:dyDescent="0.25">
      <c r="A153" s="47">
        <v>45278</v>
      </c>
      <c r="B153" s="33" t="s">
        <v>454</v>
      </c>
      <c r="C153" s="2" t="s">
        <v>455</v>
      </c>
      <c r="D153" s="60">
        <v>12811.99</v>
      </c>
      <c r="E153" s="28">
        <f t="shared" si="3"/>
        <v>12811.99</v>
      </c>
      <c r="F153" s="60"/>
      <c r="G153" s="33" t="s">
        <v>456</v>
      </c>
      <c r="H153" s="8" t="s">
        <v>205</v>
      </c>
      <c r="I153" s="33" t="s">
        <v>454</v>
      </c>
      <c r="J153" s="8" t="s">
        <v>18</v>
      </c>
    </row>
    <row r="154" spans="1:10" x14ac:dyDescent="0.25">
      <c r="A154" s="47">
        <v>45278</v>
      </c>
      <c r="B154" s="33" t="s">
        <v>454</v>
      </c>
      <c r="C154" s="2" t="s">
        <v>457</v>
      </c>
      <c r="D154" s="60">
        <v>15700</v>
      </c>
      <c r="E154" s="28">
        <f t="shared" si="3"/>
        <v>15700</v>
      </c>
      <c r="F154" s="60"/>
      <c r="G154" s="33" t="s">
        <v>456</v>
      </c>
      <c r="H154" s="8" t="s">
        <v>205</v>
      </c>
      <c r="I154" s="33" t="s">
        <v>454</v>
      </c>
      <c r="J154" s="8" t="s">
        <v>18</v>
      </c>
    </row>
    <row r="155" spans="1:10" x14ac:dyDescent="0.25">
      <c r="A155" s="47">
        <v>45282</v>
      </c>
      <c r="B155" s="33" t="s">
        <v>454</v>
      </c>
      <c r="C155" s="2" t="s">
        <v>462</v>
      </c>
      <c r="D155" s="60">
        <v>187900</v>
      </c>
      <c r="E155" s="28">
        <f t="shared" si="3"/>
        <v>187900</v>
      </c>
      <c r="F155" s="60"/>
      <c r="G155" s="33" t="s">
        <v>452</v>
      </c>
      <c r="H155" s="8" t="s">
        <v>351</v>
      </c>
      <c r="I155" s="33" t="s">
        <v>454</v>
      </c>
      <c r="J155" s="8" t="s">
        <v>18</v>
      </c>
    </row>
    <row r="156" spans="1:10" x14ac:dyDescent="0.25">
      <c r="A156" s="47">
        <v>45288</v>
      </c>
      <c r="B156" s="33" t="s">
        <v>463</v>
      </c>
      <c r="C156" s="2" t="s">
        <v>464</v>
      </c>
      <c r="D156" s="60">
        <v>527000</v>
      </c>
      <c r="E156" s="28">
        <f t="shared" si="3"/>
        <v>527000</v>
      </c>
      <c r="F156" s="60"/>
      <c r="G156" s="33" t="s">
        <v>162</v>
      </c>
      <c r="H156" s="8" t="s">
        <v>351</v>
      </c>
      <c r="I156" s="33" t="s">
        <v>463</v>
      </c>
      <c r="J156" s="8" t="s">
        <v>18</v>
      </c>
    </row>
    <row r="157" spans="1:10" x14ac:dyDescent="0.25">
      <c r="A157" s="47">
        <v>45275</v>
      </c>
      <c r="B157" s="33" t="s">
        <v>465</v>
      </c>
      <c r="C157" s="2" t="s">
        <v>466</v>
      </c>
      <c r="D157" s="60">
        <v>21900</v>
      </c>
      <c r="E157" s="28">
        <f t="shared" si="3"/>
        <v>21900</v>
      </c>
      <c r="F157" s="60"/>
      <c r="G157" s="33" t="s">
        <v>456</v>
      </c>
      <c r="H157" s="8" t="s">
        <v>351</v>
      </c>
      <c r="I157" s="33" t="s">
        <v>465</v>
      </c>
      <c r="J157" s="8" t="s">
        <v>18</v>
      </c>
    </row>
    <row r="158" spans="1:10" ht="45" x14ac:dyDescent="0.25">
      <c r="A158" s="47">
        <v>45331</v>
      </c>
      <c r="B158" s="33" t="s">
        <v>467</v>
      </c>
      <c r="C158" s="2" t="s">
        <v>469</v>
      </c>
      <c r="D158" s="60">
        <v>77400</v>
      </c>
      <c r="E158" s="28">
        <v>309600</v>
      </c>
      <c r="F158" s="60"/>
      <c r="G158" s="52" t="s">
        <v>468</v>
      </c>
      <c r="H158" s="8" t="s">
        <v>205</v>
      </c>
      <c r="I158" s="33" t="s">
        <v>467</v>
      </c>
      <c r="J158" s="8" t="s">
        <v>18</v>
      </c>
    </row>
    <row r="159" spans="1:10" x14ac:dyDescent="0.25">
      <c r="A159" s="47">
        <v>45331</v>
      </c>
      <c r="B159" s="33" t="s">
        <v>470</v>
      </c>
      <c r="C159" s="2" t="s">
        <v>471</v>
      </c>
      <c r="D159" s="60">
        <v>51000</v>
      </c>
      <c r="E159" s="28">
        <f t="shared" si="3"/>
        <v>51000</v>
      </c>
      <c r="F159" s="60"/>
      <c r="G159" s="52" t="s">
        <v>472</v>
      </c>
      <c r="H159" s="8" t="s">
        <v>205</v>
      </c>
      <c r="I159" s="33" t="s">
        <v>476</v>
      </c>
      <c r="J159" s="8" t="s">
        <v>18</v>
      </c>
    </row>
    <row r="160" spans="1:10" x14ac:dyDescent="0.25">
      <c r="A160" s="47">
        <v>45350</v>
      </c>
      <c r="B160" s="33" t="s">
        <v>473</v>
      </c>
      <c r="C160" s="2" t="s">
        <v>474</v>
      </c>
      <c r="D160" s="60">
        <v>21900</v>
      </c>
      <c r="E160" s="28">
        <f t="shared" si="3"/>
        <v>21900</v>
      </c>
      <c r="F160" s="60"/>
      <c r="G160" s="52" t="s">
        <v>475</v>
      </c>
      <c r="H160" s="8" t="s">
        <v>205</v>
      </c>
      <c r="I160" s="33" t="s">
        <v>473</v>
      </c>
      <c r="J160" s="8" t="s">
        <v>18</v>
      </c>
    </row>
    <row r="161" spans="1:10" x14ac:dyDescent="0.25">
      <c r="A161" s="47">
        <v>45350</v>
      </c>
      <c r="B161" s="33" t="s">
        <v>477</v>
      </c>
      <c r="C161" s="2" t="s">
        <v>478</v>
      </c>
      <c r="D161" s="60">
        <v>21900</v>
      </c>
      <c r="E161" s="28">
        <f t="shared" si="3"/>
        <v>21900</v>
      </c>
      <c r="F161" s="60"/>
      <c r="G161" s="52" t="s">
        <v>479</v>
      </c>
      <c r="H161" s="8" t="s">
        <v>445</v>
      </c>
      <c r="I161" s="33" t="s">
        <v>477</v>
      </c>
      <c r="J161" s="8" t="s">
        <v>18</v>
      </c>
    </row>
    <row r="162" spans="1:10" ht="45" x14ac:dyDescent="0.25">
      <c r="A162" s="47">
        <v>45331</v>
      </c>
      <c r="B162" s="33" t="s">
        <v>480</v>
      </c>
      <c r="C162" s="2" t="s">
        <v>481</v>
      </c>
      <c r="D162" s="60">
        <v>125000</v>
      </c>
      <c r="E162" s="28">
        <f t="shared" si="3"/>
        <v>125000</v>
      </c>
      <c r="F162" s="60"/>
      <c r="G162" s="52" t="s">
        <v>482</v>
      </c>
      <c r="H162" s="8" t="s">
        <v>188</v>
      </c>
      <c r="I162" s="33" t="s">
        <v>480</v>
      </c>
      <c r="J162" s="8" t="s">
        <v>18</v>
      </c>
    </row>
    <row r="163" spans="1:10" ht="30" x14ac:dyDescent="0.25">
      <c r="A163" s="47">
        <v>45331</v>
      </c>
      <c r="B163" s="33" t="s">
        <v>473</v>
      </c>
      <c r="C163" s="2" t="s">
        <v>483</v>
      </c>
      <c r="D163" s="60">
        <v>125000</v>
      </c>
      <c r="E163" s="28">
        <f t="shared" si="3"/>
        <v>125000</v>
      </c>
      <c r="F163" s="60"/>
      <c r="G163" s="52" t="s">
        <v>475</v>
      </c>
      <c r="H163" s="8" t="s">
        <v>188</v>
      </c>
      <c r="I163" s="33" t="s">
        <v>473</v>
      </c>
      <c r="J163" s="8" t="s">
        <v>18</v>
      </c>
    </row>
    <row r="164" spans="1:10" x14ac:dyDescent="0.25">
      <c r="A164" s="47">
        <v>45383</v>
      </c>
      <c r="B164" s="33" t="s">
        <v>493</v>
      </c>
      <c r="C164" s="2" t="s">
        <v>494</v>
      </c>
      <c r="D164" s="60">
        <v>549000</v>
      </c>
      <c r="E164" s="28">
        <f t="shared" si="3"/>
        <v>549000</v>
      </c>
      <c r="F164" s="60"/>
      <c r="G164" s="52" t="s">
        <v>495</v>
      </c>
      <c r="H164" s="8" t="s">
        <v>163</v>
      </c>
      <c r="I164" s="33" t="s">
        <v>493</v>
      </c>
      <c r="J164" s="8" t="s">
        <v>18</v>
      </c>
    </row>
    <row r="165" spans="1:10" x14ac:dyDescent="0.25">
      <c r="A165" s="47">
        <v>45383</v>
      </c>
      <c r="B165" s="33" t="s">
        <v>496</v>
      </c>
      <c r="C165" s="2" t="s">
        <v>497</v>
      </c>
      <c r="D165" s="60">
        <v>318900</v>
      </c>
      <c r="E165" s="28">
        <f t="shared" si="3"/>
        <v>318900</v>
      </c>
      <c r="F165" s="60"/>
      <c r="G165" s="52" t="s">
        <v>498</v>
      </c>
      <c r="H165" s="8" t="s">
        <v>351</v>
      </c>
      <c r="I165" s="33" t="s">
        <v>499</v>
      </c>
      <c r="J165" s="8" t="s">
        <v>18</v>
      </c>
    </row>
    <row r="166" spans="1:10" x14ac:dyDescent="0.25">
      <c r="A166" s="47">
        <v>45383</v>
      </c>
      <c r="B166" s="33" t="s">
        <v>413</v>
      </c>
      <c r="C166" s="2" t="s">
        <v>500</v>
      </c>
      <c r="D166" s="60">
        <v>549000</v>
      </c>
      <c r="E166" s="28">
        <f t="shared" si="3"/>
        <v>549000</v>
      </c>
      <c r="F166" s="60"/>
      <c r="G166" s="52" t="s">
        <v>126</v>
      </c>
      <c r="H166" s="8" t="s">
        <v>163</v>
      </c>
      <c r="I166" s="33" t="s">
        <v>413</v>
      </c>
      <c r="J166" s="8" t="s">
        <v>18</v>
      </c>
    </row>
    <row r="167" spans="1:10" x14ac:dyDescent="0.25">
      <c r="A167" s="47">
        <v>45385</v>
      </c>
      <c r="B167" s="33" t="s">
        <v>503</v>
      </c>
      <c r="C167" s="2" t="s">
        <v>504</v>
      </c>
      <c r="D167" s="60">
        <v>13996</v>
      </c>
      <c r="E167" s="28">
        <f t="shared" si="3"/>
        <v>13996</v>
      </c>
      <c r="F167" s="60"/>
      <c r="G167" s="52" t="s">
        <v>495</v>
      </c>
      <c r="H167" s="8" t="s">
        <v>163</v>
      </c>
      <c r="I167" s="33" t="s">
        <v>503</v>
      </c>
      <c r="J167" s="8" t="s">
        <v>18</v>
      </c>
    </row>
    <row r="168" spans="1:10" x14ac:dyDescent="0.25">
      <c r="A168" s="47">
        <v>45404</v>
      </c>
      <c r="B168" s="33" t="s">
        <v>513</v>
      </c>
      <c r="C168" s="2" t="s">
        <v>455</v>
      </c>
      <c r="D168" s="60">
        <v>12811.99</v>
      </c>
      <c r="E168" s="28">
        <f t="shared" si="3"/>
        <v>12811.99</v>
      </c>
      <c r="F168" s="60"/>
      <c r="G168" s="52" t="s">
        <v>495</v>
      </c>
      <c r="H168" s="8" t="s">
        <v>205</v>
      </c>
      <c r="I168" s="33" t="s">
        <v>473</v>
      </c>
      <c r="J168" s="8" t="s">
        <v>18</v>
      </c>
    </row>
    <row r="169" spans="1:10" x14ac:dyDescent="0.25">
      <c r="A169" s="47">
        <v>45404</v>
      </c>
      <c r="B169" s="33" t="s">
        <v>514</v>
      </c>
      <c r="C169" s="2" t="s">
        <v>515</v>
      </c>
      <c r="D169" s="60">
        <v>12811.99</v>
      </c>
      <c r="E169" s="28">
        <f t="shared" si="3"/>
        <v>12811.99</v>
      </c>
      <c r="F169" s="60"/>
      <c r="G169" s="52" t="s">
        <v>154</v>
      </c>
      <c r="H169" s="8" t="s">
        <v>516</v>
      </c>
      <c r="I169" s="33" t="s">
        <v>514</v>
      </c>
      <c r="J169" s="8" t="s">
        <v>18</v>
      </c>
    </row>
    <row r="170" spans="1:10" x14ac:dyDescent="0.25">
      <c r="A170" s="47">
        <v>45404</v>
      </c>
      <c r="B170" s="33" t="s">
        <v>514</v>
      </c>
      <c r="C170" s="2" t="s">
        <v>282</v>
      </c>
      <c r="D170" s="60">
        <v>12250</v>
      </c>
      <c r="E170" s="28">
        <f t="shared" si="3"/>
        <v>12250</v>
      </c>
      <c r="F170" s="60"/>
      <c r="G170" s="52" t="s">
        <v>154</v>
      </c>
      <c r="H170" s="8" t="s">
        <v>516</v>
      </c>
      <c r="I170" s="33" t="s">
        <v>514</v>
      </c>
      <c r="J170" s="8" t="s">
        <v>18</v>
      </c>
    </row>
    <row r="171" spans="1:10" x14ac:dyDescent="0.25">
      <c r="A171" s="47">
        <v>45404</v>
      </c>
      <c r="B171" s="33" t="s">
        <v>416</v>
      </c>
      <c r="C171" s="2" t="s">
        <v>517</v>
      </c>
      <c r="D171" s="60">
        <v>12250</v>
      </c>
      <c r="E171" s="28">
        <f t="shared" si="3"/>
        <v>12250</v>
      </c>
      <c r="F171" s="60"/>
      <c r="G171" s="52" t="s">
        <v>411</v>
      </c>
      <c r="H171" s="8" t="s">
        <v>205</v>
      </c>
      <c r="I171" s="33" t="s">
        <v>416</v>
      </c>
      <c r="J171" s="8" t="s">
        <v>18</v>
      </c>
    </row>
    <row r="172" spans="1:10" x14ac:dyDescent="0.25">
      <c r="A172" s="47">
        <v>45419</v>
      </c>
      <c r="B172" s="33" t="s">
        <v>514</v>
      </c>
      <c r="C172" s="2" t="s">
        <v>518</v>
      </c>
      <c r="D172" s="60">
        <v>17449</v>
      </c>
      <c r="E172" s="28">
        <f t="shared" si="3"/>
        <v>17449</v>
      </c>
      <c r="F172" s="60"/>
      <c r="G172" s="52" t="s">
        <v>479</v>
      </c>
      <c r="H172" s="8" t="s">
        <v>516</v>
      </c>
      <c r="I172" s="33" t="s">
        <v>514</v>
      </c>
      <c r="J172" s="8" t="s">
        <v>18</v>
      </c>
    </row>
    <row r="173" spans="1:10" x14ac:dyDescent="0.25">
      <c r="A173" s="47">
        <v>45419</v>
      </c>
      <c r="B173" s="33" t="s">
        <v>454</v>
      </c>
      <c r="C173" s="2" t="s">
        <v>519</v>
      </c>
      <c r="D173" s="60">
        <v>17449</v>
      </c>
      <c r="E173" s="28">
        <f t="shared" si="3"/>
        <v>17449</v>
      </c>
      <c r="F173" s="60"/>
      <c r="G173" s="52" t="s">
        <v>472</v>
      </c>
      <c r="H173" s="8" t="s">
        <v>78</v>
      </c>
      <c r="I173" s="33" t="s">
        <v>454</v>
      </c>
      <c r="J173" s="8" t="s">
        <v>18</v>
      </c>
    </row>
    <row r="174" spans="1:10" x14ac:dyDescent="0.25">
      <c r="A174" s="47">
        <v>45419</v>
      </c>
      <c r="B174" s="33" t="s">
        <v>473</v>
      </c>
      <c r="C174" s="2" t="s">
        <v>519</v>
      </c>
      <c r="D174" s="60">
        <v>17449</v>
      </c>
      <c r="E174" s="28">
        <f t="shared" si="3"/>
        <v>17449</v>
      </c>
      <c r="F174" s="60"/>
      <c r="G174" s="52" t="s">
        <v>475</v>
      </c>
      <c r="H174" s="8" t="s">
        <v>78</v>
      </c>
      <c r="I174" s="33" t="s">
        <v>473</v>
      </c>
      <c r="J174" s="8" t="s">
        <v>18</v>
      </c>
    </row>
    <row r="175" spans="1:10" x14ac:dyDescent="0.25">
      <c r="A175" s="69">
        <v>44866</v>
      </c>
      <c r="B175" s="75" t="s">
        <v>575</v>
      </c>
      <c r="C175" s="71" t="s">
        <v>576</v>
      </c>
      <c r="D175" s="95">
        <v>906372.33</v>
      </c>
      <c r="E175" s="56">
        <f t="shared" si="3"/>
        <v>906372.33</v>
      </c>
      <c r="F175" s="95"/>
      <c r="G175" s="96" t="s">
        <v>80</v>
      </c>
      <c r="H175" s="29" t="s">
        <v>78</v>
      </c>
      <c r="I175" s="75"/>
      <c r="J175" s="29" t="s">
        <v>18</v>
      </c>
    </row>
    <row r="176" spans="1:10" x14ac:dyDescent="0.25">
      <c r="A176" s="47">
        <v>45429</v>
      </c>
      <c r="B176" s="33" t="s">
        <v>416</v>
      </c>
      <c r="C176" s="2" t="s">
        <v>583</v>
      </c>
      <c r="D176" s="28">
        <v>11600</v>
      </c>
      <c r="E176" s="28">
        <f t="shared" si="3"/>
        <v>11600</v>
      </c>
      <c r="F176" s="59"/>
      <c r="G176" s="52" t="s">
        <v>411</v>
      </c>
      <c r="H176" s="8" t="s">
        <v>78</v>
      </c>
      <c r="I176" s="33" t="s">
        <v>416</v>
      </c>
      <c r="J176" s="8" t="s">
        <v>18</v>
      </c>
    </row>
    <row r="177" spans="1:10" x14ac:dyDescent="0.25">
      <c r="A177" s="47">
        <v>45449</v>
      </c>
      <c r="B177" s="33" t="s">
        <v>592</v>
      </c>
      <c r="C177" s="2" t="s">
        <v>306</v>
      </c>
      <c r="D177" s="28">
        <v>30000</v>
      </c>
      <c r="E177" s="28">
        <f t="shared" si="3"/>
        <v>30000</v>
      </c>
      <c r="F177" s="59"/>
      <c r="G177" s="45" t="s">
        <v>345</v>
      </c>
      <c r="H177" s="8" t="s">
        <v>593</v>
      </c>
      <c r="I177" s="33" t="s">
        <v>592</v>
      </c>
      <c r="J177" s="8" t="s">
        <v>18</v>
      </c>
    </row>
    <row r="178" spans="1:10" x14ac:dyDescent="0.25">
      <c r="A178" s="47">
        <v>45453</v>
      </c>
      <c r="B178" s="33" t="s">
        <v>416</v>
      </c>
      <c r="C178" s="2" t="s">
        <v>597</v>
      </c>
      <c r="D178" s="28">
        <v>12250</v>
      </c>
      <c r="E178" s="28">
        <f t="shared" si="3"/>
        <v>12250</v>
      </c>
      <c r="F178" s="59"/>
      <c r="G178" s="52" t="s">
        <v>411</v>
      </c>
      <c r="H178" s="8" t="s">
        <v>78</v>
      </c>
      <c r="I178" s="33" t="s">
        <v>416</v>
      </c>
      <c r="J178" s="8" t="s">
        <v>18</v>
      </c>
    </row>
    <row r="179" spans="1:10" ht="30" x14ac:dyDescent="0.25">
      <c r="A179" s="47">
        <v>45502</v>
      </c>
      <c r="B179" s="33" t="s">
        <v>609</v>
      </c>
      <c r="C179" s="2" t="s">
        <v>610</v>
      </c>
      <c r="D179" s="28">
        <v>21900</v>
      </c>
      <c r="E179" s="28">
        <f t="shared" si="3"/>
        <v>21900</v>
      </c>
      <c r="F179" s="59"/>
      <c r="G179" s="52" t="s">
        <v>345</v>
      </c>
      <c r="H179" s="8" t="s">
        <v>608</v>
      </c>
      <c r="I179" s="33" t="s">
        <v>609</v>
      </c>
      <c r="J179" s="8" t="s">
        <v>18</v>
      </c>
    </row>
    <row r="180" spans="1:10" x14ac:dyDescent="0.25">
      <c r="A180" s="47">
        <v>45576</v>
      </c>
      <c r="B180" s="33" t="s">
        <v>611</v>
      </c>
      <c r="C180" s="2" t="s">
        <v>306</v>
      </c>
      <c r="D180" s="28">
        <v>40200</v>
      </c>
      <c r="E180" s="28">
        <f t="shared" si="3"/>
        <v>40200</v>
      </c>
      <c r="F180" s="59"/>
      <c r="G180" s="52" t="s">
        <v>612</v>
      </c>
      <c r="H180" s="8" t="s">
        <v>205</v>
      </c>
      <c r="I180" s="33" t="s">
        <v>611</v>
      </c>
      <c r="J180" s="8" t="s">
        <v>18</v>
      </c>
    </row>
    <row r="181" spans="1:10" x14ac:dyDescent="0.25">
      <c r="A181" s="47">
        <v>45575</v>
      </c>
      <c r="B181" s="33" t="s">
        <v>613</v>
      </c>
      <c r="C181" s="2" t="s">
        <v>614</v>
      </c>
      <c r="D181" s="28">
        <v>51000</v>
      </c>
      <c r="E181" s="28">
        <f t="shared" si="3"/>
        <v>51000</v>
      </c>
      <c r="F181" s="59"/>
      <c r="G181" s="52" t="s">
        <v>612</v>
      </c>
      <c r="H181" s="8" t="s">
        <v>205</v>
      </c>
      <c r="I181" s="33" t="s">
        <v>613</v>
      </c>
      <c r="J181" s="8" t="s">
        <v>18</v>
      </c>
    </row>
    <row r="182" spans="1:10" ht="90" x14ac:dyDescent="0.25">
      <c r="A182" s="47">
        <v>45595</v>
      </c>
      <c r="B182" s="33" t="s">
        <v>416</v>
      </c>
      <c r="C182" s="2" t="s">
        <v>617</v>
      </c>
      <c r="D182" s="28">
        <v>48961</v>
      </c>
      <c r="E182" s="28">
        <f>D182</f>
        <v>48961</v>
      </c>
      <c r="F182" s="59"/>
      <c r="G182" s="52" t="s">
        <v>411</v>
      </c>
      <c r="H182" s="33" t="s">
        <v>205</v>
      </c>
      <c r="I182" s="33" t="s">
        <v>416</v>
      </c>
      <c r="J182" s="9" t="s">
        <v>18</v>
      </c>
    </row>
    <row r="183" spans="1:10" ht="90" x14ac:dyDescent="0.25">
      <c r="A183" s="47">
        <v>45792</v>
      </c>
      <c r="B183" s="33" t="s">
        <v>636</v>
      </c>
      <c r="C183" s="2" t="s">
        <v>637</v>
      </c>
      <c r="D183" s="28">
        <v>48961</v>
      </c>
      <c r="E183" s="28">
        <v>48961</v>
      </c>
      <c r="F183" s="59"/>
      <c r="G183" s="52" t="s">
        <v>154</v>
      </c>
      <c r="H183" s="9" t="s">
        <v>638</v>
      </c>
      <c r="I183" s="33" t="s">
        <v>636</v>
      </c>
      <c r="J183" s="9" t="s">
        <v>18</v>
      </c>
    </row>
    <row r="184" spans="1:10" x14ac:dyDescent="0.25">
      <c r="A184" s="47"/>
      <c r="B184" s="33"/>
      <c r="C184" s="2"/>
      <c r="D184" s="58" t="s">
        <v>555</v>
      </c>
      <c r="E184" s="59">
        <f>SUM(E75:E182)</f>
        <v>14091855.23</v>
      </c>
      <c r="F184" s="59"/>
      <c r="G184" s="45"/>
      <c r="H184" s="31"/>
      <c r="I184" s="8"/>
      <c r="J184" s="31"/>
    </row>
    <row r="185" spans="1:10" ht="15.75" thickBot="1" x14ac:dyDescent="0.3">
      <c r="A185" s="150" t="s">
        <v>437</v>
      </c>
      <c r="B185" s="151"/>
      <c r="C185" s="151"/>
      <c r="D185" s="151"/>
      <c r="E185" s="151"/>
      <c r="F185" s="151"/>
      <c r="G185" s="151"/>
      <c r="H185" s="151"/>
      <c r="I185" s="151"/>
      <c r="J185" s="152"/>
    </row>
    <row r="186" spans="1:10" ht="45" x14ac:dyDescent="0.25">
      <c r="A186" s="80">
        <v>45188</v>
      </c>
      <c r="B186" s="65" t="s">
        <v>433</v>
      </c>
      <c r="C186" s="67" t="s">
        <v>436</v>
      </c>
      <c r="D186" s="81">
        <v>98330</v>
      </c>
      <c r="E186" s="81">
        <v>98330</v>
      </c>
      <c r="F186" s="81"/>
      <c r="G186" s="65" t="s">
        <v>434</v>
      </c>
      <c r="H186" s="79" t="s">
        <v>435</v>
      </c>
      <c r="I186" s="79" t="s">
        <v>433</v>
      </c>
      <c r="J186" s="8" t="s">
        <v>18</v>
      </c>
    </row>
    <row r="187" spans="1:10" ht="45" x14ac:dyDescent="0.25">
      <c r="A187" s="47"/>
      <c r="B187" s="33"/>
      <c r="C187" s="2" t="s">
        <v>559</v>
      </c>
      <c r="D187" s="60">
        <v>83578</v>
      </c>
      <c r="E187" s="60">
        <v>83578</v>
      </c>
      <c r="F187" s="60"/>
      <c r="G187" s="33"/>
      <c r="H187" s="8"/>
      <c r="I187" s="8"/>
      <c r="J187" s="8"/>
    </row>
    <row r="188" spans="1:10" x14ac:dyDescent="0.25">
      <c r="A188" s="69">
        <v>45622</v>
      </c>
      <c r="B188" s="75" t="s">
        <v>622</v>
      </c>
      <c r="C188" s="71" t="s">
        <v>623</v>
      </c>
      <c r="D188" s="95">
        <v>125000</v>
      </c>
      <c r="E188" s="95">
        <v>125000</v>
      </c>
      <c r="F188" s="95"/>
      <c r="G188" s="75" t="s">
        <v>615</v>
      </c>
      <c r="H188" s="29" t="s">
        <v>205</v>
      </c>
      <c r="I188" s="30" t="s">
        <v>622</v>
      </c>
      <c r="J188" s="29" t="s">
        <v>18</v>
      </c>
    </row>
    <row r="189" spans="1:10" ht="15.75" thickBot="1" x14ac:dyDescent="0.3">
      <c r="A189" s="69"/>
      <c r="B189" s="70"/>
      <c r="C189" s="71"/>
      <c r="D189" s="72" t="s">
        <v>555</v>
      </c>
      <c r="E189" s="73">
        <f>SUM(E186:E187)</f>
        <v>181908</v>
      </c>
      <c r="F189" s="73"/>
      <c r="G189" s="29"/>
      <c r="H189" s="44"/>
      <c r="I189" s="29"/>
      <c r="J189" s="44"/>
    </row>
    <row r="190" spans="1:10" ht="15.75" thickBot="1" x14ac:dyDescent="0.3">
      <c r="A190" s="153" t="s">
        <v>213</v>
      </c>
      <c r="B190" s="154"/>
      <c r="C190" s="154"/>
      <c r="D190" s="154"/>
      <c r="E190" s="154"/>
      <c r="F190" s="154"/>
      <c r="G190" s="154"/>
      <c r="H190" s="154"/>
      <c r="I190" s="154"/>
      <c r="J190" s="155"/>
    </row>
    <row r="191" spans="1:10" ht="30" x14ac:dyDescent="0.25">
      <c r="A191" s="65">
        <v>2023</v>
      </c>
      <c r="B191" s="66" t="s">
        <v>211</v>
      </c>
      <c r="C191" s="67" t="s">
        <v>237</v>
      </c>
      <c r="D191" s="74">
        <v>220000</v>
      </c>
      <c r="E191" s="74">
        <v>220000</v>
      </c>
      <c r="F191" s="74"/>
      <c r="G191" s="79" t="s">
        <v>212</v>
      </c>
      <c r="H191" s="79" t="s">
        <v>143</v>
      </c>
      <c r="I191" s="66" t="s">
        <v>211</v>
      </c>
      <c r="J191" s="79" t="s">
        <v>18</v>
      </c>
    </row>
    <row r="192" spans="1:10" ht="15.75" thickBot="1" x14ac:dyDescent="0.3">
      <c r="A192" s="69"/>
      <c r="B192" s="70"/>
      <c r="C192" s="71"/>
      <c r="D192" s="72" t="s">
        <v>555</v>
      </c>
      <c r="E192" s="73">
        <f>SUM(E191)</f>
        <v>220000</v>
      </c>
      <c r="F192" s="73"/>
      <c r="G192" s="29"/>
      <c r="H192" s="44"/>
      <c r="I192" s="29"/>
      <c r="J192" s="44"/>
    </row>
    <row r="193" spans="1:10" ht="15.75" thickBot="1" x14ac:dyDescent="0.3">
      <c r="A193" s="127" t="s">
        <v>79</v>
      </c>
      <c r="B193" s="128"/>
      <c r="C193" s="128"/>
      <c r="D193" s="128"/>
      <c r="E193" s="128"/>
      <c r="F193" s="128"/>
      <c r="G193" s="128"/>
      <c r="H193" s="128"/>
      <c r="I193" s="128"/>
      <c r="J193" s="129"/>
    </row>
    <row r="194" spans="1:10" x14ac:dyDescent="0.25">
      <c r="A194" s="65">
        <v>2021</v>
      </c>
      <c r="B194" s="79" t="s">
        <v>87</v>
      </c>
      <c r="C194" s="67" t="s">
        <v>81</v>
      </c>
      <c r="D194" s="74" t="s">
        <v>82</v>
      </c>
      <c r="E194" s="74">
        <v>260000</v>
      </c>
      <c r="F194" s="74"/>
      <c r="G194" s="79" t="s">
        <v>154</v>
      </c>
      <c r="H194" s="79" t="s">
        <v>139</v>
      </c>
      <c r="I194" s="79" t="s">
        <v>87</v>
      </c>
      <c r="J194" s="82" t="s">
        <v>18</v>
      </c>
    </row>
    <row r="195" spans="1:10" x14ac:dyDescent="0.25">
      <c r="A195" s="33">
        <v>2022</v>
      </c>
      <c r="B195" s="8" t="s">
        <v>83</v>
      </c>
      <c r="C195" s="2" t="s">
        <v>84</v>
      </c>
      <c r="D195" s="28" t="s">
        <v>137</v>
      </c>
      <c r="E195" s="28"/>
      <c r="F195" s="28"/>
      <c r="G195" s="8" t="s">
        <v>154</v>
      </c>
      <c r="H195" s="8" t="s">
        <v>78</v>
      </c>
      <c r="I195" s="8" t="s">
        <v>83</v>
      </c>
      <c r="J195" s="8" t="s">
        <v>11</v>
      </c>
    </row>
    <row r="196" spans="1:10" ht="15.75" thickBot="1" x14ac:dyDescent="0.3">
      <c r="A196" s="69"/>
      <c r="B196" s="70"/>
      <c r="C196" s="71"/>
      <c r="D196" s="72" t="s">
        <v>555</v>
      </c>
      <c r="E196" s="73">
        <f>SUM(E194)</f>
        <v>260000</v>
      </c>
      <c r="F196" s="73"/>
      <c r="G196" s="29"/>
      <c r="H196" s="44"/>
      <c r="I196" s="29"/>
      <c r="J196" s="44"/>
    </row>
    <row r="197" spans="1:10" ht="15.75" thickBot="1" x14ac:dyDescent="0.3">
      <c r="A197" s="153" t="s">
        <v>400</v>
      </c>
      <c r="B197" s="154"/>
      <c r="C197" s="154"/>
      <c r="D197" s="154"/>
      <c r="E197" s="154"/>
      <c r="F197" s="154"/>
      <c r="G197" s="154"/>
      <c r="H197" s="154"/>
      <c r="I197" s="154"/>
      <c r="J197" s="155"/>
    </row>
    <row r="198" spans="1:10" x14ac:dyDescent="0.25">
      <c r="A198" s="65">
        <v>2021</v>
      </c>
      <c r="B198" s="79">
        <v>2021</v>
      </c>
      <c r="C198" s="67" t="s">
        <v>244</v>
      </c>
      <c r="D198" s="74">
        <v>457824</v>
      </c>
      <c r="E198" s="74">
        <v>457824</v>
      </c>
      <c r="F198" s="74"/>
      <c r="G198" s="79" t="s">
        <v>243</v>
      </c>
      <c r="H198" s="79" t="s">
        <v>12</v>
      </c>
      <c r="I198" s="79">
        <v>2021</v>
      </c>
      <c r="J198" s="79" t="s">
        <v>18</v>
      </c>
    </row>
    <row r="199" spans="1:10" x14ac:dyDescent="0.25">
      <c r="A199" s="33">
        <v>2022</v>
      </c>
      <c r="B199" s="8">
        <v>2022</v>
      </c>
      <c r="C199" s="2" t="s">
        <v>244</v>
      </c>
      <c r="D199" s="28">
        <v>228683.09</v>
      </c>
      <c r="E199" s="28">
        <v>228683</v>
      </c>
      <c r="F199" s="28"/>
      <c r="G199" s="8" t="s">
        <v>126</v>
      </c>
      <c r="H199" s="8" t="s">
        <v>12</v>
      </c>
      <c r="I199" s="8">
        <v>2021</v>
      </c>
      <c r="J199" s="8" t="s">
        <v>18</v>
      </c>
    </row>
    <row r="200" spans="1:10" ht="15.75" thickBot="1" x14ac:dyDescent="0.3">
      <c r="A200" s="69"/>
      <c r="B200" s="70"/>
      <c r="C200" s="71"/>
      <c r="D200" s="72" t="s">
        <v>555</v>
      </c>
      <c r="E200" s="73">
        <f>SUM(E198:E199)</f>
        <v>686507</v>
      </c>
      <c r="F200" s="73"/>
      <c r="G200" s="29"/>
      <c r="H200" s="44"/>
      <c r="I200" s="29"/>
      <c r="J200" s="44"/>
    </row>
    <row r="201" spans="1:10" ht="15.75" thickBot="1" x14ac:dyDescent="0.3">
      <c r="A201" s="127" t="s">
        <v>85</v>
      </c>
      <c r="B201" s="128"/>
      <c r="C201" s="128"/>
      <c r="D201" s="128"/>
      <c r="E201" s="128"/>
      <c r="F201" s="128"/>
      <c r="G201" s="128"/>
      <c r="H201" s="128"/>
      <c r="I201" s="128"/>
      <c r="J201" s="129"/>
    </row>
    <row r="202" spans="1:10" ht="30" x14ac:dyDescent="0.25">
      <c r="A202" s="65">
        <v>2021</v>
      </c>
      <c r="B202" s="79" t="s">
        <v>86</v>
      </c>
      <c r="C202" s="67" t="s">
        <v>88</v>
      </c>
      <c r="D202" s="74" t="s">
        <v>137</v>
      </c>
      <c r="E202" s="74">
        <v>30000</v>
      </c>
      <c r="F202" s="74"/>
      <c r="G202" s="79" t="s">
        <v>154</v>
      </c>
      <c r="H202" s="82" t="s">
        <v>168</v>
      </c>
      <c r="I202" s="79" t="s">
        <v>86</v>
      </c>
      <c r="J202" s="82" t="s">
        <v>18</v>
      </c>
    </row>
    <row r="203" spans="1:10" ht="30" x14ac:dyDescent="0.25">
      <c r="A203" s="33">
        <v>2022</v>
      </c>
      <c r="B203" s="8" t="s">
        <v>89</v>
      </c>
      <c r="C203" s="1" t="s">
        <v>90</v>
      </c>
      <c r="D203" s="48" t="s">
        <v>137</v>
      </c>
      <c r="E203" s="48"/>
      <c r="F203" s="48"/>
      <c r="G203" s="8" t="s">
        <v>154</v>
      </c>
      <c r="H203" s="27" t="s">
        <v>168</v>
      </c>
      <c r="I203" s="8" t="s">
        <v>89</v>
      </c>
      <c r="J203" s="8" t="s">
        <v>11</v>
      </c>
    </row>
    <row r="204" spans="1:10" ht="15.75" thickBot="1" x14ac:dyDescent="0.3">
      <c r="A204" s="69"/>
      <c r="B204" s="70"/>
      <c r="C204" s="71"/>
      <c r="D204" s="72" t="s">
        <v>555</v>
      </c>
      <c r="E204" s="73">
        <f>SUM(E202:E203)</f>
        <v>30000</v>
      </c>
      <c r="F204" s="73"/>
      <c r="G204" s="29"/>
      <c r="H204" s="44"/>
      <c r="I204" s="29"/>
      <c r="J204" s="44"/>
    </row>
    <row r="205" spans="1:10" ht="15.75" thickBot="1" x14ac:dyDescent="0.3">
      <c r="A205" s="127" t="s">
        <v>91</v>
      </c>
      <c r="B205" s="128"/>
      <c r="C205" s="128"/>
      <c r="D205" s="128"/>
      <c r="E205" s="128"/>
      <c r="F205" s="128"/>
      <c r="G205" s="128"/>
      <c r="H205" s="128"/>
      <c r="I205" s="128"/>
      <c r="J205" s="129"/>
    </row>
    <row r="206" spans="1:10" x14ac:dyDescent="0.25">
      <c r="A206" s="65">
        <v>2021</v>
      </c>
      <c r="B206" s="79" t="s">
        <v>270</v>
      </c>
      <c r="C206" s="83" t="s">
        <v>542</v>
      </c>
      <c r="D206" s="68">
        <v>130000</v>
      </c>
      <c r="E206" s="68">
        <v>520000</v>
      </c>
      <c r="F206" s="68"/>
      <c r="G206" s="79" t="s">
        <v>272</v>
      </c>
      <c r="H206" s="79" t="s">
        <v>169</v>
      </c>
      <c r="I206" s="79" t="s">
        <v>270</v>
      </c>
      <c r="J206" s="79" t="s">
        <v>18</v>
      </c>
    </row>
    <row r="207" spans="1:10" x14ac:dyDescent="0.25">
      <c r="A207" s="33">
        <v>2022</v>
      </c>
      <c r="B207" s="8" t="s">
        <v>271</v>
      </c>
      <c r="C207" s="8" t="s">
        <v>92</v>
      </c>
      <c r="D207" s="48">
        <v>24000</v>
      </c>
      <c r="E207" s="48">
        <v>24000</v>
      </c>
      <c r="F207" s="48"/>
      <c r="G207" s="1" t="s">
        <v>316</v>
      </c>
      <c r="H207" s="8" t="s">
        <v>200</v>
      </c>
      <c r="I207" s="8" t="s">
        <v>271</v>
      </c>
      <c r="J207" s="8" t="s">
        <v>18</v>
      </c>
    </row>
    <row r="208" spans="1:10" x14ac:dyDescent="0.25">
      <c r="A208" s="33">
        <v>2023</v>
      </c>
      <c r="B208" s="8" t="s">
        <v>215</v>
      </c>
      <c r="C208" s="1" t="s">
        <v>340</v>
      </c>
      <c r="D208" s="48" t="s">
        <v>167</v>
      </c>
      <c r="E208" s="48">
        <v>100000</v>
      </c>
      <c r="F208" s="48"/>
      <c r="G208" s="1" t="s">
        <v>316</v>
      </c>
      <c r="H208" s="8" t="s">
        <v>200</v>
      </c>
      <c r="I208" s="8" t="s">
        <v>215</v>
      </c>
      <c r="J208" s="8" t="s">
        <v>18</v>
      </c>
    </row>
    <row r="209" spans="1:10" x14ac:dyDescent="0.25">
      <c r="A209" s="33">
        <v>2022</v>
      </c>
      <c r="B209" s="8" t="s">
        <v>199</v>
      </c>
      <c r="C209" s="2" t="s">
        <v>315</v>
      </c>
      <c r="D209" s="48" t="s">
        <v>167</v>
      </c>
      <c r="E209" s="48">
        <v>150000</v>
      </c>
      <c r="F209" s="48"/>
      <c r="G209" s="1" t="s">
        <v>316</v>
      </c>
      <c r="H209" s="8" t="s">
        <v>200</v>
      </c>
      <c r="I209" s="8" t="s">
        <v>199</v>
      </c>
      <c r="J209" s="9" t="s">
        <v>18</v>
      </c>
    </row>
    <row r="210" spans="1:10" x14ac:dyDescent="0.25">
      <c r="A210" s="47">
        <v>45383</v>
      </c>
      <c r="B210" s="8" t="s">
        <v>501</v>
      </c>
      <c r="C210" s="2" t="s">
        <v>502</v>
      </c>
      <c r="D210" s="48" t="s">
        <v>167</v>
      </c>
      <c r="E210" s="48">
        <v>178000</v>
      </c>
      <c r="F210" s="48"/>
      <c r="G210" s="1" t="s">
        <v>316</v>
      </c>
      <c r="H210" s="8" t="s">
        <v>200</v>
      </c>
      <c r="I210" s="8" t="s">
        <v>501</v>
      </c>
      <c r="J210" s="9" t="s">
        <v>18</v>
      </c>
    </row>
    <row r="211" spans="1:10" x14ac:dyDescent="0.25">
      <c r="A211" s="69">
        <v>45449</v>
      </c>
      <c r="B211" s="29" t="s">
        <v>594</v>
      </c>
      <c r="C211" s="71" t="s">
        <v>595</v>
      </c>
      <c r="D211" s="53" t="s">
        <v>596</v>
      </c>
      <c r="E211" s="53">
        <v>150000</v>
      </c>
      <c r="F211" s="53"/>
      <c r="G211" s="1" t="s">
        <v>316</v>
      </c>
      <c r="H211" s="8" t="s">
        <v>200</v>
      </c>
      <c r="I211" s="29" t="s">
        <v>594</v>
      </c>
      <c r="J211" s="9" t="s">
        <v>18</v>
      </c>
    </row>
    <row r="212" spans="1:10" x14ac:dyDescent="0.25">
      <c r="A212" s="69">
        <v>45615</v>
      </c>
      <c r="B212" s="29" t="s">
        <v>620</v>
      </c>
      <c r="C212" s="71" t="s">
        <v>621</v>
      </c>
      <c r="D212" s="53" t="s">
        <v>167</v>
      </c>
      <c r="E212" s="53">
        <v>260000</v>
      </c>
      <c r="F212" s="53"/>
      <c r="G212" s="120" t="s">
        <v>316</v>
      </c>
      <c r="H212" s="29" t="s">
        <v>239</v>
      </c>
      <c r="I212" s="29" t="s">
        <v>620</v>
      </c>
      <c r="J212" s="9" t="s">
        <v>18</v>
      </c>
    </row>
    <row r="213" spans="1:10" x14ac:dyDescent="0.25">
      <c r="A213" s="69">
        <v>45730</v>
      </c>
      <c r="B213" s="29" t="s">
        <v>634</v>
      </c>
      <c r="C213" s="71" t="s">
        <v>635</v>
      </c>
      <c r="D213" s="53" t="s">
        <v>167</v>
      </c>
      <c r="E213" s="53"/>
      <c r="F213" s="53"/>
      <c r="G213" s="120" t="s">
        <v>316</v>
      </c>
      <c r="H213" s="29" t="s">
        <v>239</v>
      </c>
      <c r="I213" s="29" t="s">
        <v>634</v>
      </c>
      <c r="J213" s="30" t="s">
        <v>18</v>
      </c>
    </row>
    <row r="214" spans="1:10" ht="15.75" thickBot="1" x14ac:dyDescent="0.3">
      <c r="A214" s="69"/>
      <c r="B214" s="70"/>
      <c r="C214" s="71"/>
      <c r="D214" s="72" t="s">
        <v>555</v>
      </c>
      <c r="E214" s="73">
        <f>SUM(E206:E212)</f>
        <v>1382000</v>
      </c>
      <c r="F214" s="73"/>
      <c r="G214" s="29"/>
      <c r="H214" s="44"/>
      <c r="I214" s="29"/>
      <c r="J214" s="44"/>
    </row>
    <row r="215" spans="1:10" ht="15.75" thickBot="1" x14ac:dyDescent="0.3">
      <c r="A215" s="127" t="s">
        <v>94</v>
      </c>
      <c r="B215" s="128"/>
      <c r="C215" s="128"/>
      <c r="D215" s="128"/>
      <c r="E215" s="128"/>
      <c r="F215" s="128"/>
      <c r="G215" s="128"/>
      <c r="H215" s="128"/>
      <c r="I215" s="128"/>
      <c r="J215" s="129"/>
    </row>
    <row r="216" spans="1:10" ht="30.75" thickBot="1" x14ac:dyDescent="0.3">
      <c r="A216" s="84">
        <v>2021</v>
      </c>
      <c r="B216" s="85" t="s">
        <v>95</v>
      </c>
      <c r="C216" s="86" t="s">
        <v>96</v>
      </c>
      <c r="D216" s="87" t="s">
        <v>137</v>
      </c>
      <c r="E216" s="87"/>
      <c r="F216" s="87"/>
      <c r="G216" s="85" t="s">
        <v>154</v>
      </c>
      <c r="H216" s="85" t="s">
        <v>143</v>
      </c>
      <c r="I216" s="85" t="s">
        <v>95</v>
      </c>
      <c r="J216" s="85" t="s">
        <v>170</v>
      </c>
    </row>
    <row r="217" spans="1:10" ht="15.75" thickBot="1" x14ac:dyDescent="0.3">
      <c r="A217" s="127" t="s">
        <v>97</v>
      </c>
      <c r="B217" s="128"/>
      <c r="C217" s="128"/>
      <c r="D217" s="128"/>
      <c r="E217" s="128"/>
      <c r="F217" s="128"/>
      <c r="G217" s="128"/>
      <c r="H217" s="128"/>
      <c r="I217" s="128"/>
      <c r="J217" s="129"/>
    </row>
    <row r="218" spans="1:10" x14ac:dyDescent="0.25">
      <c r="A218" s="65">
        <v>2021</v>
      </c>
      <c r="B218" s="79" t="s">
        <v>98</v>
      </c>
      <c r="C218" s="67" t="s">
        <v>100</v>
      </c>
      <c r="D218" s="74" t="s">
        <v>137</v>
      </c>
      <c r="E218" s="74"/>
      <c r="F218" s="74"/>
      <c r="G218" s="79" t="s">
        <v>154</v>
      </c>
      <c r="H218" s="82" t="s">
        <v>143</v>
      </c>
      <c r="I218" s="79" t="s">
        <v>98</v>
      </c>
      <c r="J218" s="82" t="s">
        <v>18</v>
      </c>
    </row>
    <row r="219" spans="1:10" x14ac:dyDescent="0.25">
      <c r="A219" s="33">
        <v>2021</v>
      </c>
      <c r="B219" s="9">
        <v>2021</v>
      </c>
      <c r="C219" s="2" t="s">
        <v>101</v>
      </c>
      <c r="D219" s="28">
        <v>500000</v>
      </c>
      <c r="E219" s="28">
        <v>0</v>
      </c>
      <c r="F219" s="28">
        <v>500000</v>
      </c>
      <c r="G219" s="8" t="s">
        <v>154</v>
      </c>
      <c r="H219" s="41" t="s">
        <v>143</v>
      </c>
      <c r="I219" s="9">
        <v>2021</v>
      </c>
      <c r="J219" s="41" t="s">
        <v>49</v>
      </c>
    </row>
    <row r="220" spans="1:10" x14ac:dyDescent="0.25">
      <c r="A220" s="33">
        <v>2021</v>
      </c>
      <c r="B220" s="9" t="s">
        <v>99</v>
      </c>
      <c r="C220" s="2" t="s">
        <v>102</v>
      </c>
      <c r="D220" s="28">
        <v>500000</v>
      </c>
      <c r="E220" s="28">
        <v>500000</v>
      </c>
      <c r="F220" s="28"/>
      <c r="G220" s="8" t="s">
        <v>154</v>
      </c>
      <c r="H220" s="8" t="s">
        <v>163</v>
      </c>
      <c r="I220" s="9" t="s">
        <v>99</v>
      </c>
      <c r="J220" s="8" t="s">
        <v>18</v>
      </c>
    </row>
    <row r="221" spans="1:10" ht="15.75" thickBot="1" x14ac:dyDescent="0.3">
      <c r="A221" s="69"/>
      <c r="B221" s="70"/>
      <c r="C221" s="71"/>
      <c r="D221" s="72" t="s">
        <v>555</v>
      </c>
      <c r="E221" s="73">
        <f>SUM(E218:E220)</f>
        <v>500000</v>
      </c>
      <c r="F221" s="73"/>
      <c r="G221" s="29"/>
      <c r="H221" s="44"/>
      <c r="I221" s="29"/>
      <c r="J221" s="44"/>
    </row>
    <row r="222" spans="1:10" ht="15.75" thickBot="1" x14ac:dyDescent="0.3">
      <c r="A222" s="127" t="s">
        <v>103</v>
      </c>
      <c r="B222" s="128"/>
      <c r="C222" s="128"/>
      <c r="D222" s="128"/>
      <c r="E222" s="128"/>
      <c r="F222" s="128"/>
      <c r="G222" s="128"/>
      <c r="H222" s="128"/>
      <c r="I222" s="128"/>
      <c r="J222" s="129"/>
    </row>
    <row r="223" spans="1:10" x14ac:dyDescent="0.25">
      <c r="A223" s="65">
        <v>2021</v>
      </c>
      <c r="B223" s="88">
        <v>202139480009</v>
      </c>
      <c r="C223" s="67" t="s">
        <v>104</v>
      </c>
      <c r="D223" s="74">
        <v>100000</v>
      </c>
      <c r="E223" s="74">
        <f>D223</f>
        <v>100000</v>
      </c>
      <c r="F223" s="74"/>
      <c r="G223" s="79" t="s">
        <v>136</v>
      </c>
      <c r="H223" s="79" t="s">
        <v>505</v>
      </c>
      <c r="I223" s="88">
        <v>202139480009</v>
      </c>
      <c r="J223" s="79" t="s">
        <v>18</v>
      </c>
    </row>
    <row r="224" spans="1:10" x14ac:dyDescent="0.25">
      <c r="A224" s="33">
        <v>2021</v>
      </c>
      <c r="B224" s="19">
        <v>5.5901320010202096E+16</v>
      </c>
      <c r="C224" s="2" t="s">
        <v>506</v>
      </c>
      <c r="D224" s="28">
        <v>165266.65</v>
      </c>
      <c r="E224" s="28">
        <f>D224</f>
        <v>165266.65</v>
      </c>
      <c r="F224" s="28"/>
      <c r="G224" s="9" t="s">
        <v>137</v>
      </c>
      <c r="H224" s="8" t="s">
        <v>507</v>
      </c>
      <c r="I224" s="19">
        <v>5.5901320010202099E+17</v>
      </c>
      <c r="J224" s="8" t="s">
        <v>18</v>
      </c>
    </row>
    <row r="225" spans="1:10" x14ac:dyDescent="0.25">
      <c r="A225" s="33">
        <v>2022</v>
      </c>
      <c r="B225" s="19">
        <v>202271090009</v>
      </c>
      <c r="C225" s="2" t="s">
        <v>105</v>
      </c>
      <c r="D225" s="28">
        <v>150000</v>
      </c>
      <c r="E225" s="28">
        <f>D225</f>
        <v>150000</v>
      </c>
      <c r="F225" s="28"/>
      <c r="G225" s="8" t="s">
        <v>136</v>
      </c>
      <c r="H225" s="8" t="s">
        <v>171</v>
      </c>
      <c r="I225" s="19">
        <v>202271090009</v>
      </c>
      <c r="J225" s="8" t="s">
        <v>18</v>
      </c>
    </row>
    <row r="226" spans="1:10" x14ac:dyDescent="0.25">
      <c r="A226" s="33">
        <v>2022</v>
      </c>
      <c r="B226" s="19">
        <v>202239480007</v>
      </c>
      <c r="C226" s="2" t="s">
        <v>104</v>
      </c>
      <c r="D226" s="28">
        <v>100000</v>
      </c>
      <c r="E226" s="28">
        <f t="shared" ref="E226:E237" si="4">D226</f>
        <v>100000</v>
      </c>
      <c r="F226" s="28"/>
      <c r="G226" s="8" t="s">
        <v>136</v>
      </c>
      <c r="H226" s="8" t="s">
        <v>508</v>
      </c>
      <c r="I226" s="19">
        <v>202239480007</v>
      </c>
      <c r="J226" s="8" t="s">
        <v>18</v>
      </c>
    </row>
    <row r="227" spans="1:10" x14ac:dyDescent="0.25">
      <c r="A227" s="33">
        <v>2022</v>
      </c>
      <c r="B227" s="19">
        <v>202281000306</v>
      </c>
      <c r="C227" s="2" t="s">
        <v>171</v>
      </c>
      <c r="D227" s="28">
        <v>100000</v>
      </c>
      <c r="E227" s="28">
        <f t="shared" si="4"/>
        <v>100000</v>
      </c>
      <c r="F227" s="28"/>
      <c r="G227" s="8" t="s">
        <v>509</v>
      </c>
      <c r="H227" s="8" t="s">
        <v>171</v>
      </c>
      <c r="I227" s="19">
        <v>202281000306</v>
      </c>
      <c r="J227" s="8" t="s">
        <v>18</v>
      </c>
    </row>
    <row r="228" spans="1:10" x14ac:dyDescent="0.25">
      <c r="A228" s="33">
        <v>2022</v>
      </c>
      <c r="B228" s="19">
        <v>202281000306</v>
      </c>
      <c r="C228" s="2" t="s">
        <v>505</v>
      </c>
      <c r="D228" s="28">
        <v>100000</v>
      </c>
      <c r="E228" s="28">
        <f t="shared" si="4"/>
        <v>100000</v>
      </c>
      <c r="F228" s="28"/>
      <c r="G228" s="8" t="s">
        <v>509</v>
      </c>
      <c r="H228" s="8" t="s">
        <v>505</v>
      </c>
      <c r="I228" s="19">
        <v>202281000306</v>
      </c>
      <c r="J228" s="8" t="s">
        <v>18</v>
      </c>
    </row>
    <row r="229" spans="1:10" x14ac:dyDescent="0.25">
      <c r="A229" s="33">
        <v>2022</v>
      </c>
      <c r="B229" s="19">
        <v>202281000306</v>
      </c>
      <c r="C229" s="2" t="s">
        <v>510</v>
      </c>
      <c r="D229" s="28">
        <v>100000</v>
      </c>
      <c r="E229" s="28">
        <f t="shared" si="4"/>
        <v>100000</v>
      </c>
      <c r="F229" s="28"/>
      <c r="G229" s="8" t="s">
        <v>509</v>
      </c>
      <c r="H229" s="8" t="s">
        <v>510</v>
      </c>
      <c r="I229" s="19">
        <v>202281000306</v>
      </c>
      <c r="J229" s="8" t="s">
        <v>18</v>
      </c>
    </row>
    <row r="230" spans="1:10" x14ac:dyDescent="0.25">
      <c r="A230" s="33">
        <v>2023</v>
      </c>
      <c r="B230" s="19">
        <v>202338010004</v>
      </c>
      <c r="C230" s="2" t="s">
        <v>511</v>
      </c>
      <c r="D230" s="28">
        <v>200000</v>
      </c>
      <c r="E230" s="28">
        <f t="shared" si="4"/>
        <v>200000</v>
      </c>
      <c r="F230" s="28"/>
      <c r="G230" s="8" t="s">
        <v>126</v>
      </c>
      <c r="H230" s="8" t="s">
        <v>511</v>
      </c>
      <c r="I230" s="19">
        <v>202338010004</v>
      </c>
      <c r="J230" s="8" t="s">
        <v>18</v>
      </c>
    </row>
    <row r="231" spans="1:10" x14ac:dyDescent="0.25">
      <c r="A231" s="33">
        <v>2023</v>
      </c>
      <c r="B231" s="19">
        <v>202341800001</v>
      </c>
      <c r="C231" s="2" t="s">
        <v>505</v>
      </c>
      <c r="D231" s="28">
        <v>130000</v>
      </c>
      <c r="E231" s="28">
        <f t="shared" si="4"/>
        <v>130000</v>
      </c>
      <c r="F231" s="28"/>
      <c r="G231" s="8" t="s">
        <v>128</v>
      </c>
      <c r="H231" s="8" t="s">
        <v>505</v>
      </c>
      <c r="I231" s="19">
        <v>202341800001</v>
      </c>
      <c r="J231" s="8" t="s">
        <v>18</v>
      </c>
    </row>
    <row r="232" spans="1:10" x14ac:dyDescent="0.25">
      <c r="A232" s="33">
        <v>2023</v>
      </c>
      <c r="B232" s="19">
        <v>202339480005</v>
      </c>
      <c r="C232" s="2" t="s">
        <v>505</v>
      </c>
      <c r="D232" s="28">
        <v>100000</v>
      </c>
      <c r="E232" s="28">
        <f t="shared" si="4"/>
        <v>100000</v>
      </c>
      <c r="F232" s="28"/>
      <c r="G232" s="8" t="s">
        <v>136</v>
      </c>
      <c r="H232" s="8" t="s">
        <v>505</v>
      </c>
      <c r="I232" s="19">
        <v>202339480005</v>
      </c>
      <c r="J232" s="8" t="s">
        <v>18</v>
      </c>
    </row>
    <row r="233" spans="1:10" x14ac:dyDescent="0.25">
      <c r="A233" s="33">
        <v>2023</v>
      </c>
      <c r="B233" s="19">
        <v>202339480005</v>
      </c>
      <c r="C233" s="2" t="s">
        <v>511</v>
      </c>
      <c r="D233" s="28">
        <v>100000</v>
      </c>
      <c r="E233" s="28">
        <f t="shared" si="4"/>
        <v>100000</v>
      </c>
      <c r="F233" s="28"/>
      <c r="G233" s="8" t="s">
        <v>136</v>
      </c>
      <c r="H233" s="8" t="s">
        <v>511</v>
      </c>
      <c r="I233" s="19">
        <v>202339480005</v>
      </c>
      <c r="J233" s="8" t="s">
        <v>18</v>
      </c>
    </row>
    <row r="234" spans="1:10" x14ac:dyDescent="0.25">
      <c r="A234" s="33">
        <v>2023</v>
      </c>
      <c r="B234" s="19">
        <v>202330930009</v>
      </c>
      <c r="C234" s="2" t="s">
        <v>171</v>
      </c>
      <c r="D234" s="28">
        <v>100000</v>
      </c>
      <c r="E234" s="28">
        <f t="shared" si="4"/>
        <v>100000</v>
      </c>
      <c r="F234" s="28"/>
      <c r="G234" s="8" t="s">
        <v>512</v>
      </c>
      <c r="H234" s="8" t="s">
        <v>171</v>
      </c>
      <c r="I234" s="19">
        <v>202330930009</v>
      </c>
      <c r="J234" s="8" t="s">
        <v>18</v>
      </c>
    </row>
    <row r="235" spans="1:10" x14ac:dyDescent="0.25">
      <c r="A235" s="33">
        <v>2024</v>
      </c>
      <c r="B235" s="19">
        <v>202492040005</v>
      </c>
      <c r="C235" s="2" t="s">
        <v>511</v>
      </c>
      <c r="D235" s="28">
        <v>100000</v>
      </c>
      <c r="E235" s="28">
        <f t="shared" si="4"/>
        <v>100000</v>
      </c>
      <c r="F235" s="28"/>
      <c r="G235" s="8" t="s">
        <v>93</v>
      </c>
      <c r="H235" s="8" t="s">
        <v>511</v>
      </c>
      <c r="I235" s="19">
        <v>202492040005</v>
      </c>
      <c r="J235" s="8" t="s">
        <v>18</v>
      </c>
    </row>
    <row r="236" spans="1:10" x14ac:dyDescent="0.25">
      <c r="A236" s="33">
        <v>2024</v>
      </c>
      <c r="B236" s="19"/>
      <c r="C236" s="2" t="s">
        <v>511</v>
      </c>
      <c r="D236" s="28">
        <v>100000</v>
      </c>
      <c r="E236" s="28">
        <f t="shared" si="4"/>
        <v>100000</v>
      </c>
      <c r="F236" s="28"/>
      <c r="G236" s="8" t="s">
        <v>322</v>
      </c>
      <c r="H236" s="8" t="s">
        <v>511</v>
      </c>
      <c r="I236" s="19"/>
      <c r="J236" s="8"/>
    </row>
    <row r="237" spans="1:10" x14ac:dyDescent="0.25">
      <c r="A237" s="33">
        <v>2024</v>
      </c>
      <c r="B237" s="19">
        <v>202492040005</v>
      </c>
      <c r="C237" s="2" t="s">
        <v>505</v>
      </c>
      <c r="D237" s="28">
        <v>100000</v>
      </c>
      <c r="E237" s="28">
        <f t="shared" si="4"/>
        <v>100000</v>
      </c>
      <c r="F237" s="28"/>
      <c r="G237" s="8" t="s">
        <v>93</v>
      </c>
      <c r="H237" s="8" t="s">
        <v>505</v>
      </c>
      <c r="I237" s="19">
        <v>202492040005</v>
      </c>
      <c r="J237" s="8" t="s">
        <v>18</v>
      </c>
    </row>
    <row r="238" spans="1:10" ht="15.75" thickBot="1" x14ac:dyDescent="0.3">
      <c r="A238" s="69"/>
      <c r="B238" s="70"/>
      <c r="C238" s="71"/>
      <c r="D238" s="72" t="s">
        <v>555</v>
      </c>
      <c r="E238" s="73">
        <f>SUM(E223:E237)</f>
        <v>1745266.65</v>
      </c>
      <c r="F238" s="73"/>
      <c r="G238" s="29"/>
      <c r="H238" s="44"/>
      <c r="I238" s="29"/>
      <c r="J238" s="44"/>
    </row>
    <row r="239" spans="1:10" ht="15.75" thickBot="1" x14ac:dyDescent="0.3">
      <c r="A239" s="127" t="s">
        <v>106</v>
      </c>
      <c r="B239" s="128"/>
      <c r="C239" s="128"/>
      <c r="D239" s="128"/>
      <c r="E239" s="128"/>
      <c r="F239" s="128"/>
      <c r="G239" s="128"/>
      <c r="H239" s="128"/>
      <c r="I239" s="128"/>
      <c r="J239" s="129"/>
    </row>
    <row r="240" spans="1:10" ht="15.75" thickBot="1" x14ac:dyDescent="0.3">
      <c r="A240" s="84">
        <v>2021</v>
      </c>
      <c r="B240" s="85" t="s">
        <v>137</v>
      </c>
      <c r="C240" s="86" t="s">
        <v>108</v>
      </c>
      <c r="D240" s="87" t="s">
        <v>107</v>
      </c>
      <c r="E240" s="87"/>
      <c r="F240" s="87"/>
      <c r="G240" s="85" t="s">
        <v>154</v>
      </c>
      <c r="H240" s="85" t="s">
        <v>143</v>
      </c>
      <c r="I240" s="85" t="s">
        <v>172</v>
      </c>
      <c r="J240" s="89" t="s">
        <v>18</v>
      </c>
    </row>
    <row r="241" spans="1:10" ht="15.75" thickBot="1" x14ac:dyDescent="0.3">
      <c r="A241" s="153" t="s">
        <v>231</v>
      </c>
      <c r="B241" s="154"/>
      <c r="C241" s="154"/>
      <c r="D241" s="154"/>
      <c r="E241" s="154"/>
      <c r="F241" s="154"/>
      <c r="G241" s="154"/>
      <c r="H241" s="154"/>
      <c r="I241" s="154"/>
      <c r="J241" s="155"/>
    </row>
    <row r="242" spans="1:10" ht="45" x14ac:dyDescent="0.25">
      <c r="A242" s="65">
        <v>2022</v>
      </c>
      <c r="B242" s="90">
        <v>2022</v>
      </c>
      <c r="C242" s="67" t="s">
        <v>232</v>
      </c>
      <c r="D242" s="74" t="s">
        <v>233</v>
      </c>
      <c r="E242" s="74">
        <v>491130</v>
      </c>
      <c r="F242" s="74"/>
      <c r="G242" s="79" t="s">
        <v>234</v>
      </c>
      <c r="H242" s="79" t="s">
        <v>188</v>
      </c>
      <c r="I242" s="90">
        <v>2023</v>
      </c>
      <c r="J242" s="66" t="s">
        <v>18</v>
      </c>
    </row>
    <row r="243" spans="1:10" x14ac:dyDescent="0.25">
      <c r="A243" s="33">
        <v>2022</v>
      </c>
      <c r="B243" s="40">
        <v>2022</v>
      </c>
      <c r="C243" s="2" t="s">
        <v>570</v>
      </c>
      <c r="D243" s="28">
        <v>250000</v>
      </c>
      <c r="E243" s="28">
        <v>250000</v>
      </c>
      <c r="F243" s="28"/>
      <c r="G243" s="8" t="s">
        <v>411</v>
      </c>
      <c r="H243" s="8" t="s">
        <v>571</v>
      </c>
      <c r="I243" s="40">
        <v>202240910001</v>
      </c>
      <c r="J243" s="9" t="s">
        <v>18</v>
      </c>
    </row>
    <row r="244" spans="1:10" x14ac:dyDescent="0.25">
      <c r="A244" s="33">
        <v>2022</v>
      </c>
      <c r="B244" s="40" t="s">
        <v>429</v>
      </c>
      <c r="C244" s="2" t="s">
        <v>427</v>
      </c>
      <c r="D244" s="28">
        <v>300000</v>
      </c>
      <c r="E244" s="28">
        <v>300000</v>
      </c>
      <c r="F244" s="28"/>
      <c r="G244" s="8" t="s">
        <v>428</v>
      </c>
      <c r="H244" s="8" t="s">
        <v>188</v>
      </c>
      <c r="I244" s="40" t="s">
        <v>429</v>
      </c>
      <c r="J244" s="9" t="s">
        <v>18</v>
      </c>
    </row>
    <row r="245" spans="1:10" x14ac:dyDescent="0.25">
      <c r="A245" s="33">
        <v>2023</v>
      </c>
      <c r="B245" s="50">
        <v>202330930003</v>
      </c>
      <c r="C245" s="2" t="s">
        <v>446</v>
      </c>
      <c r="D245" s="28">
        <v>200000</v>
      </c>
      <c r="E245" s="28">
        <v>200000</v>
      </c>
      <c r="F245" s="28"/>
      <c r="G245" s="8" t="s">
        <v>243</v>
      </c>
      <c r="H245" s="8" t="s">
        <v>143</v>
      </c>
      <c r="I245" s="50">
        <v>202330930003</v>
      </c>
      <c r="J245" s="9" t="s">
        <v>18</v>
      </c>
    </row>
    <row r="246" spans="1:10" x14ac:dyDescent="0.25">
      <c r="A246" s="33">
        <v>2023</v>
      </c>
      <c r="B246" s="50">
        <v>2023</v>
      </c>
      <c r="C246" s="2" t="s">
        <v>572</v>
      </c>
      <c r="D246" s="28">
        <v>300000</v>
      </c>
      <c r="E246" s="28">
        <v>300000</v>
      </c>
      <c r="F246" s="28"/>
      <c r="G246" s="8" t="s">
        <v>573</v>
      </c>
      <c r="H246" s="8" t="s">
        <v>143</v>
      </c>
      <c r="I246" s="50">
        <v>202327740002</v>
      </c>
      <c r="J246" s="9" t="s">
        <v>18</v>
      </c>
    </row>
    <row r="247" spans="1:10" x14ac:dyDescent="0.25">
      <c r="A247" s="33">
        <v>2024</v>
      </c>
      <c r="B247" s="50">
        <v>2024</v>
      </c>
      <c r="C247" s="2" t="s">
        <v>446</v>
      </c>
      <c r="D247" s="28">
        <v>200000</v>
      </c>
      <c r="E247" s="28">
        <v>200000</v>
      </c>
      <c r="F247" s="28"/>
      <c r="G247" s="8" t="s">
        <v>243</v>
      </c>
      <c r="H247" s="8" t="s">
        <v>143</v>
      </c>
      <c r="I247" s="50">
        <v>2024309300004</v>
      </c>
      <c r="J247" s="9" t="s">
        <v>18</v>
      </c>
    </row>
    <row r="248" spans="1:10" x14ac:dyDescent="0.25">
      <c r="A248" s="33">
        <v>2024</v>
      </c>
      <c r="B248" s="50">
        <v>202430930005</v>
      </c>
      <c r="C248" s="2" t="s">
        <v>574</v>
      </c>
      <c r="D248" s="28">
        <v>100000</v>
      </c>
      <c r="E248" s="28">
        <v>100000</v>
      </c>
      <c r="F248" s="28"/>
      <c r="G248" s="8" t="s">
        <v>243</v>
      </c>
      <c r="H248" s="8" t="s">
        <v>143</v>
      </c>
      <c r="I248" s="50">
        <v>2024309300005</v>
      </c>
      <c r="J248" s="9" t="s">
        <v>18</v>
      </c>
    </row>
    <row r="249" spans="1:10" ht="15.75" thickBot="1" x14ac:dyDescent="0.3">
      <c r="A249" s="69"/>
      <c r="B249" s="70"/>
      <c r="C249" s="71"/>
      <c r="D249" s="72" t="s">
        <v>555</v>
      </c>
      <c r="E249" s="73">
        <f>SUM(E242:E248)</f>
        <v>1841130</v>
      </c>
      <c r="F249" s="73"/>
      <c r="G249" s="29"/>
      <c r="H249" s="44"/>
      <c r="I249" s="29"/>
      <c r="J249" s="44"/>
    </row>
    <row r="250" spans="1:10" ht="15.75" thickBot="1" x14ac:dyDescent="0.3">
      <c r="A250" s="145" t="s">
        <v>109</v>
      </c>
      <c r="B250" s="146"/>
      <c r="C250" s="146"/>
      <c r="D250" s="146"/>
      <c r="E250" s="146"/>
      <c r="F250" s="146"/>
      <c r="G250" s="146"/>
      <c r="H250" s="146"/>
      <c r="I250" s="146"/>
      <c r="J250" s="147"/>
    </row>
    <row r="251" spans="1:10" ht="30" x14ac:dyDescent="0.25">
      <c r="A251" s="65">
        <v>2022</v>
      </c>
      <c r="B251" s="79" t="s">
        <v>110</v>
      </c>
      <c r="C251" s="83" t="s">
        <v>118</v>
      </c>
      <c r="D251" s="68">
        <v>1169800</v>
      </c>
      <c r="E251" s="68">
        <v>1169800</v>
      </c>
      <c r="F251" s="68"/>
      <c r="G251" s="79" t="s">
        <v>154</v>
      </c>
      <c r="H251" s="79" t="s">
        <v>143</v>
      </c>
      <c r="I251" s="79" t="s">
        <v>110</v>
      </c>
      <c r="J251" s="66" t="s">
        <v>18</v>
      </c>
    </row>
    <row r="252" spans="1:10" ht="30" x14ac:dyDescent="0.25">
      <c r="A252" s="33">
        <v>2022</v>
      </c>
      <c r="B252" s="8" t="s">
        <v>111</v>
      </c>
      <c r="C252" s="1" t="s">
        <v>119</v>
      </c>
      <c r="D252" s="48">
        <v>150000</v>
      </c>
      <c r="E252" s="48">
        <f>D252</f>
        <v>150000</v>
      </c>
      <c r="F252" s="48"/>
      <c r="G252" s="8" t="s">
        <v>154</v>
      </c>
      <c r="H252" s="8" t="s">
        <v>143</v>
      </c>
      <c r="I252" s="8" t="s">
        <v>111</v>
      </c>
      <c r="J252" s="9" t="s">
        <v>18</v>
      </c>
    </row>
    <row r="253" spans="1:10" x14ac:dyDescent="0.25">
      <c r="A253" s="33">
        <v>2022</v>
      </c>
      <c r="B253" s="8" t="s">
        <v>112</v>
      </c>
      <c r="C253" s="8" t="s">
        <v>120</v>
      </c>
      <c r="D253" s="48">
        <v>500000</v>
      </c>
      <c r="E253" s="48">
        <f t="shared" ref="E253:E257" si="5">D253</f>
        <v>500000</v>
      </c>
      <c r="F253" s="48"/>
      <c r="G253" s="8" t="s">
        <v>154</v>
      </c>
      <c r="H253" s="8" t="s">
        <v>143</v>
      </c>
      <c r="I253" s="8" t="s">
        <v>112</v>
      </c>
      <c r="J253" s="9" t="s">
        <v>18</v>
      </c>
    </row>
    <row r="254" spans="1:10" ht="30" x14ac:dyDescent="0.25">
      <c r="A254" s="33">
        <v>2022</v>
      </c>
      <c r="B254" s="8" t="s">
        <v>113</v>
      </c>
      <c r="C254" s="1" t="s">
        <v>121</v>
      </c>
      <c r="D254" s="48">
        <v>540000</v>
      </c>
      <c r="E254" s="48">
        <f t="shared" si="5"/>
        <v>540000</v>
      </c>
      <c r="F254" s="48"/>
      <c r="G254" s="8" t="s">
        <v>154</v>
      </c>
      <c r="H254" s="8" t="s">
        <v>143</v>
      </c>
      <c r="I254" s="8" t="s">
        <v>113</v>
      </c>
      <c r="J254" s="9" t="s">
        <v>18</v>
      </c>
    </row>
    <row r="255" spans="1:10" x14ac:dyDescent="0.25">
      <c r="A255" s="33">
        <v>2022</v>
      </c>
      <c r="B255" s="8" t="s">
        <v>114</v>
      </c>
      <c r="C255" s="8" t="s">
        <v>122</v>
      </c>
      <c r="D255" s="48">
        <v>2000000</v>
      </c>
      <c r="E255" s="48">
        <f t="shared" si="5"/>
        <v>2000000</v>
      </c>
      <c r="F255" s="48"/>
      <c r="G255" s="8" t="s">
        <v>154</v>
      </c>
      <c r="H255" s="8" t="s">
        <v>143</v>
      </c>
      <c r="I255" s="8" t="s">
        <v>114</v>
      </c>
      <c r="J255" s="9" t="s">
        <v>18</v>
      </c>
    </row>
    <row r="256" spans="1:10" x14ac:dyDescent="0.25">
      <c r="A256" s="33">
        <v>2022</v>
      </c>
      <c r="B256" s="8" t="s">
        <v>115</v>
      </c>
      <c r="C256" s="8" t="s">
        <v>123</v>
      </c>
      <c r="D256" s="48">
        <v>2000000</v>
      </c>
      <c r="E256" s="48">
        <f t="shared" si="5"/>
        <v>2000000</v>
      </c>
      <c r="F256" s="48"/>
      <c r="G256" s="8" t="s">
        <v>154</v>
      </c>
      <c r="H256" s="27" t="s">
        <v>143</v>
      </c>
      <c r="I256" s="8" t="s">
        <v>115</v>
      </c>
      <c r="J256" s="27" t="s">
        <v>18</v>
      </c>
    </row>
    <row r="257" spans="1:10" ht="30" x14ac:dyDescent="0.25">
      <c r="A257" s="33">
        <v>2022</v>
      </c>
      <c r="B257" s="8" t="s">
        <v>116</v>
      </c>
      <c r="C257" s="1" t="s">
        <v>124</v>
      </c>
      <c r="D257" s="48">
        <v>500000</v>
      </c>
      <c r="E257" s="48">
        <f t="shared" si="5"/>
        <v>500000</v>
      </c>
      <c r="F257" s="48"/>
      <c r="G257" s="8" t="s">
        <v>154</v>
      </c>
      <c r="H257" s="8" t="s">
        <v>155</v>
      </c>
      <c r="I257" s="8" t="s">
        <v>116</v>
      </c>
      <c r="J257" s="9" t="s">
        <v>18</v>
      </c>
    </row>
    <row r="258" spans="1:10" x14ac:dyDescent="0.25">
      <c r="A258" s="33">
        <v>2022</v>
      </c>
      <c r="B258" s="8" t="s">
        <v>117</v>
      </c>
      <c r="C258" s="1" t="s">
        <v>227</v>
      </c>
      <c r="D258" s="48">
        <v>605409.72</v>
      </c>
      <c r="E258" s="48">
        <v>605409.72</v>
      </c>
      <c r="F258" s="48"/>
      <c r="G258" s="8" t="s">
        <v>154</v>
      </c>
      <c r="H258" s="8" t="s">
        <v>143</v>
      </c>
      <c r="I258" s="8" t="s">
        <v>117</v>
      </c>
      <c r="J258" s="9" t="s">
        <v>18</v>
      </c>
    </row>
    <row r="259" spans="1:10" x14ac:dyDescent="0.25">
      <c r="A259" s="33">
        <v>2022</v>
      </c>
      <c r="B259" s="8" t="s">
        <v>116</v>
      </c>
      <c r="C259" s="1" t="s">
        <v>223</v>
      </c>
      <c r="D259" s="48">
        <v>500000</v>
      </c>
      <c r="E259" s="48">
        <v>500000</v>
      </c>
      <c r="F259" s="48"/>
      <c r="G259" s="8" t="s">
        <v>154</v>
      </c>
      <c r="H259" s="8" t="s">
        <v>143</v>
      </c>
      <c r="I259" s="8" t="s">
        <v>116</v>
      </c>
      <c r="J259" s="9" t="s">
        <v>18</v>
      </c>
    </row>
    <row r="260" spans="1:10" ht="15.75" thickBot="1" x14ac:dyDescent="0.3">
      <c r="A260" s="69"/>
      <c r="B260" s="70"/>
      <c r="C260" s="71"/>
      <c r="D260" s="72" t="s">
        <v>555</v>
      </c>
      <c r="E260" s="73">
        <f>SUM(E251:E259)</f>
        <v>7965209.7199999997</v>
      </c>
      <c r="F260" s="73"/>
      <c r="G260" s="29"/>
      <c r="H260" s="44"/>
      <c r="I260" s="29"/>
      <c r="J260" s="44"/>
    </row>
    <row r="261" spans="1:10" ht="15.75" thickBot="1" x14ac:dyDescent="0.3">
      <c r="A261" s="127" t="s">
        <v>564</v>
      </c>
      <c r="B261" s="128"/>
      <c r="C261" s="128"/>
      <c r="D261" s="128"/>
      <c r="E261" s="128"/>
      <c r="F261" s="128"/>
      <c r="G261" s="128"/>
      <c r="H261" s="128"/>
      <c r="I261" s="128"/>
      <c r="J261" s="129"/>
    </row>
    <row r="262" spans="1:10" ht="30" x14ac:dyDescent="0.25">
      <c r="A262" s="65">
        <v>2021</v>
      </c>
      <c r="B262" s="79" t="s">
        <v>165</v>
      </c>
      <c r="C262" s="83" t="s">
        <v>125</v>
      </c>
      <c r="D262" s="68">
        <v>160000</v>
      </c>
      <c r="E262" s="68">
        <v>160000</v>
      </c>
      <c r="F262" s="68"/>
      <c r="G262" s="79" t="s">
        <v>154</v>
      </c>
      <c r="H262" s="91" t="s">
        <v>155</v>
      </c>
      <c r="I262" s="79" t="s">
        <v>165</v>
      </c>
      <c r="J262" s="91" t="s">
        <v>18</v>
      </c>
    </row>
    <row r="263" spans="1:10" ht="30" x14ac:dyDescent="0.25">
      <c r="A263" s="33">
        <v>2021</v>
      </c>
      <c r="B263" s="1" t="s">
        <v>166</v>
      </c>
      <c r="C263" s="1" t="s">
        <v>226</v>
      </c>
      <c r="D263" s="48" t="s">
        <v>348</v>
      </c>
      <c r="E263" s="48">
        <v>200000</v>
      </c>
      <c r="F263" s="48"/>
      <c r="G263" s="8" t="s">
        <v>154</v>
      </c>
      <c r="H263" s="31" t="s">
        <v>225</v>
      </c>
      <c r="I263" s="1" t="s">
        <v>166</v>
      </c>
      <c r="J263" s="31" t="s">
        <v>18</v>
      </c>
    </row>
    <row r="264" spans="1:10" ht="15.75" thickBot="1" x14ac:dyDescent="0.3">
      <c r="A264" s="69"/>
      <c r="B264" s="70"/>
      <c r="C264" s="71"/>
      <c r="D264" s="72" t="s">
        <v>555</v>
      </c>
      <c r="E264" s="73">
        <f>SUM(E262:E263)</f>
        <v>360000</v>
      </c>
      <c r="F264" s="73"/>
      <c r="G264" s="29"/>
      <c r="H264" s="44"/>
      <c r="I264" s="29"/>
      <c r="J264" s="44"/>
    </row>
    <row r="265" spans="1:10" ht="15.75" thickBot="1" x14ac:dyDescent="0.3">
      <c r="A265" s="136" t="s">
        <v>581</v>
      </c>
      <c r="B265" s="137"/>
      <c r="C265" s="137"/>
      <c r="D265" s="137"/>
      <c r="E265" s="137"/>
      <c r="F265" s="137"/>
      <c r="G265" s="137"/>
      <c r="H265" s="137"/>
      <c r="I265" s="137"/>
      <c r="J265" s="138"/>
    </row>
    <row r="266" spans="1:10" x14ac:dyDescent="0.25">
      <c r="A266" s="65">
        <v>2021</v>
      </c>
      <c r="B266" s="79">
        <v>2021</v>
      </c>
      <c r="C266" s="67" t="s">
        <v>349</v>
      </c>
      <c r="D266" s="74">
        <v>3705600</v>
      </c>
      <c r="E266" s="74">
        <f>D266</f>
        <v>3705600</v>
      </c>
      <c r="F266" s="74"/>
      <c r="G266" s="79" t="s">
        <v>350</v>
      </c>
      <c r="H266" s="91" t="s">
        <v>351</v>
      </c>
      <c r="I266" s="92">
        <v>2021</v>
      </c>
      <c r="J266" s="91" t="s">
        <v>18</v>
      </c>
    </row>
    <row r="267" spans="1:10" x14ac:dyDescent="0.25">
      <c r="A267" s="33">
        <v>2022</v>
      </c>
      <c r="B267" s="8">
        <v>2022</v>
      </c>
      <c r="C267" s="2" t="s">
        <v>352</v>
      </c>
      <c r="D267" s="28">
        <v>510000</v>
      </c>
      <c r="E267" s="28">
        <f t="shared" ref="E267:E269" si="6">D267</f>
        <v>510000</v>
      </c>
      <c r="F267" s="28"/>
      <c r="G267" s="8" t="s">
        <v>353</v>
      </c>
      <c r="H267" s="31" t="s">
        <v>188</v>
      </c>
      <c r="I267" s="45">
        <v>2021</v>
      </c>
      <c r="J267" s="31" t="s">
        <v>18</v>
      </c>
    </row>
    <row r="268" spans="1:10" x14ac:dyDescent="0.25">
      <c r="A268" s="33">
        <v>2023</v>
      </c>
      <c r="B268" s="8">
        <v>2023</v>
      </c>
      <c r="C268" s="2" t="s">
        <v>354</v>
      </c>
      <c r="D268" s="28">
        <v>341385</v>
      </c>
      <c r="E268" s="28">
        <f t="shared" si="6"/>
        <v>341385</v>
      </c>
      <c r="F268" s="28"/>
      <c r="G268" s="8" t="s">
        <v>582</v>
      </c>
      <c r="H268" s="31" t="s">
        <v>188</v>
      </c>
      <c r="I268" s="45">
        <v>2023</v>
      </c>
      <c r="J268" s="31" t="s">
        <v>18</v>
      </c>
    </row>
    <row r="269" spans="1:10" ht="45" x14ac:dyDescent="0.25">
      <c r="A269" s="33">
        <v>2023</v>
      </c>
      <c r="B269" s="8">
        <v>2023</v>
      </c>
      <c r="C269" s="2" t="s">
        <v>355</v>
      </c>
      <c r="D269" s="28">
        <v>966500</v>
      </c>
      <c r="E269" s="28">
        <f t="shared" si="6"/>
        <v>966500</v>
      </c>
      <c r="F269" s="28"/>
      <c r="G269" s="8" t="s">
        <v>356</v>
      </c>
      <c r="H269" s="46" t="s">
        <v>357</v>
      </c>
      <c r="I269" s="45">
        <v>2023</v>
      </c>
      <c r="J269" s="31" t="s">
        <v>18</v>
      </c>
    </row>
    <row r="270" spans="1:10" ht="15.75" thickBot="1" x14ac:dyDescent="0.3">
      <c r="A270" s="69"/>
      <c r="B270" s="70"/>
      <c r="C270" s="71"/>
      <c r="D270" s="72" t="s">
        <v>555</v>
      </c>
      <c r="E270" s="73">
        <f>SUM(E266:E269)</f>
        <v>5523485</v>
      </c>
      <c r="F270" s="73"/>
      <c r="G270" s="29"/>
      <c r="H270" s="44"/>
      <c r="I270" s="29"/>
      <c r="J270" s="44"/>
    </row>
    <row r="271" spans="1:10" x14ac:dyDescent="0.25">
      <c r="A271" s="124" t="s">
        <v>633</v>
      </c>
      <c r="B271" s="125"/>
      <c r="C271" s="125"/>
      <c r="D271" s="125"/>
      <c r="E271" s="125"/>
      <c r="F271" s="125"/>
      <c r="G271" s="125"/>
      <c r="H271" s="125"/>
      <c r="I271" s="125"/>
      <c r="J271" s="126"/>
    </row>
    <row r="272" spans="1:10" ht="30" x14ac:dyDescent="0.25">
      <c r="A272" s="40">
        <v>2023</v>
      </c>
      <c r="B272" s="107" t="s">
        <v>600</v>
      </c>
      <c r="C272" s="109" t="s">
        <v>602</v>
      </c>
      <c r="D272" s="108">
        <v>20874</v>
      </c>
      <c r="E272" s="108">
        <v>20874</v>
      </c>
      <c r="F272" s="105"/>
      <c r="G272" s="106" t="s">
        <v>154</v>
      </c>
      <c r="H272" s="106" t="s">
        <v>601</v>
      </c>
      <c r="I272" s="107" t="s">
        <v>600</v>
      </c>
      <c r="J272" s="31" t="s">
        <v>18</v>
      </c>
    </row>
    <row r="273" spans="1:10" x14ac:dyDescent="0.25">
      <c r="A273" s="40"/>
      <c r="B273" s="107"/>
      <c r="C273" s="106"/>
      <c r="D273" s="108" t="s">
        <v>555</v>
      </c>
      <c r="E273" s="108">
        <f>E272</f>
        <v>20874</v>
      </c>
      <c r="F273" s="105"/>
      <c r="G273" s="106"/>
      <c r="H273" s="106"/>
      <c r="I273" s="107"/>
      <c r="J273" s="31"/>
    </row>
    <row r="274" spans="1:10" ht="15.75" thickBot="1" x14ac:dyDescent="0.3">
      <c r="A274" s="133" t="s">
        <v>361</v>
      </c>
      <c r="B274" s="134"/>
      <c r="C274" s="134"/>
      <c r="D274" s="134"/>
      <c r="E274" s="134"/>
      <c r="F274" s="134"/>
      <c r="G274" s="134"/>
      <c r="H274" s="134"/>
      <c r="I274" s="134"/>
      <c r="J274" s="135"/>
    </row>
    <row r="275" spans="1:10" ht="60" x14ac:dyDescent="0.25">
      <c r="A275" s="80">
        <v>45131</v>
      </c>
      <c r="B275" s="79" t="s">
        <v>362</v>
      </c>
      <c r="C275" s="67" t="s">
        <v>364</v>
      </c>
      <c r="D275" s="74" t="s">
        <v>137</v>
      </c>
      <c r="E275" s="74">
        <v>40000</v>
      </c>
      <c r="F275" s="74"/>
      <c r="G275" s="79" t="s">
        <v>363</v>
      </c>
      <c r="H275" s="91" t="s">
        <v>78</v>
      </c>
      <c r="I275" s="92" t="s">
        <v>362</v>
      </c>
      <c r="J275" s="91" t="s">
        <v>18</v>
      </c>
    </row>
    <row r="276" spans="1:10" x14ac:dyDescent="0.25">
      <c r="A276" s="103" t="s">
        <v>598</v>
      </c>
      <c r="B276" s="85" t="s">
        <v>598</v>
      </c>
      <c r="C276" s="86" t="s">
        <v>599</v>
      </c>
      <c r="D276" s="87">
        <v>26171</v>
      </c>
      <c r="E276" s="87">
        <v>26171</v>
      </c>
      <c r="F276" s="87"/>
      <c r="G276" s="79" t="s">
        <v>363</v>
      </c>
      <c r="H276" s="104" t="s">
        <v>139</v>
      </c>
      <c r="I276" s="103" t="s">
        <v>598</v>
      </c>
      <c r="J276" s="91" t="s">
        <v>18</v>
      </c>
    </row>
    <row r="277" spans="1:10" ht="15.75" thickBot="1" x14ac:dyDescent="0.3">
      <c r="A277" s="69"/>
      <c r="B277" s="70"/>
      <c r="C277" s="71"/>
      <c r="D277" s="72" t="s">
        <v>555</v>
      </c>
      <c r="E277" s="73">
        <f>SUM(E275)</f>
        <v>40000</v>
      </c>
      <c r="F277" s="73"/>
      <c r="G277" s="29"/>
      <c r="H277" s="44"/>
      <c r="I277" s="29"/>
      <c r="J277" s="44"/>
    </row>
    <row r="278" spans="1:10" ht="15.75" thickBot="1" x14ac:dyDescent="0.3">
      <c r="A278" s="130" t="s">
        <v>562</v>
      </c>
      <c r="B278" s="131"/>
      <c r="C278" s="131"/>
      <c r="D278" s="131"/>
      <c r="E278" s="131"/>
      <c r="F278" s="131"/>
      <c r="G278" s="131"/>
      <c r="H278" s="131"/>
      <c r="I278" s="131"/>
      <c r="J278" s="132"/>
    </row>
    <row r="279" spans="1:10" x14ac:dyDescent="0.25">
      <c r="A279" s="65">
        <v>2023</v>
      </c>
      <c r="B279" s="79">
        <v>2023</v>
      </c>
      <c r="C279" s="67" t="s">
        <v>449</v>
      </c>
      <c r="D279" s="74">
        <v>250000</v>
      </c>
      <c r="E279" s="74">
        <f>D279</f>
        <v>250000</v>
      </c>
      <c r="F279" s="74"/>
      <c r="G279" s="79" t="s">
        <v>448</v>
      </c>
      <c r="H279" s="91" t="s">
        <v>447</v>
      </c>
      <c r="I279" s="92">
        <v>2023</v>
      </c>
      <c r="J279" s="91" t="s">
        <v>18</v>
      </c>
    </row>
    <row r="280" spans="1:10" x14ac:dyDescent="0.25">
      <c r="A280" s="33">
        <v>2023</v>
      </c>
      <c r="B280" s="8">
        <v>2023</v>
      </c>
      <c r="C280" s="2" t="s">
        <v>449</v>
      </c>
      <c r="D280" s="48">
        <v>70000</v>
      </c>
      <c r="E280" s="28">
        <f t="shared" ref="E280:E281" si="7">D280</f>
        <v>70000</v>
      </c>
      <c r="F280" s="48"/>
      <c r="G280" s="8" t="s">
        <v>448</v>
      </c>
      <c r="H280" s="31" t="s">
        <v>447</v>
      </c>
      <c r="I280" s="45">
        <v>2023</v>
      </c>
      <c r="J280" s="31" t="s">
        <v>18</v>
      </c>
    </row>
    <row r="281" spans="1:10" x14ac:dyDescent="0.25">
      <c r="A281" s="33">
        <v>2023</v>
      </c>
      <c r="B281" s="8">
        <v>2023</v>
      </c>
      <c r="C281" s="2" t="s">
        <v>449</v>
      </c>
      <c r="D281" s="28">
        <v>700000</v>
      </c>
      <c r="E281" s="28">
        <f t="shared" si="7"/>
        <v>700000</v>
      </c>
      <c r="F281" s="28"/>
      <c r="G281" s="8" t="s">
        <v>557</v>
      </c>
      <c r="H281" s="31" t="s">
        <v>447</v>
      </c>
      <c r="I281" s="45">
        <v>2023</v>
      </c>
      <c r="J281" s="31" t="s">
        <v>18</v>
      </c>
    </row>
    <row r="282" spans="1:10" ht="15.75" thickBot="1" x14ac:dyDescent="0.3">
      <c r="A282" s="69"/>
      <c r="B282" s="70"/>
      <c r="C282" s="71"/>
      <c r="D282" s="72" t="s">
        <v>555</v>
      </c>
      <c r="E282" s="73">
        <f>SUM(E279:E281)</f>
        <v>1020000</v>
      </c>
      <c r="F282" s="73"/>
      <c r="G282" s="29"/>
      <c r="H282" s="44"/>
      <c r="I282" s="29"/>
      <c r="J282" s="44"/>
    </row>
    <row r="283" spans="1:10" ht="15.75" thickBot="1" x14ac:dyDescent="0.3">
      <c r="A283" s="121" t="s">
        <v>458</v>
      </c>
      <c r="B283" s="122"/>
      <c r="C283" s="122"/>
      <c r="D283" s="122"/>
      <c r="E283" s="122"/>
      <c r="F283" s="122"/>
      <c r="G283" s="122"/>
      <c r="H283" s="122"/>
      <c r="I283" s="122"/>
      <c r="J283" s="123"/>
    </row>
    <row r="284" spans="1:10" ht="45" x14ac:dyDescent="0.25">
      <c r="A284" s="93">
        <v>45278</v>
      </c>
      <c r="B284" s="79" t="s">
        <v>459</v>
      </c>
      <c r="C284" s="94" t="s">
        <v>460</v>
      </c>
      <c r="D284" s="74">
        <v>8972.9699999999993</v>
      </c>
      <c r="E284" s="74">
        <v>8972.9699999999993</v>
      </c>
      <c r="F284" s="74"/>
      <c r="G284" s="79" t="s">
        <v>461</v>
      </c>
      <c r="H284" s="91" t="s">
        <v>143</v>
      </c>
      <c r="I284" s="92">
        <v>2023</v>
      </c>
      <c r="J284" s="91" t="s">
        <v>18</v>
      </c>
    </row>
    <row r="285" spans="1:10" x14ac:dyDescent="0.25">
      <c r="A285" s="117">
        <v>45610</v>
      </c>
      <c r="B285" s="85" t="s">
        <v>618</v>
      </c>
      <c r="C285" s="118" t="s">
        <v>619</v>
      </c>
      <c r="D285" s="87">
        <v>140500</v>
      </c>
      <c r="E285" s="87">
        <v>140500</v>
      </c>
      <c r="F285" s="87"/>
      <c r="G285" s="85" t="s">
        <v>461</v>
      </c>
      <c r="H285" s="104" t="s">
        <v>143</v>
      </c>
      <c r="I285" s="119">
        <v>2024</v>
      </c>
      <c r="J285" s="104" t="s">
        <v>18</v>
      </c>
    </row>
    <row r="286" spans="1:10" ht="15.75" thickBot="1" x14ac:dyDescent="0.3">
      <c r="A286" s="69"/>
      <c r="B286" s="70"/>
      <c r="C286" s="71"/>
      <c r="D286" s="72" t="s">
        <v>555</v>
      </c>
      <c r="E286" s="73">
        <f>SUM(E284:E285)</f>
        <v>149472.97</v>
      </c>
      <c r="F286" s="73"/>
      <c r="G286" s="29"/>
      <c r="H286" s="44"/>
      <c r="I286" s="29"/>
      <c r="J286" s="44"/>
    </row>
    <row r="287" spans="1:10" ht="15.75" thickBot="1" x14ac:dyDescent="0.3">
      <c r="A287" s="159" t="s">
        <v>484</v>
      </c>
      <c r="B287" s="160"/>
      <c r="C287" s="160"/>
      <c r="D287" s="160"/>
      <c r="E287" s="160"/>
      <c r="F287" s="160"/>
      <c r="G287" s="160"/>
      <c r="H287" s="160"/>
      <c r="I287" s="160"/>
      <c r="J287" s="161"/>
    </row>
    <row r="288" spans="1:10" ht="30" x14ac:dyDescent="0.25">
      <c r="A288" s="80">
        <v>45363</v>
      </c>
      <c r="B288" s="66" t="s">
        <v>485</v>
      </c>
      <c r="C288" s="67" t="s">
        <v>486</v>
      </c>
      <c r="D288" s="74">
        <v>162754.79999999999</v>
      </c>
      <c r="E288" s="74">
        <f>D288</f>
        <v>162754.79999999999</v>
      </c>
      <c r="F288" s="74"/>
      <c r="G288" s="79" t="s">
        <v>492</v>
      </c>
      <c r="H288" s="91" t="s">
        <v>143</v>
      </c>
      <c r="I288" s="91" t="s">
        <v>485</v>
      </c>
      <c r="J288" s="91" t="s">
        <v>18</v>
      </c>
    </row>
    <row r="289" spans="1:10" x14ac:dyDescent="0.25">
      <c r="A289" s="33"/>
      <c r="B289" s="8"/>
      <c r="C289" s="2" t="s">
        <v>487</v>
      </c>
      <c r="D289" s="28"/>
      <c r="E289" s="28"/>
      <c r="F289" s="28"/>
      <c r="G289" s="8"/>
      <c r="H289" s="31"/>
      <c r="I289" s="31"/>
      <c r="J289" s="31"/>
    </row>
    <row r="290" spans="1:10" x14ac:dyDescent="0.25">
      <c r="A290" s="33"/>
      <c r="B290" s="8"/>
      <c r="C290" s="2" t="s">
        <v>488</v>
      </c>
      <c r="D290" s="28"/>
      <c r="E290" s="28"/>
      <c r="F290" s="28"/>
      <c r="G290" s="8"/>
      <c r="H290" s="31"/>
      <c r="I290" s="31"/>
      <c r="J290" s="31"/>
    </row>
    <row r="291" spans="1:10" x14ac:dyDescent="0.25">
      <c r="A291" s="33"/>
      <c r="B291" s="8"/>
      <c r="C291" s="2" t="s">
        <v>489</v>
      </c>
      <c r="D291" s="28"/>
      <c r="E291" s="28"/>
      <c r="F291" s="28"/>
      <c r="G291" s="8"/>
      <c r="H291" s="31"/>
      <c r="I291" s="31"/>
      <c r="J291" s="31"/>
    </row>
    <row r="292" spans="1:10" x14ac:dyDescent="0.25">
      <c r="A292" s="33"/>
      <c r="B292" s="8"/>
      <c r="C292" s="2" t="s">
        <v>490</v>
      </c>
      <c r="D292" s="28"/>
      <c r="E292" s="28"/>
      <c r="F292" s="28"/>
      <c r="G292" s="8"/>
      <c r="H292" s="31"/>
      <c r="I292" s="31"/>
      <c r="J292" s="31"/>
    </row>
    <row r="293" spans="1:10" ht="30" x14ac:dyDescent="0.25">
      <c r="A293" s="33"/>
      <c r="B293" s="8"/>
      <c r="C293" s="2" t="s">
        <v>491</v>
      </c>
      <c r="D293" s="28"/>
      <c r="E293" s="28"/>
      <c r="F293" s="28"/>
      <c r="G293" s="8"/>
      <c r="H293" s="31"/>
      <c r="I293" s="31"/>
      <c r="J293" s="31"/>
    </row>
    <row r="294" spans="1:10" ht="15.75" thickBot="1" x14ac:dyDescent="0.3">
      <c r="A294" s="69"/>
      <c r="B294" s="70"/>
      <c r="C294" s="71"/>
      <c r="D294" s="72" t="s">
        <v>555</v>
      </c>
      <c r="E294" s="73">
        <f>SUM(E288)</f>
        <v>162754.79999999999</v>
      </c>
      <c r="F294" s="73"/>
      <c r="G294" s="29"/>
      <c r="H294" s="44"/>
      <c r="I294" s="29"/>
      <c r="J294" s="44"/>
    </row>
    <row r="295" spans="1:10" ht="15.75" thickBot="1" x14ac:dyDescent="0.3">
      <c r="A295" s="159" t="s">
        <v>525</v>
      </c>
      <c r="B295" s="160"/>
      <c r="C295" s="160"/>
      <c r="D295" s="160"/>
      <c r="E295" s="160"/>
      <c r="F295" s="160"/>
      <c r="G295" s="160"/>
      <c r="H295" s="160"/>
      <c r="I295" s="160"/>
      <c r="J295" s="161"/>
    </row>
    <row r="296" spans="1:10" x14ac:dyDescent="0.25">
      <c r="A296" s="65"/>
      <c r="B296" s="79"/>
      <c r="C296" s="67" t="s">
        <v>526</v>
      </c>
      <c r="D296" s="74">
        <v>839443</v>
      </c>
      <c r="E296" s="74">
        <f>D296</f>
        <v>839443</v>
      </c>
      <c r="F296" s="74"/>
      <c r="G296" s="79"/>
      <c r="H296" s="91"/>
      <c r="I296" s="91"/>
      <c r="J296" s="91"/>
    </row>
    <row r="297" spans="1:10" x14ac:dyDescent="0.25">
      <c r="A297" s="33"/>
      <c r="B297" s="8"/>
      <c r="C297" s="2" t="s">
        <v>527</v>
      </c>
      <c r="D297" s="28">
        <v>238750.04</v>
      </c>
      <c r="E297" s="28">
        <v>238750.04</v>
      </c>
      <c r="F297" s="28">
        <v>0</v>
      </c>
      <c r="G297" s="8"/>
      <c r="H297" s="31"/>
      <c r="I297" s="31"/>
      <c r="J297" s="31"/>
    </row>
    <row r="298" spans="1:10" x14ac:dyDescent="0.25">
      <c r="A298" s="33"/>
      <c r="B298" s="8"/>
      <c r="C298" s="2" t="s">
        <v>530</v>
      </c>
      <c r="D298" s="28">
        <v>147000.04999999999</v>
      </c>
      <c r="E298" s="28">
        <v>36010.160000000003</v>
      </c>
      <c r="F298" s="28"/>
      <c r="G298" s="8"/>
      <c r="H298" s="31"/>
      <c r="I298" s="31"/>
      <c r="J298" s="31"/>
    </row>
    <row r="299" spans="1:10" x14ac:dyDescent="0.25">
      <c r="A299" s="33"/>
      <c r="B299" s="8"/>
      <c r="C299" s="2" t="s">
        <v>535</v>
      </c>
      <c r="D299" s="28">
        <v>53485.13</v>
      </c>
      <c r="E299" s="28">
        <v>53485.13</v>
      </c>
      <c r="F299" s="28">
        <v>0</v>
      </c>
      <c r="G299" s="8"/>
      <c r="H299" s="31"/>
      <c r="I299" s="31"/>
      <c r="J299" s="31"/>
    </row>
    <row r="300" spans="1:10" x14ac:dyDescent="0.25">
      <c r="A300" s="33"/>
      <c r="B300" s="8"/>
      <c r="C300" s="2" t="s">
        <v>536</v>
      </c>
      <c r="D300" s="28">
        <v>124950.62</v>
      </c>
      <c r="E300" s="28">
        <v>124950.62</v>
      </c>
      <c r="F300" s="28">
        <v>0</v>
      </c>
      <c r="G300" s="8"/>
      <c r="H300" s="31"/>
      <c r="I300" s="31"/>
      <c r="J300" s="31"/>
    </row>
    <row r="301" spans="1:10" ht="15.75" thickBot="1" x14ac:dyDescent="0.3">
      <c r="A301" s="69"/>
      <c r="B301" s="70"/>
      <c r="C301" s="71"/>
      <c r="D301" s="72" t="s">
        <v>555</v>
      </c>
      <c r="E301" s="73">
        <f>SUM(E296:E300)</f>
        <v>1292638.9499999997</v>
      </c>
      <c r="F301" s="73"/>
      <c r="G301" s="29"/>
      <c r="H301" s="44"/>
      <c r="I301" s="29"/>
      <c r="J301" s="44"/>
    </row>
    <row r="302" spans="1:10" ht="15.75" thickBot="1" x14ac:dyDescent="0.3">
      <c r="A302" s="159" t="s">
        <v>531</v>
      </c>
      <c r="B302" s="160"/>
      <c r="C302" s="160"/>
      <c r="D302" s="160"/>
      <c r="E302" s="160"/>
      <c r="F302" s="160"/>
      <c r="G302" s="160"/>
      <c r="H302" s="160"/>
      <c r="I302" s="160"/>
      <c r="J302" s="161"/>
    </row>
    <row r="303" spans="1:10" x14ac:dyDescent="0.25">
      <c r="A303" s="65">
        <v>2023</v>
      </c>
      <c r="B303" s="79" t="s">
        <v>529</v>
      </c>
      <c r="C303" s="67" t="s">
        <v>528</v>
      </c>
      <c r="D303" s="74">
        <v>2518057.46</v>
      </c>
      <c r="E303" s="74">
        <v>2518057.46</v>
      </c>
      <c r="F303" s="74">
        <v>0</v>
      </c>
      <c r="G303" s="79"/>
      <c r="H303" s="91"/>
      <c r="I303" s="91"/>
      <c r="J303" s="91"/>
    </row>
    <row r="304" spans="1:10" x14ac:dyDescent="0.25">
      <c r="A304" s="33">
        <v>2023</v>
      </c>
      <c r="B304" s="8" t="s">
        <v>532</v>
      </c>
      <c r="C304" s="2" t="s">
        <v>533</v>
      </c>
      <c r="D304" s="28">
        <v>2274399.16</v>
      </c>
      <c r="E304" s="28">
        <v>2274399.16</v>
      </c>
      <c r="F304" s="28">
        <v>0</v>
      </c>
      <c r="G304" s="8"/>
      <c r="H304" s="31"/>
      <c r="I304" s="31"/>
      <c r="J304" s="31"/>
    </row>
    <row r="305" spans="1:10" ht="15.75" thickBot="1" x14ac:dyDescent="0.3">
      <c r="A305" s="69"/>
      <c r="B305" s="70"/>
      <c r="C305" s="71"/>
      <c r="D305" s="72" t="s">
        <v>555</v>
      </c>
      <c r="E305" s="73">
        <f>SUM(E303:E304)</f>
        <v>4792456.62</v>
      </c>
      <c r="F305" s="73"/>
      <c r="G305" s="29"/>
      <c r="H305" s="44"/>
      <c r="I305" s="29"/>
      <c r="J305" s="44"/>
    </row>
    <row r="306" spans="1:10" s="158" customFormat="1" ht="15.75" thickBot="1" x14ac:dyDescent="0.3">
      <c r="A306" s="156" t="s">
        <v>603</v>
      </c>
      <c r="B306" s="157"/>
      <c r="C306" s="157"/>
      <c r="D306" s="157"/>
      <c r="E306" s="157"/>
      <c r="F306" s="157"/>
      <c r="G306" s="157"/>
      <c r="H306" s="157"/>
      <c r="I306" s="157"/>
      <c r="J306" s="157"/>
    </row>
    <row r="307" spans="1:10" ht="15.75" thickBot="1" x14ac:dyDescent="0.3">
      <c r="A307" s="110">
        <v>45485</v>
      </c>
      <c r="B307" s="112" t="s">
        <v>604</v>
      </c>
      <c r="C307" s="86" t="s">
        <v>605</v>
      </c>
      <c r="D307" s="114">
        <v>100000</v>
      </c>
      <c r="E307" s="113"/>
      <c r="F307" s="113">
        <v>100000</v>
      </c>
      <c r="G307" s="85" t="s">
        <v>322</v>
      </c>
      <c r="H307" s="104" t="s">
        <v>606</v>
      </c>
      <c r="I307" s="85" t="s">
        <v>604</v>
      </c>
      <c r="J307" s="111" t="s">
        <v>607</v>
      </c>
    </row>
    <row r="308" spans="1:10" ht="15.75" thickBot="1" x14ac:dyDescent="0.3">
      <c r="A308" s="159" t="s">
        <v>537</v>
      </c>
      <c r="B308" s="160"/>
      <c r="C308" s="160"/>
      <c r="D308" s="160"/>
      <c r="E308" s="160"/>
      <c r="F308" s="160"/>
      <c r="G308" s="160"/>
      <c r="H308" s="160"/>
      <c r="I308" s="160"/>
      <c r="J308" s="161"/>
    </row>
    <row r="309" spans="1:10" x14ac:dyDescent="0.25">
      <c r="A309" s="65"/>
      <c r="B309" s="79"/>
      <c r="C309" s="67" t="s">
        <v>538</v>
      </c>
      <c r="D309" s="74">
        <v>2753478</v>
      </c>
      <c r="E309" s="74"/>
      <c r="F309" s="74">
        <v>2753478</v>
      </c>
      <c r="G309" s="79"/>
      <c r="H309" s="91"/>
      <c r="I309" s="91"/>
      <c r="J309" s="91"/>
    </row>
    <row r="310" spans="1:10" x14ac:dyDescent="0.25">
      <c r="A310" s="33"/>
      <c r="B310" s="8"/>
      <c r="C310" s="2" t="s">
        <v>539</v>
      </c>
      <c r="D310" s="28">
        <v>11331521</v>
      </c>
      <c r="E310" s="28"/>
      <c r="F310" s="28">
        <v>11331621</v>
      </c>
      <c r="G310" s="8"/>
      <c r="H310" s="31"/>
      <c r="I310" s="31"/>
      <c r="J310" s="31"/>
    </row>
    <row r="311" spans="1:10" x14ac:dyDescent="0.25">
      <c r="A311" s="33"/>
      <c r="B311" s="8"/>
      <c r="C311" s="2" t="s">
        <v>540</v>
      </c>
      <c r="D311" s="28">
        <v>14367220</v>
      </c>
      <c r="E311" s="28"/>
      <c r="F311" s="28">
        <v>14367220</v>
      </c>
      <c r="G311" s="8"/>
      <c r="H311" s="31"/>
      <c r="I311" s="31"/>
      <c r="J311" s="31"/>
    </row>
    <row r="312" spans="1:10" x14ac:dyDescent="0.25">
      <c r="A312" s="47"/>
      <c r="B312" s="49"/>
      <c r="C312" s="2"/>
      <c r="D312" s="58" t="s">
        <v>555</v>
      </c>
      <c r="E312" s="59">
        <f>SUM(E309:E311)</f>
        <v>0</v>
      </c>
      <c r="F312" s="59">
        <f>SUM(F309:F311)</f>
        <v>28452319</v>
      </c>
      <c r="G312" s="8"/>
      <c r="H312" s="31"/>
      <c r="I312" s="8"/>
      <c r="J312" s="31"/>
    </row>
    <row r="313" spans="1:10" ht="18.75" x14ac:dyDescent="0.3">
      <c r="E313" s="99">
        <f>SUM(E29,E35,E63,E73,E184,E189,E192,E196,E200,E204,E214,E221,E238,E249,E260,E264,E270,E277,E282,E286,E294,E301,E305)</f>
        <v>67382797.030000001</v>
      </c>
      <c r="F313" s="99">
        <f>SUM(F29,F35,F63,F73,F176,F189,F192,F196,F200,F204,F214,F221,F238,F249,F260,F264,F270,F277,F282,F286,F294,F301,F305,F312)</f>
        <v>60946082.100000001</v>
      </c>
      <c r="G313" s="101">
        <f>E313+F313</f>
        <v>128328879.13</v>
      </c>
    </row>
    <row r="314" spans="1:10" ht="37.5" x14ac:dyDescent="0.25">
      <c r="E314" s="100" t="s">
        <v>565</v>
      </c>
      <c r="F314" s="100" t="s">
        <v>566</v>
      </c>
      <c r="G314" s="102" t="s">
        <v>567</v>
      </c>
    </row>
  </sheetData>
  <mergeCells count="29">
    <mergeCell ref="A306:XFD306"/>
    <mergeCell ref="A302:J302"/>
    <mergeCell ref="A308:J308"/>
    <mergeCell ref="A295:J295"/>
    <mergeCell ref="A287:J287"/>
    <mergeCell ref="A2:G2"/>
    <mergeCell ref="A30:J30"/>
    <mergeCell ref="A36:J36"/>
    <mergeCell ref="A74:J74"/>
    <mergeCell ref="A250:J250"/>
    <mergeCell ref="A222:J222"/>
    <mergeCell ref="H2:J2"/>
    <mergeCell ref="A64:J64"/>
    <mergeCell ref="A185:J185"/>
    <mergeCell ref="A190:J190"/>
    <mergeCell ref="A193:J193"/>
    <mergeCell ref="A197:J197"/>
    <mergeCell ref="A201:J201"/>
    <mergeCell ref="A241:J241"/>
    <mergeCell ref="A239:J239"/>
    <mergeCell ref="A217:J217"/>
    <mergeCell ref="A283:J283"/>
    <mergeCell ref="A271:J271"/>
    <mergeCell ref="A215:J215"/>
    <mergeCell ref="A205:J205"/>
    <mergeCell ref="A278:J278"/>
    <mergeCell ref="A274:J274"/>
    <mergeCell ref="A265:J265"/>
    <mergeCell ref="A261:J261"/>
  </mergeCells>
  <phoneticPr fontId="2" type="noConversion"/>
  <pageMargins left="0.25" right="0.25" top="0.75" bottom="0.75" header="0.3" footer="0.3"/>
  <pageSetup paperSize="9" scale="4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6"/>
  <sheetViews>
    <sheetView topLeftCell="A46" workbookViewId="0">
      <selection activeCell="G64" sqref="G64"/>
    </sheetView>
  </sheetViews>
  <sheetFormatPr defaultRowHeight="15" x14ac:dyDescent="0.25"/>
  <cols>
    <col min="1" max="1" width="13.42578125" customWidth="1"/>
    <col min="2" max="2" width="15.140625" customWidth="1"/>
    <col min="3" max="3" width="18.5703125" customWidth="1"/>
    <col min="8" max="8" width="67.28515625" customWidth="1"/>
    <col min="9" max="9" width="78.85546875" customWidth="1"/>
    <col min="10" max="10" width="84.85546875" customWidth="1"/>
  </cols>
  <sheetData>
    <row r="1" spans="1:10" x14ac:dyDescent="0.25">
      <c r="A1" s="16" t="s">
        <v>133</v>
      </c>
      <c r="B1" s="12" t="s">
        <v>0</v>
      </c>
      <c r="C1" s="11" t="s">
        <v>7</v>
      </c>
      <c r="D1" s="11" t="s">
        <v>5</v>
      </c>
      <c r="E1" s="12" t="s">
        <v>1</v>
      </c>
      <c r="F1" s="12" t="s">
        <v>2</v>
      </c>
      <c r="G1" s="12" t="s">
        <v>6</v>
      </c>
      <c r="H1" s="12" t="s">
        <v>8</v>
      </c>
      <c r="I1" s="12" t="s">
        <v>4</v>
      </c>
      <c r="J1" s="13" t="s">
        <v>3</v>
      </c>
    </row>
    <row r="2" spans="1:10" x14ac:dyDescent="0.25">
      <c r="A2" s="162" t="s">
        <v>228</v>
      </c>
      <c r="B2" s="163"/>
      <c r="C2" s="163"/>
      <c r="D2" s="163"/>
      <c r="E2" s="164"/>
      <c r="F2" s="34"/>
      <c r="G2" s="34"/>
      <c r="H2" s="34"/>
      <c r="I2" s="34"/>
      <c r="J2" s="35"/>
    </row>
    <row r="3" spans="1:10" ht="75" x14ac:dyDescent="0.25">
      <c r="A3" s="17">
        <v>2021</v>
      </c>
      <c r="B3" s="9" t="s">
        <v>9</v>
      </c>
      <c r="C3" s="2" t="s">
        <v>10</v>
      </c>
      <c r="D3" s="3" t="s">
        <v>16</v>
      </c>
      <c r="E3" s="9" t="s">
        <v>154</v>
      </c>
      <c r="F3" s="9" t="s">
        <v>137</v>
      </c>
      <c r="G3" s="9" t="s">
        <v>12</v>
      </c>
      <c r="H3" s="9" t="s">
        <v>13</v>
      </c>
      <c r="I3" s="9" t="s">
        <v>216</v>
      </c>
      <c r="J3" s="14" t="s">
        <v>11</v>
      </c>
    </row>
    <row r="4" spans="1:10" ht="165" x14ac:dyDescent="0.25">
      <c r="A4" s="17">
        <v>2021</v>
      </c>
      <c r="B4" s="9" t="s">
        <v>14</v>
      </c>
      <c r="C4" s="2" t="s">
        <v>15</v>
      </c>
      <c r="D4" s="3" t="s">
        <v>17</v>
      </c>
      <c r="E4" s="9" t="s">
        <v>154</v>
      </c>
      <c r="F4" s="9" t="s">
        <v>137</v>
      </c>
      <c r="G4" s="9" t="s">
        <v>138</v>
      </c>
      <c r="H4" s="9" t="s">
        <v>13</v>
      </c>
      <c r="I4" s="9" t="s">
        <v>14</v>
      </c>
      <c r="J4" s="14" t="s">
        <v>18</v>
      </c>
    </row>
    <row r="5" spans="1:10" ht="180" x14ac:dyDescent="0.25">
      <c r="A5" s="17">
        <v>2021</v>
      </c>
      <c r="B5" s="9" t="s">
        <v>19</v>
      </c>
      <c r="C5" s="2" t="s">
        <v>20</v>
      </c>
      <c r="D5" s="2" t="s">
        <v>21</v>
      </c>
      <c r="E5" s="9" t="s">
        <v>154</v>
      </c>
      <c r="F5" s="9" t="s">
        <v>160</v>
      </c>
      <c r="G5" s="9" t="s">
        <v>138</v>
      </c>
      <c r="H5" s="9" t="s">
        <v>13</v>
      </c>
      <c r="I5" s="9" t="s">
        <v>19</v>
      </c>
      <c r="J5" s="14" t="s">
        <v>18</v>
      </c>
    </row>
    <row r="6" spans="1:10" ht="75" x14ac:dyDescent="0.25">
      <c r="A6" s="17">
        <v>2021</v>
      </c>
      <c r="B6" s="9" t="s">
        <v>22</v>
      </c>
      <c r="C6" s="2" t="s">
        <v>23</v>
      </c>
      <c r="D6" s="2" t="s">
        <v>24</v>
      </c>
      <c r="E6" s="9" t="s">
        <v>154</v>
      </c>
      <c r="F6" s="9" t="s">
        <v>161</v>
      </c>
      <c r="G6" s="9" t="s">
        <v>140</v>
      </c>
      <c r="H6" s="9" t="s">
        <v>13</v>
      </c>
      <c r="I6" s="9" t="s">
        <v>22</v>
      </c>
      <c r="J6" s="14" t="s">
        <v>18</v>
      </c>
    </row>
    <row r="7" spans="1:10" ht="180" x14ac:dyDescent="0.25">
      <c r="A7" s="17">
        <v>2021</v>
      </c>
      <c r="B7" s="9" t="s">
        <v>25</v>
      </c>
      <c r="C7" s="2" t="s">
        <v>26</v>
      </c>
      <c r="D7" s="2" t="s">
        <v>27</v>
      </c>
      <c r="E7" s="9" t="s">
        <v>154</v>
      </c>
      <c r="F7" s="9" t="s">
        <v>137</v>
      </c>
      <c r="G7" s="9" t="s">
        <v>141</v>
      </c>
      <c r="H7" s="9" t="s">
        <v>13</v>
      </c>
      <c r="I7" s="9" t="s">
        <v>25</v>
      </c>
      <c r="J7" s="14" t="s">
        <v>18</v>
      </c>
    </row>
    <row r="8" spans="1:10" ht="60" x14ac:dyDescent="0.25">
      <c r="A8" s="17">
        <v>2021</v>
      </c>
      <c r="B8" s="9" t="s">
        <v>28</v>
      </c>
      <c r="C8" s="2" t="s">
        <v>29</v>
      </c>
      <c r="D8" s="2" t="s">
        <v>33</v>
      </c>
      <c r="E8" s="9" t="s">
        <v>154</v>
      </c>
      <c r="F8" s="9" t="s">
        <v>137</v>
      </c>
      <c r="G8" s="9" t="s">
        <v>139</v>
      </c>
      <c r="H8" s="9" t="s">
        <v>13</v>
      </c>
      <c r="I8" s="9" t="s">
        <v>28</v>
      </c>
      <c r="J8" s="14" t="s">
        <v>18</v>
      </c>
    </row>
    <row r="9" spans="1:10" ht="90" x14ac:dyDescent="0.25">
      <c r="A9" s="17">
        <v>2021</v>
      </c>
      <c r="B9" s="9" t="s">
        <v>30</v>
      </c>
      <c r="C9" s="2" t="s">
        <v>31</v>
      </c>
      <c r="D9" s="2" t="s">
        <v>32</v>
      </c>
      <c r="E9" s="9" t="s">
        <v>162</v>
      </c>
      <c r="F9" s="9" t="s">
        <v>160</v>
      </c>
      <c r="G9" s="9" t="s">
        <v>140</v>
      </c>
      <c r="H9" s="9" t="s">
        <v>13</v>
      </c>
      <c r="I9" s="9" t="s">
        <v>30</v>
      </c>
      <c r="J9" s="14" t="s">
        <v>18</v>
      </c>
    </row>
    <row r="10" spans="1:10" ht="165" x14ac:dyDescent="0.25">
      <c r="A10" s="17">
        <v>2022</v>
      </c>
      <c r="B10" s="9" t="s">
        <v>34</v>
      </c>
      <c r="C10" s="2" t="s">
        <v>35</v>
      </c>
      <c r="D10" s="3" t="s">
        <v>217</v>
      </c>
      <c r="E10" s="9" t="s">
        <v>154</v>
      </c>
      <c r="F10" s="9" t="s">
        <v>137</v>
      </c>
      <c r="G10" s="9" t="s">
        <v>138</v>
      </c>
      <c r="H10" s="9" t="s">
        <v>13</v>
      </c>
      <c r="I10" s="9" t="s">
        <v>34</v>
      </c>
      <c r="J10" s="14" t="s">
        <v>18</v>
      </c>
    </row>
    <row r="11" spans="1:10" x14ac:dyDescent="0.25">
      <c r="A11" s="162" t="s">
        <v>218</v>
      </c>
      <c r="B11" s="163"/>
      <c r="C11" s="163"/>
      <c r="D11" s="163"/>
      <c r="E11" s="163"/>
      <c r="F11" s="163"/>
      <c r="G11" s="163"/>
      <c r="H11" s="163"/>
      <c r="I11" s="163"/>
      <c r="J11" s="165"/>
    </row>
    <row r="12" spans="1:10" ht="165" x14ac:dyDescent="0.25">
      <c r="A12" s="17">
        <v>2021</v>
      </c>
      <c r="B12" s="9" t="s">
        <v>134</v>
      </c>
      <c r="C12" s="2" t="s">
        <v>38</v>
      </c>
      <c r="D12" s="2" t="s">
        <v>219</v>
      </c>
      <c r="E12" s="9" t="s">
        <v>154</v>
      </c>
      <c r="F12" s="9" t="s">
        <v>137</v>
      </c>
      <c r="G12" s="9" t="s">
        <v>12</v>
      </c>
      <c r="H12" s="9" t="s">
        <v>13</v>
      </c>
      <c r="I12" s="9" t="s">
        <v>134</v>
      </c>
      <c r="J12" s="14" t="s">
        <v>18</v>
      </c>
    </row>
    <row r="13" spans="1:10" ht="180" x14ac:dyDescent="0.25">
      <c r="A13" s="17">
        <v>2022</v>
      </c>
      <c r="B13" s="8" t="s">
        <v>134</v>
      </c>
      <c r="C13" s="8" t="s">
        <v>36</v>
      </c>
      <c r="D13" s="3" t="s">
        <v>220</v>
      </c>
      <c r="E13" s="8" t="s">
        <v>154</v>
      </c>
      <c r="F13" s="8" t="s">
        <v>137</v>
      </c>
      <c r="G13" s="8" t="s">
        <v>12</v>
      </c>
      <c r="H13" s="8" t="s">
        <v>13</v>
      </c>
      <c r="I13" s="8" t="s">
        <v>134</v>
      </c>
      <c r="J13" s="14" t="s">
        <v>18</v>
      </c>
    </row>
    <row r="14" spans="1:10" ht="195" x14ac:dyDescent="0.25">
      <c r="A14" s="17">
        <v>2022</v>
      </c>
      <c r="B14" s="8" t="s">
        <v>174</v>
      </c>
      <c r="C14" s="8" t="s">
        <v>37</v>
      </c>
      <c r="D14" s="3" t="s">
        <v>222</v>
      </c>
      <c r="E14" s="8" t="s">
        <v>154</v>
      </c>
      <c r="F14" s="8" t="s">
        <v>137</v>
      </c>
      <c r="G14" s="8" t="s">
        <v>12</v>
      </c>
      <c r="H14" s="8" t="s">
        <v>13</v>
      </c>
      <c r="I14" s="8" t="s">
        <v>173</v>
      </c>
      <c r="J14" s="14" t="s">
        <v>221</v>
      </c>
    </row>
    <row r="15" spans="1:10" x14ac:dyDescent="0.25">
      <c r="A15" s="166" t="s">
        <v>135</v>
      </c>
      <c r="B15" s="167"/>
      <c r="C15" s="167"/>
      <c r="D15" s="167"/>
      <c r="E15" s="167"/>
      <c r="F15" s="167"/>
      <c r="G15" s="167"/>
      <c r="H15" s="167"/>
      <c r="I15" s="167"/>
      <c r="J15" s="168"/>
    </row>
    <row r="16" spans="1:10" ht="75" x14ac:dyDescent="0.25">
      <c r="A16" s="17">
        <v>2021</v>
      </c>
      <c r="B16" s="18">
        <v>1.3966711000121E+16</v>
      </c>
      <c r="C16" s="2" t="s">
        <v>41</v>
      </c>
      <c r="D16" s="2" t="s">
        <v>39</v>
      </c>
      <c r="E16" s="9" t="s">
        <v>129</v>
      </c>
      <c r="F16" s="9" t="s">
        <v>53</v>
      </c>
      <c r="G16" s="9" t="s">
        <v>142</v>
      </c>
      <c r="H16" s="2" t="s">
        <v>13</v>
      </c>
      <c r="I16" s="18">
        <v>1.3966711000121E+16</v>
      </c>
      <c r="J16" s="14" t="s">
        <v>18</v>
      </c>
    </row>
    <row r="17" spans="1:10" ht="105" x14ac:dyDescent="0.25">
      <c r="A17" s="17">
        <v>2021</v>
      </c>
      <c r="B17" s="18">
        <v>3.60003604422021E+16</v>
      </c>
      <c r="C17" s="2" t="s">
        <v>43</v>
      </c>
      <c r="D17" s="2" t="s">
        <v>40</v>
      </c>
      <c r="E17" s="9" t="s">
        <v>130</v>
      </c>
      <c r="F17" s="9" t="s">
        <v>54</v>
      </c>
      <c r="G17" s="2" t="s">
        <v>61</v>
      </c>
      <c r="H17" s="2" t="s">
        <v>61</v>
      </c>
      <c r="I17" s="18">
        <v>3.60003604422021E+16</v>
      </c>
      <c r="J17" s="14" t="s">
        <v>18</v>
      </c>
    </row>
    <row r="18" spans="1:10" ht="75" x14ac:dyDescent="0.25">
      <c r="A18" s="17">
        <v>2021</v>
      </c>
      <c r="B18" s="18">
        <v>3.60003601922021E+16</v>
      </c>
      <c r="C18" s="2" t="s">
        <v>42</v>
      </c>
      <c r="D18" s="2" t="s">
        <v>44</v>
      </c>
      <c r="E18" s="9" t="s">
        <v>164</v>
      </c>
      <c r="F18" s="9" t="s">
        <v>55</v>
      </c>
      <c r="G18" s="9" t="s">
        <v>143</v>
      </c>
      <c r="H18" s="2" t="s">
        <v>13</v>
      </c>
      <c r="I18" s="18">
        <v>3.60003601922021E+16</v>
      </c>
      <c r="J18" s="14" t="s">
        <v>18</v>
      </c>
    </row>
    <row r="19" spans="1:10" ht="105" x14ac:dyDescent="0.25">
      <c r="A19" s="17">
        <v>2021</v>
      </c>
      <c r="B19" s="18">
        <v>3.60003981782021E+16</v>
      </c>
      <c r="C19" s="2" t="s">
        <v>43</v>
      </c>
      <c r="D19" s="2" t="s">
        <v>45</v>
      </c>
      <c r="E19" s="9" t="s">
        <v>126</v>
      </c>
      <c r="F19" s="9" t="s">
        <v>56</v>
      </c>
      <c r="G19" s="2" t="s">
        <v>61</v>
      </c>
      <c r="H19" s="2" t="s">
        <v>61</v>
      </c>
      <c r="I19" s="18">
        <v>3.60003981782021E+16</v>
      </c>
      <c r="J19" s="14" t="s">
        <v>18</v>
      </c>
    </row>
    <row r="20" spans="1:10" ht="75" x14ac:dyDescent="0.25">
      <c r="A20" s="17">
        <v>2021</v>
      </c>
      <c r="B20" s="18">
        <v>1.3966711000121E+16</v>
      </c>
      <c r="C20" s="2" t="s">
        <v>46</v>
      </c>
      <c r="D20" s="2" t="s">
        <v>47</v>
      </c>
      <c r="E20" s="9" t="s">
        <v>127</v>
      </c>
      <c r="F20" s="9" t="s">
        <v>57</v>
      </c>
      <c r="G20" s="9" t="s">
        <v>140</v>
      </c>
      <c r="H20" s="2" t="s">
        <v>13</v>
      </c>
      <c r="I20" s="18">
        <v>1.3966711000121E+16</v>
      </c>
      <c r="J20" s="14" t="s">
        <v>18</v>
      </c>
    </row>
    <row r="21" spans="1:10" ht="75" x14ac:dyDescent="0.25">
      <c r="A21" s="17">
        <v>2021</v>
      </c>
      <c r="B21" s="19">
        <v>1.3966711000121E+16</v>
      </c>
      <c r="C21" s="2" t="s">
        <v>48</v>
      </c>
      <c r="D21" s="2" t="s">
        <v>44</v>
      </c>
      <c r="E21" s="9" t="s">
        <v>131</v>
      </c>
      <c r="F21" s="9" t="s">
        <v>58</v>
      </c>
      <c r="G21" s="8" t="s">
        <v>140</v>
      </c>
      <c r="H21" s="2" t="s">
        <v>13</v>
      </c>
      <c r="I21" s="19">
        <v>1.3966711000121E+16</v>
      </c>
      <c r="J21" s="14" t="s">
        <v>18</v>
      </c>
    </row>
    <row r="22" spans="1:10" ht="75" x14ac:dyDescent="0.25">
      <c r="A22" s="17">
        <v>2022</v>
      </c>
      <c r="B22" s="19">
        <v>1.3966711000122E+16</v>
      </c>
      <c r="C22" s="2" t="s">
        <v>50</v>
      </c>
      <c r="D22" s="2" t="s">
        <v>44</v>
      </c>
      <c r="E22" s="9" t="s">
        <v>132</v>
      </c>
      <c r="F22" s="9" t="s">
        <v>58</v>
      </c>
      <c r="G22" s="8" t="s">
        <v>140</v>
      </c>
      <c r="H22" s="2" t="s">
        <v>13</v>
      </c>
      <c r="I22" s="19">
        <v>1.3966711000122E+16</v>
      </c>
      <c r="J22" s="14" t="s">
        <v>18</v>
      </c>
    </row>
    <row r="23" spans="1:10" ht="75" x14ac:dyDescent="0.25">
      <c r="A23" s="17">
        <v>2022</v>
      </c>
      <c r="B23" s="19">
        <v>3.60004303452022E+16</v>
      </c>
      <c r="C23" s="2" t="s">
        <v>42</v>
      </c>
      <c r="D23" s="2" t="s">
        <v>51</v>
      </c>
      <c r="E23" s="9" t="s">
        <v>128</v>
      </c>
      <c r="F23" s="9" t="s">
        <v>59</v>
      </c>
      <c r="G23" s="8" t="s">
        <v>143</v>
      </c>
      <c r="H23" s="2" t="s">
        <v>13</v>
      </c>
      <c r="I23" s="19">
        <v>3.60004303452022E+16</v>
      </c>
      <c r="J23" s="14" t="s">
        <v>18</v>
      </c>
    </row>
    <row r="24" spans="1:10" ht="105" x14ac:dyDescent="0.25">
      <c r="A24" s="17">
        <v>2022</v>
      </c>
      <c r="B24" s="19">
        <v>3.60004593922022E+16</v>
      </c>
      <c r="C24" s="2" t="s">
        <v>60</v>
      </c>
      <c r="D24" s="2" t="s">
        <v>52</v>
      </c>
      <c r="E24" s="9" t="s">
        <v>130</v>
      </c>
      <c r="F24" s="9" t="s">
        <v>54</v>
      </c>
      <c r="G24" s="2" t="s">
        <v>61</v>
      </c>
      <c r="H24" s="2" t="s">
        <v>61</v>
      </c>
      <c r="I24" s="19">
        <v>3.60004593922022E+16</v>
      </c>
      <c r="J24" s="14" t="s">
        <v>18</v>
      </c>
    </row>
    <row r="25" spans="1:10" ht="75" x14ac:dyDescent="0.25">
      <c r="A25" s="20">
        <v>2022</v>
      </c>
      <c r="B25" s="19" t="s">
        <v>175</v>
      </c>
      <c r="C25" s="21" t="s">
        <v>176</v>
      </c>
      <c r="D25" s="21" t="s">
        <v>177</v>
      </c>
      <c r="E25" s="9" t="s">
        <v>178</v>
      </c>
      <c r="F25" s="22" t="s">
        <v>57</v>
      </c>
      <c r="G25" s="2" t="s">
        <v>140</v>
      </c>
      <c r="H25" s="21" t="s">
        <v>13</v>
      </c>
      <c r="I25" s="19" t="s">
        <v>175</v>
      </c>
      <c r="J25" s="23" t="s">
        <v>18</v>
      </c>
    </row>
    <row r="26" spans="1:10" ht="90" x14ac:dyDescent="0.25">
      <c r="A26" s="20">
        <v>2022</v>
      </c>
      <c r="B26" s="18" t="s">
        <v>179</v>
      </c>
      <c r="C26" s="21" t="s">
        <v>180</v>
      </c>
      <c r="D26" s="24" t="s">
        <v>181</v>
      </c>
      <c r="E26" s="9" t="s">
        <v>93</v>
      </c>
      <c r="F26" s="22" t="s">
        <v>57</v>
      </c>
      <c r="G26" s="2" t="s">
        <v>182</v>
      </c>
      <c r="H26" s="21" t="s">
        <v>13</v>
      </c>
      <c r="I26" s="18" t="s">
        <v>179</v>
      </c>
      <c r="J26" s="23" t="s">
        <v>18</v>
      </c>
    </row>
    <row r="27" spans="1:10" x14ac:dyDescent="0.25">
      <c r="A27" s="169" t="s">
        <v>183</v>
      </c>
      <c r="B27" s="170"/>
      <c r="C27" s="170"/>
      <c r="D27" s="170"/>
      <c r="E27" s="170"/>
      <c r="F27" s="170"/>
      <c r="G27" s="170"/>
      <c r="H27" s="170"/>
      <c r="I27" s="170"/>
      <c r="J27" s="171"/>
    </row>
    <row r="28" spans="1:10" ht="180" x14ac:dyDescent="0.25">
      <c r="A28" s="17">
        <v>2020</v>
      </c>
      <c r="B28" s="9" t="s">
        <v>152</v>
      </c>
      <c r="C28" s="2" t="s">
        <v>72</v>
      </c>
      <c r="D28" s="1" t="s">
        <v>242</v>
      </c>
      <c r="E28" s="8" t="s">
        <v>144</v>
      </c>
      <c r="F28" s="8" t="s">
        <v>54</v>
      </c>
      <c r="G28" s="8" t="s">
        <v>163</v>
      </c>
      <c r="H28" s="8" t="s">
        <v>13</v>
      </c>
      <c r="I28" s="9" t="s">
        <v>71</v>
      </c>
      <c r="J28" s="15" t="s">
        <v>18</v>
      </c>
    </row>
    <row r="29" spans="1:10" ht="195" x14ac:dyDescent="0.25">
      <c r="A29" s="17">
        <v>2020</v>
      </c>
      <c r="B29" s="8" t="s">
        <v>73</v>
      </c>
      <c r="C29" s="2" t="s">
        <v>74</v>
      </c>
      <c r="D29" s="1" t="s">
        <v>241</v>
      </c>
      <c r="E29" s="8" t="s">
        <v>146</v>
      </c>
      <c r="F29" s="8" t="s">
        <v>157</v>
      </c>
      <c r="G29" s="8" t="s">
        <v>163</v>
      </c>
      <c r="H29" s="8" t="s">
        <v>13</v>
      </c>
      <c r="I29" s="9" t="s">
        <v>73</v>
      </c>
      <c r="J29" s="15" t="s">
        <v>18</v>
      </c>
    </row>
    <row r="30" spans="1:10" ht="165" x14ac:dyDescent="0.25">
      <c r="A30" s="17">
        <v>2020</v>
      </c>
      <c r="B30" s="8" t="s">
        <v>150</v>
      </c>
      <c r="C30" s="2" t="s">
        <v>63</v>
      </c>
      <c r="D30" s="1" t="s">
        <v>64</v>
      </c>
      <c r="E30" s="8" t="s">
        <v>145</v>
      </c>
      <c r="F30" s="8" t="s">
        <v>156</v>
      </c>
      <c r="G30" s="8" t="s">
        <v>163</v>
      </c>
      <c r="H30" s="8" t="s">
        <v>13</v>
      </c>
      <c r="I30" s="9" t="s">
        <v>62</v>
      </c>
      <c r="J30" s="14" t="s">
        <v>11</v>
      </c>
    </row>
    <row r="31" spans="1:10" ht="195" x14ac:dyDescent="0.25">
      <c r="A31" s="17">
        <v>2020</v>
      </c>
      <c r="B31" s="8" t="s">
        <v>153</v>
      </c>
      <c r="C31" s="2" t="s">
        <v>76</v>
      </c>
      <c r="D31" s="1" t="s">
        <v>77</v>
      </c>
      <c r="E31" s="8" t="s">
        <v>148</v>
      </c>
      <c r="F31" s="8" t="s">
        <v>158</v>
      </c>
      <c r="G31" s="8" t="s">
        <v>163</v>
      </c>
      <c r="H31" s="8" t="s">
        <v>13</v>
      </c>
      <c r="I31" s="9" t="s">
        <v>75</v>
      </c>
      <c r="J31" s="15" t="s">
        <v>18</v>
      </c>
    </row>
    <row r="32" spans="1:10" ht="195" x14ac:dyDescent="0.25">
      <c r="A32" s="17">
        <v>2021</v>
      </c>
      <c r="B32" s="9" t="s">
        <v>149</v>
      </c>
      <c r="C32" s="2" t="s">
        <v>66</v>
      </c>
      <c r="D32" s="1" t="s">
        <v>67</v>
      </c>
      <c r="E32" s="8" t="s">
        <v>129</v>
      </c>
      <c r="F32" s="8" t="s">
        <v>53</v>
      </c>
      <c r="G32" s="8" t="s">
        <v>163</v>
      </c>
      <c r="H32" s="8" t="s">
        <v>13</v>
      </c>
      <c r="I32" s="9" t="s">
        <v>65</v>
      </c>
      <c r="J32" s="14" t="s">
        <v>11</v>
      </c>
    </row>
    <row r="33" spans="1:10" ht="180" x14ac:dyDescent="0.25">
      <c r="A33" s="17">
        <v>2022</v>
      </c>
      <c r="B33" s="9" t="s">
        <v>151</v>
      </c>
      <c r="C33" s="9" t="s">
        <v>69</v>
      </c>
      <c r="D33" s="3" t="s">
        <v>70</v>
      </c>
      <c r="E33" s="8" t="s">
        <v>147</v>
      </c>
      <c r="F33" s="8" t="s">
        <v>159</v>
      </c>
      <c r="G33" s="8" t="s">
        <v>163</v>
      </c>
      <c r="H33" s="8" t="s">
        <v>13</v>
      </c>
      <c r="I33" s="9" t="s">
        <v>68</v>
      </c>
      <c r="J33" s="14" t="s">
        <v>18</v>
      </c>
    </row>
    <row r="34" spans="1:10" ht="180" x14ac:dyDescent="0.25">
      <c r="A34" s="20">
        <v>2022</v>
      </c>
      <c r="B34" s="9" t="s">
        <v>185</v>
      </c>
      <c r="C34" s="39" t="s">
        <v>184</v>
      </c>
      <c r="D34" s="25" t="s">
        <v>192</v>
      </c>
      <c r="E34" s="8" t="s">
        <v>187</v>
      </c>
      <c r="F34" s="26" t="s">
        <v>137</v>
      </c>
      <c r="G34" s="8" t="s">
        <v>188</v>
      </c>
      <c r="H34" s="26" t="s">
        <v>13</v>
      </c>
      <c r="I34" s="9" t="s">
        <v>186</v>
      </c>
      <c r="J34" s="23" t="s">
        <v>196</v>
      </c>
    </row>
    <row r="35" spans="1:10" ht="180" x14ac:dyDescent="0.25">
      <c r="A35" s="36">
        <v>2022</v>
      </c>
      <c r="B35" s="30" t="s">
        <v>191</v>
      </c>
      <c r="C35" s="42" t="s">
        <v>189</v>
      </c>
      <c r="D35" s="37" t="s">
        <v>193</v>
      </c>
      <c r="E35" s="38" t="s">
        <v>194</v>
      </c>
      <c r="F35" s="26" t="s">
        <v>137</v>
      </c>
      <c r="G35" s="26" t="s">
        <v>188</v>
      </c>
      <c r="H35" s="26" t="s">
        <v>190</v>
      </c>
      <c r="I35" s="9" t="s">
        <v>195</v>
      </c>
      <c r="J35" s="23" t="s">
        <v>196</v>
      </c>
    </row>
    <row r="36" spans="1:10" ht="180" x14ac:dyDescent="0.25">
      <c r="A36" s="33">
        <v>2020</v>
      </c>
      <c r="B36" s="39" t="s">
        <v>240</v>
      </c>
      <c r="C36" s="39" t="s">
        <v>229</v>
      </c>
      <c r="D36" s="3" t="s">
        <v>238</v>
      </c>
      <c r="E36" s="41" t="s">
        <v>194</v>
      </c>
      <c r="F36" s="26" t="s">
        <v>137</v>
      </c>
      <c r="G36" s="26" t="s">
        <v>239</v>
      </c>
      <c r="H36" s="26" t="s">
        <v>224</v>
      </c>
      <c r="I36" s="39" t="s">
        <v>240</v>
      </c>
      <c r="J36" s="9" t="s">
        <v>230</v>
      </c>
    </row>
  </sheetData>
  <mergeCells count="4">
    <mergeCell ref="A2:E2"/>
    <mergeCell ref="A11:J11"/>
    <mergeCell ref="A15:J15"/>
    <mergeCell ref="A27:J27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EMENDAS</vt:lpstr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controleinterno</dc:creator>
  <cp:lastModifiedBy>planejamento</cp:lastModifiedBy>
  <cp:lastPrinted>2024-06-17T17:09:21Z</cp:lastPrinted>
  <dcterms:created xsi:type="dcterms:W3CDTF">2022-06-06T11:31:56Z</dcterms:created>
  <dcterms:modified xsi:type="dcterms:W3CDTF">2025-07-10T11:08:29Z</dcterms:modified>
</cp:coreProperties>
</file>