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75" yWindow="0" windowWidth="25440" windowHeight="13740"/>
  </bookViews>
  <sheets>
    <sheet name="All foods" sheetId="1" r:id="rId1"/>
  </sheets>
  <definedNames>
    <definedName name="Excel_BuiltIn_Print_Area_1">'All foods'!$B:$C</definedName>
    <definedName name="GLAll_1">'All foods'!#REF!</definedName>
    <definedName name="GLTypeR1044_1">'All foods'!#REF!</definedName>
    <definedName name="GLTypeR1153_1">'All foods'!#REF!</definedName>
    <definedName name="GLTypeR1304_1">'All foods'!#REF!</definedName>
    <definedName name="GLTypeR1314_1">'All foods'!#REF!</definedName>
    <definedName name="GLTypeR1386_1">'All foods'!#REF!</definedName>
    <definedName name="GLTypeR1433_1">'All foods'!#REF!</definedName>
    <definedName name="GLTypeR1500_1">'All foods'!#REF!</definedName>
    <definedName name="GLTypeR1553_1">'All foods'!#REF!</definedName>
    <definedName name="GLTypeR1608_1">'All foods'!#REF!</definedName>
    <definedName name="GLTypeR1657_1">'All foods'!#REF!</definedName>
    <definedName name="GLTypeR447_1">'All foods'!#REF!</definedName>
    <definedName name="GLTypeR477_1">'All foods'!#REF!</definedName>
    <definedName name="GLTypeR519_1">'All foods'!#REF!</definedName>
    <definedName name="GLTypeR660_1">'All foods'!#REF!</definedName>
    <definedName name="GLTypeR796_1">'All foods'!#REF!</definedName>
    <definedName name="GLTypeR922_1">'All foods'!#REF!</definedName>
    <definedName name="GLTypeR967_1">'All foods'!#REF!</definedName>
    <definedName name="GLTypeR990_1">'All foods'!#REF!</definedName>
  </definedNames>
  <calcPr calcId="145621" fullCalcOnLoad="1"/>
</workbook>
</file>

<file path=xl/calcChain.xml><?xml version="1.0" encoding="utf-8"?>
<calcChain xmlns="http://schemas.openxmlformats.org/spreadsheetml/2006/main">
  <c r="E4" i="1" l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9" i="1"/>
  <c r="J29" i="1"/>
  <c r="D29" i="1" s="1"/>
  <c r="E30" i="1"/>
  <c r="J30" i="1"/>
  <c r="D30" i="1" s="1"/>
  <c r="E31" i="1"/>
  <c r="J31" i="1"/>
  <c r="D31" i="1" s="1"/>
  <c r="E32" i="1"/>
  <c r="J32" i="1"/>
  <c r="D32" i="1"/>
  <c r="E33" i="1"/>
  <c r="J33" i="1"/>
  <c r="D33" i="1"/>
  <c r="E34" i="1"/>
  <c r="J34" i="1"/>
  <c r="D34" i="1" s="1"/>
  <c r="E35" i="1"/>
  <c r="J35" i="1"/>
  <c r="D35" i="1" s="1"/>
  <c r="E36" i="1"/>
  <c r="J36" i="1"/>
  <c r="D36" i="1"/>
  <c r="E37" i="1"/>
  <c r="J37" i="1"/>
  <c r="D37" i="1"/>
  <c r="E38" i="1"/>
  <c r="J38" i="1"/>
  <c r="D38" i="1" s="1"/>
  <c r="E39" i="1"/>
  <c r="J39" i="1"/>
  <c r="D39" i="1" s="1"/>
  <c r="E40" i="1"/>
  <c r="J40" i="1"/>
  <c r="D40" i="1"/>
  <c r="E41" i="1"/>
  <c r="J41" i="1"/>
  <c r="D41" i="1"/>
  <c r="E43" i="1"/>
  <c r="J43" i="1"/>
  <c r="D43" i="1" s="1"/>
  <c r="E44" i="1"/>
  <c r="J44" i="1"/>
  <c r="D44" i="1" s="1"/>
  <c r="E45" i="1"/>
  <c r="J45" i="1"/>
  <c r="D45" i="1"/>
  <c r="E46" i="1"/>
  <c r="J46" i="1"/>
  <c r="D46" i="1"/>
  <c r="E47" i="1"/>
  <c r="J47" i="1"/>
  <c r="D47" i="1" s="1"/>
  <c r="E48" i="1"/>
  <c r="J48" i="1"/>
  <c r="D48" i="1" s="1"/>
  <c r="E49" i="1"/>
  <c r="J49" i="1"/>
  <c r="D49" i="1"/>
  <c r="E50" i="1"/>
  <c r="J50" i="1"/>
  <c r="D50" i="1"/>
  <c r="E51" i="1"/>
  <c r="J51" i="1"/>
  <c r="D51" i="1" s="1"/>
  <c r="E52" i="1"/>
  <c r="J52" i="1"/>
  <c r="D52" i="1" s="1"/>
  <c r="E53" i="1"/>
  <c r="J53" i="1"/>
  <c r="D53" i="1"/>
  <c r="E54" i="1"/>
  <c r="J54" i="1"/>
  <c r="D54" i="1"/>
  <c r="E55" i="1"/>
  <c r="J55" i="1"/>
  <c r="D55" i="1" s="1"/>
  <c r="E56" i="1"/>
  <c r="J56" i="1"/>
  <c r="D56" i="1" s="1"/>
  <c r="E57" i="1"/>
  <c r="J57" i="1"/>
  <c r="D57" i="1"/>
  <c r="E58" i="1"/>
  <c r="J58" i="1"/>
  <c r="D58" i="1"/>
  <c r="E59" i="1"/>
  <c r="J59" i="1"/>
  <c r="D59" i="1" s="1"/>
  <c r="E60" i="1"/>
  <c r="J60" i="1"/>
  <c r="D60" i="1" s="1"/>
  <c r="E64" i="1"/>
  <c r="J64" i="1"/>
  <c r="D64" i="1"/>
  <c r="C65" i="1"/>
  <c r="J65" i="1" s="1"/>
  <c r="D65" i="1" s="1"/>
  <c r="E65" i="1"/>
  <c r="E66" i="1"/>
  <c r="J66" i="1"/>
  <c r="D66" i="1"/>
  <c r="E67" i="1"/>
  <c r="J67" i="1"/>
  <c r="D67" i="1" s="1"/>
  <c r="E68" i="1"/>
  <c r="J68" i="1"/>
  <c r="D68" i="1" s="1"/>
  <c r="E69" i="1"/>
  <c r="J69" i="1"/>
  <c r="D69" i="1"/>
  <c r="E70" i="1"/>
  <c r="J70" i="1"/>
  <c r="D70" i="1"/>
  <c r="E71" i="1"/>
  <c r="J71" i="1"/>
  <c r="D71" i="1" s="1"/>
  <c r="E72" i="1"/>
  <c r="J72" i="1"/>
  <c r="D72" i="1" s="1"/>
  <c r="E73" i="1"/>
  <c r="J73" i="1"/>
  <c r="D73" i="1"/>
  <c r="E74" i="1"/>
  <c r="J74" i="1"/>
  <c r="D74" i="1"/>
  <c r="E75" i="1"/>
  <c r="J75" i="1"/>
  <c r="D75" i="1" s="1"/>
  <c r="E76" i="1"/>
  <c r="J76" i="1"/>
  <c r="D76" i="1" s="1"/>
  <c r="E79" i="1"/>
  <c r="J79" i="1"/>
  <c r="D79" i="1"/>
  <c r="E80" i="1"/>
  <c r="J80" i="1"/>
  <c r="D80" i="1"/>
  <c r="E81" i="1"/>
  <c r="J81" i="1"/>
  <c r="D81" i="1" s="1"/>
  <c r="E82" i="1"/>
  <c r="J82" i="1"/>
  <c r="D82" i="1" s="1"/>
  <c r="E83" i="1"/>
  <c r="J83" i="1"/>
  <c r="D83" i="1"/>
  <c r="E84" i="1"/>
  <c r="J84" i="1"/>
  <c r="D84" i="1"/>
  <c r="E85" i="1"/>
  <c r="J85" i="1"/>
  <c r="D85" i="1" s="1"/>
  <c r="E86" i="1"/>
  <c r="J86" i="1"/>
  <c r="D86" i="1" s="1"/>
  <c r="E87" i="1"/>
  <c r="J87" i="1"/>
  <c r="D87" i="1"/>
  <c r="E88" i="1"/>
  <c r="J88" i="1"/>
  <c r="D88" i="1"/>
  <c r="E89" i="1"/>
  <c r="J89" i="1"/>
  <c r="D89" i="1" s="1"/>
  <c r="E90" i="1"/>
  <c r="J90" i="1"/>
  <c r="D90" i="1" s="1"/>
  <c r="E92" i="1"/>
  <c r="J92" i="1"/>
  <c r="D92" i="1"/>
  <c r="E93" i="1"/>
  <c r="J93" i="1"/>
  <c r="D93" i="1"/>
  <c r="E94" i="1"/>
  <c r="J94" i="1"/>
  <c r="D94" i="1" s="1"/>
  <c r="E95" i="1"/>
  <c r="J95" i="1"/>
  <c r="D95" i="1" s="1"/>
  <c r="E96" i="1"/>
  <c r="J96" i="1"/>
  <c r="D96" i="1"/>
  <c r="E97" i="1"/>
  <c r="J97" i="1"/>
  <c r="D97" i="1"/>
  <c r="E99" i="1"/>
  <c r="J99" i="1"/>
  <c r="D99" i="1" s="1"/>
  <c r="E100" i="1"/>
  <c r="J100" i="1"/>
  <c r="D100" i="1" s="1"/>
  <c r="E101" i="1"/>
  <c r="J101" i="1"/>
  <c r="D101" i="1"/>
  <c r="E102" i="1"/>
  <c r="J102" i="1"/>
  <c r="D102" i="1"/>
  <c r="E104" i="1"/>
  <c r="J104" i="1"/>
  <c r="D104" i="1" s="1"/>
  <c r="E105" i="1"/>
  <c r="J105" i="1"/>
  <c r="D105" i="1" s="1"/>
  <c r="E106" i="1"/>
  <c r="J106" i="1"/>
  <c r="D106" i="1"/>
  <c r="E107" i="1"/>
  <c r="J107" i="1"/>
  <c r="D107" i="1"/>
  <c r="E109" i="1"/>
  <c r="J109" i="1"/>
  <c r="D109" i="1" s="1"/>
  <c r="E110" i="1"/>
  <c r="J110" i="1"/>
  <c r="D110" i="1" s="1"/>
  <c r="E111" i="1"/>
  <c r="J111" i="1"/>
  <c r="D111" i="1"/>
  <c r="E112" i="1"/>
  <c r="J112" i="1"/>
  <c r="D112" i="1" s="1"/>
  <c r="E113" i="1"/>
  <c r="J113" i="1"/>
  <c r="D113" i="1" s="1"/>
  <c r="E114" i="1"/>
  <c r="J114" i="1"/>
  <c r="D114" i="1" s="1"/>
  <c r="E115" i="1"/>
  <c r="J115" i="1"/>
  <c r="D115" i="1"/>
  <c r="E117" i="1"/>
  <c r="J117" i="1"/>
  <c r="D117" i="1" s="1"/>
  <c r="E118" i="1"/>
  <c r="J118" i="1"/>
  <c r="D118" i="1" s="1"/>
  <c r="E119" i="1"/>
  <c r="J119" i="1"/>
  <c r="D119" i="1" s="1"/>
  <c r="E120" i="1"/>
  <c r="J120" i="1"/>
  <c r="D120" i="1"/>
  <c r="E123" i="1"/>
  <c r="J123" i="1"/>
  <c r="D123" i="1"/>
  <c r="E124" i="1"/>
  <c r="J124" i="1"/>
  <c r="D124" i="1" s="1"/>
  <c r="E125" i="1"/>
  <c r="J125" i="1"/>
  <c r="D125" i="1" s="1"/>
  <c r="E126" i="1"/>
  <c r="J126" i="1"/>
  <c r="D126" i="1"/>
  <c r="E127" i="1"/>
  <c r="J127" i="1"/>
  <c r="D127" i="1" s="1"/>
  <c r="E128" i="1"/>
  <c r="J128" i="1"/>
  <c r="D128" i="1" s="1"/>
  <c r="E131" i="1"/>
  <c r="J131" i="1"/>
  <c r="D131" i="1" s="1"/>
  <c r="E132" i="1"/>
  <c r="J132" i="1"/>
  <c r="D132" i="1"/>
  <c r="E133" i="1"/>
  <c r="J133" i="1"/>
  <c r="D133" i="1"/>
  <c r="E134" i="1"/>
  <c r="J134" i="1"/>
  <c r="D134" i="1" s="1"/>
  <c r="E136" i="1"/>
  <c r="J136" i="1"/>
  <c r="D136" i="1" s="1"/>
  <c r="E137" i="1"/>
  <c r="J137" i="1"/>
  <c r="D137" i="1"/>
  <c r="E138" i="1"/>
  <c r="J138" i="1"/>
  <c r="D138" i="1" s="1"/>
  <c r="E139" i="1"/>
  <c r="J139" i="1"/>
  <c r="D139" i="1" s="1"/>
  <c r="E141" i="1"/>
  <c r="J141" i="1"/>
  <c r="D141" i="1" s="1"/>
  <c r="E142" i="1"/>
  <c r="J142" i="1"/>
  <c r="D142" i="1"/>
  <c r="E143" i="1"/>
  <c r="J143" i="1"/>
  <c r="D143" i="1" s="1"/>
  <c r="E144" i="1"/>
  <c r="J144" i="1"/>
  <c r="D144" i="1" s="1"/>
  <c r="C146" i="1"/>
  <c r="J146" i="1"/>
  <c r="D146" i="1" s="1"/>
  <c r="E146" i="1"/>
  <c r="E147" i="1"/>
  <c r="J147" i="1"/>
  <c r="D147" i="1" s="1"/>
  <c r="E148" i="1"/>
  <c r="J148" i="1"/>
  <c r="D148" i="1"/>
  <c r="E149" i="1"/>
  <c r="J149" i="1"/>
  <c r="D149" i="1" s="1"/>
  <c r="E150" i="1"/>
  <c r="J150" i="1"/>
  <c r="D150" i="1" s="1"/>
  <c r="E151" i="1"/>
  <c r="J151" i="1"/>
  <c r="D151" i="1" s="1"/>
  <c r="E153" i="1"/>
  <c r="J153" i="1"/>
  <c r="D153" i="1"/>
  <c r="E155" i="1"/>
  <c r="J155" i="1"/>
  <c r="D155" i="1" s="1"/>
  <c r="E156" i="1"/>
  <c r="J156" i="1"/>
  <c r="D156" i="1" s="1"/>
  <c r="E157" i="1"/>
  <c r="J157" i="1"/>
  <c r="D157" i="1" s="1"/>
  <c r="E158" i="1"/>
  <c r="J158" i="1"/>
  <c r="D158" i="1"/>
  <c r="E159" i="1"/>
  <c r="J159" i="1"/>
  <c r="D159" i="1" s="1"/>
  <c r="E160" i="1"/>
  <c r="J160" i="1"/>
  <c r="D160" i="1" s="1"/>
  <c r="E161" i="1"/>
  <c r="J161" i="1"/>
  <c r="D161" i="1" s="1"/>
  <c r="E162" i="1"/>
  <c r="J162" i="1"/>
  <c r="D162" i="1"/>
  <c r="E164" i="1"/>
  <c r="J164" i="1"/>
  <c r="D164" i="1" s="1"/>
  <c r="E165" i="1"/>
  <c r="J165" i="1"/>
  <c r="D165" i="1" s="1"/>
  <c r="E166" i="1"/>
  <c r="J166" i="1"/>
  <c r="D166" i="1" s="1"/>
  <c r="E167" i="1"/>
  <c r="J167" i="1"/>
  <c r="D167" i="1"/>
  <c r="E168" i="1"/>
  <c r="J168" i="1"/>
  <c r="D168" i="1" s="1"/>
  <c r="E169" i="1"/>
  <c r="J169" i="1"/>
  <c r="D169" i="1" s="1"/>
  <c r="E170" i="1"/>
  <c r="J170" i="1"/>
  <c r="D170" i="1" s="1"/>
  <c r="E172" i="1"/>
  <c r="J172" i="1"/>
  <c r="D172" i="1"/>
  <c r="E174" i="1"/>
  <c r="J174" i="1"/>
  <c r="D174" i="1" s="1"/>
  <c r="E175" i="1"/>
  <c r="J175" i="1"/>
  <c r="D175" i="1" s="1"/>
  <c r="E176" i="1"/>
  <c r="J176" i="1"/>
  <c r="D176" i="1" s="1"/>
  <c r="E178" i="1"/>
  <c r="J178" i="1"/>
  <c r="D178" i="1"/>
  <c r="E179" i="1"/>
  <c r="J179" i="1"/>
  <c r="D179" i="1" s="1"/>
  <c r="E182" i="1"/>
  <c r="J182" i="1"/>
  <c r="D182" i="1" s="1"/>
  <c r="E183" i="1"/>
  <c r="J183" i="1"/>
  <c r="D183" i="1" s="1"/>
  <c r="E184" i="1"/>
  <c r="J184" i="1"/>
  <c r="D184" i="1"/>
  <c r="E185" i="1"/>
  <c r="J185" i="1"/>
  <c r="D185" i="1" s="1"/>
  <c r="E186" i="1"/>
  <c r="J186" i="1"/>
  <c r="D186" i="1" s="1"/>
  <c r="E187" i="1"/>
  <c r="J187" i="1"/>
  <c r="D187" i="1" s="1"/>
  <c r="E188" i="1"/>
  <c r="J188" i="1"/>
  <c r="D188" i="1"/>
  <c r="E190" i="1"/>
  <c r="J190" i="1"/>
  <c r="D190" i="1" s="1"/>
  <c r="E191" i="1"/>
  <c r="J191" i="1"/>
  <c r="D191" i="1" s="1"/>
  <c r="E192" i="1"/>
  <c r="J192" i="1"/>
  <c r="D192" i="1" s="1"/>
  <c r="E193" i="1"/>
  <c r="J193" i="1"/>
  <c r="D193" i="1"/>
  <c r="E194" i="1"/>
  <c r="J194" i="1"/>
  <c r="D194" i="1" s="1"/>
  <c r="E196" i="1"/>
  <c r="J196" i="1"/>
  <c r="D196" i="1" s="1"/>
  <c r="E197" i="1"/>
  <c r="J197" i="1"/>
  <c r="D197" i="1" s="1"/>
  <c r="E198" i="1"/>
  <c r="J198" i="1"/>
  <c r="D198" i="1"/>
  <c r="E199" i="1"/>
  <c r="J199" i="1"/>
  <c r="D199" i="1" s="1"/>
  <c r="E200" i="1"/>
  <c r="J200" i="1"/>
  <c r="D200" i="1" s="1"/>
  <c r="E201" i="1"/>
  <c r="J201" i="1"/>
  <c r="D201" i="1" s="1"/>
  <c r="E202" i="1"/>
  <c r="J202" i="1"/>
  <c r="D202" i="1"/>
  <c r="E203" i="1"/>
  <c r="J203" i="1"/>
  <c r="D203" i="1" s="1"/>
  <c r="E204" i="1"/>
  <c r="J204" i="1"/>
  <c r="D204" i="1" s="1"/>
  <c r="E205" i="1"/>
  <c r="J205" i="1"/>
  <c r="D205" i="1" s="1"/>
  <c r="E206" i="1"/>
  <c r="J206" i="1"/>
  <c r="D206" i="1"/>
  <c r="E207" i="1"/>
  <c r="J207" i="1"/>
  <c r="D207" i="1" s="1"/>
  <c r="E208" i="1"/>
  <c r="J208" i="1"/>
  <c r="D208" i="1"/>
  <c r="E210" i="1"/>
  <c r="J210" i="1"/>
  <c r="D210" i="1" s="1"/>
  <c r="E212" i="1"/>
  <c r="J212" i="1"/>
  <c r="D212" i="1"/>
  <c r="E213" i="1"/>
  <c r="J213" i="1"/>
  <c r="D213" i="1" s="1"/>
  <c r="E214" i="1"/>
  <c r="J214" i="1"/>
  <c r="D214" i="1"/>
  <c r="E216" i="1"/>
  <c r="J216" i="1"/>
  <c r="D216" i="1" s="1"/>
  <c r="C217" i="1"/>
  <c r="E217" i="1"/>
  <c r="J217" i="1"/>
  <c r="D217" i="1" s="1"/>
  <c r="E218" i="1"/>
  <c r="J218" i="1"/>
  <c r="D218" i="1"/>
  <c r="E219" i="1"/>
  <c r="J219" i="1"/>
  <c r="D219" i="1" s="1"/>
  <c r="E221" i="1"/>
  <c r="J221" i="1"/>
  <c r="D221" i="1"/>
  <c r="E222" i="1"/>
  <c r="J222" i="1"/>
  <c r="D222" i="1" s="1"/>
  <c r="E223" i="1"/>
  <c r="J223" i="1"/>
  <c r="D223" i="1"/>
  <c r="E224" i="1"/>
  <c r="J224" i="1"/>
  <c r="D224" i="1" s="1"/>
  <c r="E225" i="1"/>
  <c r="J225" i="1"/>
  <c r="D225" i="1" s="1"/>
  <c r="E226" i="1"/>
  <c r="J226" i="1"/>
  <c r="D226" i="1" s="1"/>
  <c r="E227" i="1"/>
  <c r="J227" i="1"/>
  <c r="D227" i="1"/>
  <c r="E228" i="1"/>
  <c r="J228" i="1"/>
  <c r="D228" i="1" s="1"/>
  <c r="E229" i="1"/>
  <c r="J229" i="1"/>
  <c r="D229" i="1" s="1"/>
  <c r="E230" i="1"/>
  <c r="J230" i="1"/>
  <c r="D230" i="1" s="1"/>
  <c r="E231" i="1"/>
  <c r="J231" i="1"/>
  <c r="D231" i="1"/>
  <c r="E232" i="1"/>
  <c r="J232" i="1"/>
  <c r="D232" i="1" s="1"/>
  <c r="E233" i="1"/>
  <c r="J233" i="1"/>
  <c r="D233" i="1"/>
  <c r="E235" i="1"/>
  <c r="J235" i="1"/>
  <c r="D235" i="1" s="1"/>
  <c r="E236" i="1"/>
  <c r="J236" i="1"/>
  <c r="D236" i="1"/>
  <c r="E237" i="1"/>
  <c r="J237" i="1"/>
  <c r="D237" i="1" s="1"/>
  <c r="E238" i="1"/>
  <c r="J238" i="1"/>
  <c r="D238" i="1"/>
  <c r="E239" i="1"/>
  <c r="J239" i="1"/>
  <c r="D239" i="1" s="1"/>
  <c r="E241" i="1"/>
  <c r="J241" i="1"/>
  <c r="D241" i="1"/>
  <c r="E242" i="1"/>
  <c r="J242" i="1"/>
  <c r="D242" i="1" s="1"/>
  <c r="E243" i="1"/>
  <c r="J243" i="1"/>
  <c r="D243" i="1"/>
  <c r="E244" i="1"/>
  <c r="J244" i="1"/>
  <c r="D244" i="1" s="1"/>
  <c r="E245" i="1"/>
  <c r="J245" i="1"/>
  <c r="D245" i="1"/>
  <c r="C246" i="1"/>
  <c r="J246" i="1"/>
  <c r="D246" i="1" s="1"/>
  <c r="E246" i="1"/>
  <c r="E248" i="1"/>
  <c r="J248" i="1"/>
  <c r="D248" i="1" s="1"/>
  <c r="E249" i="1"/>
  <c r="J249" i="1"/>
  <c r="D249" i="1"/>
  <c r="E250" i="1"/>
  <c r="J250" i="1"/>
  <c r="D250" i="1" s="1"/>
  <c r="E252" i="1"/>
  <c r="J252" i="1"/>
  <c r="D252" i="1"/>
  <c r="E253" i="1"/>
  <c r="J253" i="1"/>
  <c r="D253" i="1" s="1"/>
  <c r="E255" i="1"/>
  <c r="J255" i="1"/>
  <c r="D255" i="1"/>
  <c r="E256" i="1"/>
  <c r="J256" i="1"/>
  <c r="D256" i="1" s="1"/>
  <c r="E257" i="1"/>
  <c r="J257" i="1"/>
  <c r="D257" i="1"/>
  <c r="E258" i="1"/>
  <c r="J258" i="1"/>
  <c r="D258" i="1" s="1"/>
  <c r="E259" i="1"/>
  <c r="J259" i="1"/>
  <c r="D259" i="1"/>
  <c r="E260" i="1"/>
  <c r="J260" i="1"/>
  <c r="D260" i="1" s="1"/>
  <c r="E261" i="1"/>
  <c r="J261" i="1"/>
  <c r="D261" i="1"/>
  <c r="E262" i="1"/>
  <c r="J262" i="1"/>
  <c r="D262" i="1" s="1"/>
  <c r="E263" i="1"/>
  <c r="J263" i="1"/>
  <c r="D263" i="1"/>
  <c r="E264" i="1"/>
  <c r="J264" i="1"/>
  <c r="D264" i="1" s="1"/>
  <c r="E265" i="1"/>
  <c r="J265" i="1"/>
  <c r="D265" i="1"/>
  <c r="E266" i="1"/>
  <c r="J266" i="1"/>
  <c r="D266" i="1" s="1"/>
  <c r="E267" i="1"/>
  <c r="J267" i="1"/>
  <c r="D267" i="1"/>
  <c r="E268" i="1"/>
  <c r="J268" i="1"/>
  <c r="D268" i="1" s="1"/>
  <c r="E269" i="1"/>
  <c r="J269" i="1"/>
  <c r="D269" i="1"/>
  <c r="E272" i="1"/>
  <c r="J272" i="1"/>
  <c r="D272" i="1" s="1"/>
  <c r="E273" i="1"/>
  <c r="J273" i="1"/>
  <c r="D273" i="1"/>
  <c r="E274" i="1"/>
  <c r="J274" i="1"/>
  <c r="D274" i="1" s="1"/>
  <c r="E275" i="1"/>
  <c r="J275" i="1"/>
  <c r="D275" i="1"/>
  <c r="E276" i="1"/>
  <c r="J276" i="1"/>
  <c r="D276" i="1" s="1"/>
  <c r="E277" i="1"/>
  <c r="J277" i="1"/>
  <c r="D277" i="1"/>
  <c r="E278" i="1"/>
  <c r="J278" i="1"/>
  <c r="D278" i="1" s="1"/>
  <c r="E279" i="1"/>
  <c r="J279" i="1"/>
  <c r="D279" i="1"/>
  <c r="E280" i="1"/>
  <c r="J280" i="1"/>
  <c r="D280" i="1" s="1"/>
  <c r="E281" i="1"/>
  <c r="J281" i="1"/>
  <c r="D281" i="1"/>
  <c r="E282" i="1"/>
  <c r="J282" i="1"/>
  <c r="D282" i="1" s="1"/>
  <c r="E283" i="1"/>
  <c r="J283" i="1"/>
  <c r="D283" i="1"/>
  <c r="E284" i="1"/>
  <c r="J284" i="1"/>
  <c r="D284" i="1" s="1"/>
  <c r="E285" i="1"/>
  <c r="J285" i="1"/>
  <c r="D285" i="1"/>
  <c r="E286" i="1"/>
  <c r="J286" i="1"/>
  <c r="D286" i="1" s="1"/>
  <c r="E287" i="1"/>
  <c r="J287" i="1"/>
  <c r="D287" i="1"/>
  <c r="E288" i="1"/>
  <c r="J288" i="1"/>
  <c r="D288" i="1" s="1"/>
  <c r="E289" i="1"/>
  <c r="J289" i="1"/>
  <c r="D289" i="1"/>
  <c r="E290" i="1"/>
  <c r="J290" i="1"/>
  <c r="D290" i="1" s="1"/>
  <c r="E291" i="1"/>
  <c r="J291" i="1"/>
  <c r="D291" i="1"/>
  <c r="E292" i="1"/>
  <c r="J292" i="1"/>
  <c r="D292" i="1" s="1"/>
  <c r="E293" i="1"/>
  <c r="J293" i="1"/>
  <c r="D293" i="1"/>
  <c r="E294" i="1"/>
  <c r="J294" i="1"/>
  <c r="D294" i="1" s="1"/>
  <c r="E295" i="1"/>
  <c r="J295" i="1"/>
  <c r="D295" i="1"/>
  <c r="E296" i="1"/>
  <c r="J296" i="1"/>
  <c r="D296" i="1" s="1"/>
  <c r="E297" i="1"/>
  <c r="J297" i="1"/>
  <c r="D297" i="1"/>
  <c r="E298" i="1"/>
  <c r="J298" i="1"/>
  <c r="D298" i="1" s="1"/>
  <c r="E299" i="1"/>
  <c r="J299" i="1"/>
  <c r="D299" i="1"/>
  <c r="E300" i="1"/>
  <c r="J300" i="1"/>
  <c r="D300" i="1" s="1"/>
  <c r="E301" i="1"/>
  <c r="J301" i="1"/>
  <c r="D301" i="1"/>
  <c r="E302" i="1"/>
  <c r="J302" i="1"/>
  <c r="D302" i="1" s="1"/>
  <c r="E303" i="1"/>
  <c r="J303" i="1"/>
  <c r="D303" i="1"/>
  <c r="E305" i="1"/>
  <c r="J305" i="1"/>
  <c r="D305" i="1" s="1"/>
  <c r="E306" i="1"/>
  <c r="J306" i="1"/>
  <c r="D306" i="1"/>
  <c r="E307" i="1"/>
  <c r="J307" i="1"/>
  <c r="D307" i="1" s="1"/>
  <c r="E308" i="1"/>
  <c r="J308" i="1"/>
  <c r="D308" i="1"/>
  <c r="E309" i="1"/>
  <c r="J309" i="1"/>
  <c r="D309" i="1" s="1"/>
  <c r="E310" i="1"/>
  <c r="J310" i="1"/>
  <c r="D310" i="1"/>
  <c r="E314" i="1"/>
  <c r="J314" i="1"/>
  <c r="D314" i="1" s="1"/>
  <c r="E315" i="1"/>
  <c r="J315" i="1"/>
  <c r="D315" i="1"/>
  <c r="E316" i="1"/>
  <c r="J316" i="1"/>
  <c r="D316" i="1" s="1"/>
  <c r="E317" i="1"/>
  <c r="J317" i="1"/>
  <c r="D317" i="1"/>
  <c r="E318" i="1"/>
  <c r="J318" i="1"/>
  <c r="D318" i="1" s="1"/>
  <c r="E319" i="1"/>
  <c r="J319" i="1"/>
  <c r="D319" i="1"/>
  <c r="E320" i="1"/>
  <c r="J320" i="1"/>
  <c r="D320" i="1" s="1"/>
  <c r="E321" i="1"/>
  <c r="J321" i="1"/>
  <c r="D321" i="1"/>
  <c r="E323" i="1"/>
  <c r="J323" i="1"/>
  <c r="D323" i="1" s="1"/>
  <c r="E324" i="1"/>
  <c r="J324" i="1"/>
  <c r="D324" i="1"/>
  <c r="E325" i="1"/>
  <c r="J325" i="1"/>
  <c r="D325" i="1" s="1"/>
  <c r="E326" i="1"/>
  <c r="J326" i="1"/>
  <c r="D326" i="1"/>
  <c r="E327" i="1"/>
  <c r="J327" i="1"/>
  <c r="D327" i="1" s="1"/>
  <c r="E328" i="1"/>
  <c r="J328" i="1"/>
  <c r="D328" i="1"/>
  <c r="E329" i="1"/>
  <c r="J329" i="1"/>
  <c r="D329" i="1" s="1"/>
  <c r="E330" i="1"/>
  <c r="J330" i="1"/>
  <c r="D330" i="1"/>
  <c r="E331" i="1"/>
  <c r="J331" i="1"/>
  <c r="D331" i="1" s="1"/>
  <c r="E332" i="1"/>
  <c r="J332" i="1"/>
  <c r="D332" i="1"/>
  <c r="E334" i="1"/>
  <c r="J334" i="1"/>
  <c r="D334" i="1" s="1"/>
  <c r="E335" i="1"/>
  <c r="J335" i="1"/>
  <c r="D335" i="1"/>
  <c r="E336" i="1"/>
  <c r="J336" i="1"/>
  <c r="D336" i="1" s="1"/>
  <c r="E337" i="1"/>
  <c r="J337" i="1"/>
  <c r="D337" i="1"/>
  <c r="E338" i="1"/>
  <c r="J338" i="1"/>
  <c r="D338" i="1" s="1"/>
  <c r="E340" i="1"/>
  <c r="J340" i="1"/>
  <c r="D340" i="1"/>
  <c r="E341" i="1"/>
  <c r="J341" i="1"/>
  <c r="D341" i="1" s="1"/>
  <c r="E342" i="1"/>
  <c r="J342" i="1"/>
  <c r="D342" i="1"/>
  <c r="E343" i="1"/>
  <c r="J343" i="1"/>
  <c r="D343" i="1" s="1"/>
  <c r="E344" i="1"/>
  <c r="J344" i="1"/>
  <c r="D344" i="1"/>
  <c r="E345" i="1"/>
  <c r="J345" i="1"/>
  <c r="D345" i="1" s="1"/>
  <c r="E346" i="1"/>
  <c r="J346" i="1"/>
  <c r="D346" i="1"/>
  <c r="E347" i="1"/>
  <c r="J347" i="1"/>
  <c r="D347" i="1" s="1"/>
  <c r="E348" i="1"/>
  <c r="J348" i="1"/>
  <c r="D348" i="1"/>
  <c r="E349" i="1"/>
  <c r="J349" i="1"/>
  <c r="D349" i="1" s="1"/>
  <c r="E350" i="1"/>
  <c r="J350" i="1"/>
  <c r="D350" i="1"/>
  <c r="E351" i="1"/>
  <c r="J351" i="1"/>
  <c r="D351" i="1" s="1"/>
  <c r="E352" i="1"/>
  <c r="J352" i="1"/>
  <c r="D352" i="1"/>
  <c r="E353" i="1"/>
  <c r="J353" i="1"/>
  <c r="D353" i="1" s="1"/>
  <c r="E354" i="1"/>
  <c r="J354" i="1"/>
  <c r="D354" i="1"/>
  <c r="E355" i="1"/>
  <c r="J355" i="1"/>
  <c r="D355" i="1" s="1"/>
  <c r="E356" i="1"/>
  <c r="J356" i="1"/>
  <c r="D356" i="1"/>
  <c r="E357" i="1"/>
  <c r="J357" i="1"/>
  <c r="D357" i="1" s="1"/>
  <c r="E358" i="1"/>
  <c r="J358" i="1"/>
  <c r="D358" i="1"/>
  <c r="E360" i="1"/>
  <c r="J360" i="1"/>
  <c r="D360" i="1" s="1"/>
  <c r="E361" i="1"/>
  <c r="J361" i="1"/>
  <c r="D361" i="1"/>
  <c r="E362" i="1"/>
  <c r="J362" i="1"/>
  <c r="D362" i="1" s="1"/>
  <c r="E363" i="1"/>
  <c r="J363" i="1"/>
  <c r="D363" i="1"/>
  <c r="E364" i="1"/>
  <c r="J364" i="1"/>
  <c r="D364" i="1" s="1"/>
  <c r="E365" i="1"/>
  <c r="J365" i="1"/>
  <c r="D365" i="1"/>
  <c r="E366" i="1"/>
  <c r="J366" i="1"/>
  <c r="D366" i="1" s="1"/>
  <c r="E367" i="1"/>
  <c r="J367" i="1"/>
  <c r="D367" i="1"/>
  <c r="E368" i="1"/>
  <c r="J368" i="1"/>
  <c r="D368" i="1" s="1"/>
  <c r="E369" i="1"/>
  <c r="J369" i="1"/>
  <c r="D369" i="1"/>
  <c r="E370" i="1"/>
  <c r="J370" i="1"/>
  <c r="D370" i="1" s="1"/>
  <c r="E371" i="1"/>
  <c r="J371" i="1"/>
  <c r="D371" i="1"/>
  <c r="E372" i="1"/>
  <c r="J372" i="1"/>
  <c r="D372" i="1" s="1"/>
  <c r="E373" i="1"/>
  <c r="J373" i="1"/>
  <c r="D373" i="1"/>
  <c r="E374" i="1"/>
  <c r="J374" i="1"/>
  <c r="D374" i="1" s="1"/>
  <c r="E375" i="1"/>
  <c r="J375" i="1"/>
  <c r="D375" i="1"/>
  <c r="E376" i="1"/>
  <c r="J376" i="1"/>
  <c r="D376" i="1" s="1"/>
  <c r="E378" i="1"/>
  <c r="J378" i="1"/>
  <c r="D378" i="1"/>
  <c r="E379" i="1"/>
  <c r="J379" i="1"/>
  <c r="D379" i="1" s="1"/>
  <c r="E380" i="1"/>
  <c r="J380" i="1"/>
  <c r="D380" i="1"/>
  <c r="E381" i="1"/>
  <c r="J381" i="1"/>
  <c r="D381" i="1" s="1"/>
  <c r="E382" i="1"/>
  <c r="J382" i="1"/>
  <c r="D382" i="1"/>
  <c r="E383" i="1"/>
  <c r="J383" i="1"/>
  <c r="D383" i="1" s="1"/>
  <c r="E384" i="1"/>
  <c r="J384" i="1"/>
  <c r="D384" i="1"/>
  <c r="E385" i="1"/>
  <c r="J385" i="1"/>
  <c r="D385" i="1" s="1"/>
  <c r="E386" i="1"/>
  <c r="J386" i="1"/>
  <c r="D386" i="1"/>
  <c r="E387" i="1"/>
  <c r="J387" i="1"/>
  <c r="D387" i="1" s="1"/>
  <c r="E388" i="1"/>
  <c r="J388" i="1"/>
  <c r="D388" i="1"/>
  <c r="E389" i="1"/>
  <c r="J389" i="1"/>
  <c r="D389" i="1" s="1"/>
  <c r="E391" i="1"/>
  <c r="J391" i="1"/>
  <c r="D391" i="1"/>
  <c r="E392" i="1"/>
  <c r="J392" i="1"/>
  <c r="D392" i="1" s="1"/>
  <c r="E393" i="1"/>
  <c r="J393" i="1"/>
  <c r="D393" i="1"/>
  <c r="E395" i="1"/>
  <c r="J395" i="1"/>
  <c r="D395" i="1" s="1"/>
  <c r="E396" i="1"/>
  <c r="J396" i="1"/>
  <c r="D396" i="1"/>
  <c r="E397" i="1"/>
  <c r="J397" i="1"/>
  <c r="D397" i="1" s="1"/>
  <c r="E398" i="1"/>
  <c r="J398" i="1"/>
  <c r="D398" i="1"/>
  <c r="E399" i="1"/>
  <c r="J399" i="1"/>
  <c r="D399" i="1" s="1"/>
  <c r="E400" i="1"/>
  <c r="J400" i="1"/>
  <c r="D400" i="1"/>
  <c r="E401" i="1"/>
  <c r="J401" i="1"/>
  <c r="D401" i="1" s="1"/>
  <c r="E402" i="1"/>
  <c r="J402" i="1"/>
  <c r="D402" i="1"/>
  <c r="E403" i="1"/>
  <c r="J403" i="1"/>
  <c r="D403" i="1" s="1"/>
  <c r="E404" i="1"/>
  <c r="J404" i="1"/>
  <c r="D404" i="1"/>
  <c r="E405" i="1"/>
  <c r="J405" i="1"/>
  <c r="D405" i="1" s="1"/>
  <c r="E406" i="1"/>
  <c r="J406" i="1"/>
  <c r="D406" i="1"/>
  <c r="E407" i="1"/>
  <c r="J407" i="1"/>
  <c r="D407" i="1" s="1"/>
  <c r="E408" i="1"/>
  <c r="J408" i="1"/>
  <c r="D408" i="1"/>
  <c r="E409" i="1"/>
  <c r="J409" i="1"/>
  <c r="D409" i="1" s="1"/>
  <c r="E411" i="1"/>
  <c r="J411" i="1"/>
  <c r="D411" i="1"/>
  <c r="E412" i="1"/>
  <c r="J412" i="1"/>
  <c r="D412" i="1" s="1"/>
  <c r="E413" i="1"/>
  <c r="J413" i="1"/>
  <c r="D413" i="1"/>
  <c r="E414" i="1"/>
  <c r="J414" i="1"/>
  <c r="D414" i="1" s="1"/>
  <c r="E415" i="1"/>
  <c r="J415" i="1"/>
  <c r="D415" i="1"/>
  <c r="E417" i="1"/>
  <c r="J417" i="1"/>
  <c r="D417" i="1" s="1"/>
  <c r="E418" i="1"/>
  <c r="J418" i="1"/>
  <c r="D418" i="1"/>
  <c r="E419" i="1"/>
  <c r="J419" i="1"/>
  <c r="D419" i="1" s="1"/>
  <c r="E420" i="1"/>
  <c r="J420" i="1"/>
  <c r="D420" i="1"/>
  <c r="E421" i="1"/>
  <c r="J421" i="1"/>
  <c r="D421" i="1" s="1"/>
  <c r="E422" i="1"/>
  <c r="J422" i="1"/>
  <c r="D422" i="1" s="1"/>
  <c r="E424" i="1"/>
  <c r="J424" i="1"/>
  <c r="D424" i="1" s="1"/>
  <c r="E425" i="1"/>
  <c r="J425" i="1"/>
  <c r="D425" i="1"/>
  <c r="E426" i="1"/>
  <c r="J426" i="1"/>
  <c r="D426" i="1" s="1"/>
  <c r="E427" i="1"/>
  <c r="J427" i="1"/>
  <c r="D427" i="1" s="1"/>
  <c r="E428" i="1"/>
  <c r="J428" i="1"/>
  <c r="D428" i="1"/>
  <c r="E429" i="1"/>
  <c r="J429" i="1"/>
  <c r="D429" i="1"/>
  <c r="E431" i="1"/>
  <c r="J431" i="1"/>
  <c r="D431" i="1" s="1"/>
  <c r="E432" i="1"/>
  <c r="J432" i="1"/>
  <c r="D432" i="1"/>
  <c r="E433" i="1"/>
  <c r="J433" i="1"/>
  <c r="D433" i="1"/>
  <c r="E435" i="1"/>
  <c r="J435" i="1"/>
  <c r="D435" i="1"/>
  <c r="E436" i="1"/>
  <c r="J436" i="1"/>
  <c r="D436" i="1" s="1"/>
  <c r="E437" i="1"/>
  <c r="J437" i="1"/>
  <c r="D437" i="1"/>
  <c r="E438" i="1"/>
  <c r="J438" i="1"/>
  <c r="D438" i="1" s="1"/>
  <c r="E439" i="1"/>
  <c r="J439" i="1"/>
  <c r="D439" i="1"/>
  <c r="E440" i="1"/>
  <c r="J440" i="1"/>
  <c r="D440" i="1" s="1"/>
  <c r="E441" i="1"/>
  <c r="J441" i="1"/>
  <c r="D441" i="1" s="1"/>
  <c r="E442" i="1"/>
  <c r="J442" i="1"/>
  <c r="D442" i="1" s="1"/>
  <c r="E443" i="1"/>
  <c r="J443" i="1"/>
  <c r="D443" i="1"/>
  <c r="E444" i="1"/>
  <c r="J444" i="1"/>
  <c r="D444" i="1" s="1"/>
  <c r="E445" i="1"/>
  <c r="J445" i="1"/>
  <c r="D445" i="1" s="1"/>
  <c r="E446" i="1"/>
  <c r="J446" i="1"/>
  <c r="D446" i="1"/>
  <c r="E448" i="1"/>
  <c r="J448" i="1"/>
  <c r="D448" i="1"/>
  <c r="E449" i="1"/>
  <c r="J449" i="1"/>
  <c r="D449" i="1" s="1"/>
  <c r="E450" i="1"/>
  <c r="J450" i="1"/>
  <c r="D450" i="1"/>
  <c r="E451" i="1"/>
  <c r="J451" i="1"/>
  <c r="D451" i="1"/>
  <c r="E452" i="1"/>
  <c r="J452" i="1"/>
  <c r="D452" i="1"/>
  <c r="E453" i="1"/>
  <c r="J453" i="1"/>
  <c r="D453" i="1" s="1"/>
  <c r="E454" i="1"/>
  <c r="J454" i="1"/>
  <c r="D454" i="1"/>
  <c r="E455" i="1"/>
  <c r="J455" i="1"/>
  <c r="D455" i="1" s="1"/>
  <c r="E457" i="1"/>
  <c r="J457" i="1"/>
  <c r="D457" i="1"/>
  <c r="E458" i="1"/>
  <c r="J458" i="1"/>
  <c r="D458" i="1" s="1"/>
  <c r="E459" i="1"/>
  <c r="J459" i="1"/>
  <c r="D459" i="1" s="1"/>
  <c r="E460" i="1"/>
  <c r="J460" i="1"/>
  <c r="D460" i="1" s="1"/>
  <c r="E461" i="1"/>
  <c r="J461" i="1"/>
  <c r="D461" i="1"/>
  <c r="E462" i="1"/>
  <c r="J462" i="1"/>
  <c r="D462" i="1"/>
  <c r="E463" i="1"/>
  <c r="J463" i="1"/>
  <c r="D463" i="1" s="1"/>
  <c r="E466" i="1"/>
  <c r="J466" i="1"/>
  <c r="D466" i="1" s="1"/>
  <c r="E467" i="1"/>
  <c r="J467" i="1"/>
  <c r="D467" i="1"/>
  <c r="E468" i="1"/>
  <c r="J468" i="1"/>
  <c r="D468" i="1"/>
  <c r="E469" i="1"/>
  <c r="J469" i="1"/>
  <c r="D469" i="1" s="1"/>
  <c r="E470" i="1"/>
  <c r="J470" i="1"/>
  <c r="D470" i="1" s="1"/>
  <c r="E471" i="1"/>
  <c r="J471" i="1"/>
  <c r="D471" i="1"/>
  <c r="E472" i="1"/>
  <c r="J472" i="1"/>
  <c r="D472" i="1"/>
  <c r="E473" i="1"/>
  <c r="J473" i="1"/>
  <c r="D473" i="1" s="1"/>
  <c r="E477" i="1"/>
  <c r="J477" i="1"/>
  <c r="D477" i="1" s="1"/>
  <c r="E480" i="1"/>
  <c r="J480" i="1"/>
  <c r="D480" i="1"/>
  <c r="E481" i="1"/>
  <c r="J481" i="1"/>
  <c r="D481" i="1"/>
  <c r="E482" i="1"/>
  <c r="J482" i="1"/>
  <c r="D482" i="1" s="1"/>
  <c r="E483" i="1"/>
  <c r="J483" i="1"/>
  <c r="D483" i="1" s="1"/>
  <c r="E484" i="1"/>
  <c r="J484" i="1"/>
  <c r="D484" i="1"/>
  <c r="E485" i="1"/>
  <c r="J485" i="1"/>
  <c r="D485" i="1"/>
  <c r="E486" i="1"/>
  <c r="J486" i="1"/>
  <c r="D486" i="1" s="1"/>
  <c r="E487" i="1"/>
  <c r="J487" i="1"/>
  <c r="D487" i="1" s="1"/>
  <c r="E488" i="1"/>
  <c r="J488" i="1"/>
  <c r="D488" i="1"/>
  <c r="E489" i="1"/>
  <c r="J489" i="1"/>
  <c r="D489" i="1"/>
  <c r="E490" i="1"/>
  <c r="J490" i="1"/>
  <c r="D490" i="1" s="1"/>
  <c r="E492" i="1"/>
  <c r="J492" i="1"/>
  <c r="D492" i="1" s="1"/>
  <c r="E493" i="1"/>
  <c r="J493" i="1"/>
  <c r="D493" i="1"/>
  <c r="E494" i="1"/>
  <c r="J494" i="1"/>
  <c r="D494" i="1"/>
  <c r="E495" i="1"/>
  <c r="J495" i="1"/>
  <c r="D495" i="1" s="1"/>
  <c r="E496" i="1"/>
  <c r="J496" i="1"/>
  <c r="D496" i="1" s="1"/>
  <c r="E498" i="1"/>
  <c r="J498" i="1"/>
  <c r="D498" i="1"/>
  <c r="E499" i="1"/>
  <c r="J499" i="1"/>
  <c r="D499" i="1"/>
  <c r="E501" i="1"/>
  <c r="J501" i="1"/>
  <c r="D501" i="1" s="1"/>
  <c r="E502" i="1"/>
  <c r="J502" i="1"/>
  <c r="D502" i="1" s="1"/>
  <c r="E503" i="1"/>
  <c r="J503" i="1"/>
  <c r="D503" i="1"/>
  <c r="E505" i="1"/>
  <c r="J505" i="1"/>
  <c r="D505" i="1"/>
  <c r="E506" i="1"/>
  <c r="J506" i="1"/>
  <c r="D506" i="1" s="1"/>
  <c r="E507" i="1"/>
  <c r="J507" i="1"/>
  <c r="D507" i="1" s="1"/>
  <c r="E508" i="1"/>
  <c r="J508" i="1"/>
  <c r="D508" i="1"/>
  <c r="E509" i="1"/>
  <c r="J509" i="1"/>
  <c r="D509" i="1"/>
  <c r="E510" i="1"/>
  <c r="J510" i="1"/>
  <c r="D510" i="1" s="1"/>
  <c r="E511" i="1"/>
  <c r="J511" i="1"/>
  <c r="D511" i="1" s="1"/>
  <c r="E512" i="1"/>
  <c r="J512" i="1"/>
  <c r="D512" i="1"/>
  <c r="E513" i="1"/>
  <c r="J513" i="1"/>
  <c r="D513" i="1"/>
  <c r="E514" i="1"/>
  <c r="J514" i="1"/>
  <c r="D514" i="1" s="1"/>
  <c r="E516" i="1"/>
  <c r="J516" i="1"/>
  <c r="D516" i="1" s="1"/>
  <c r="E517" i="1"/>
  <c r="J517" i="1"/>
  <c r="D517" i="1"/>
  <c r="E518" i="1"/>
  <c r="J518" i="1"/>
  <c r="D518" i="1"/>
  <c r="E520" i="1"/>
  <c r="J520" i="1"/>
  <c r="D520" i="1" s="1"/>
  <c r="E521" i="1"/>
  <c r="J521" i="1"/>
  <c r="D521" i="1" s="1"/>
  <c r="E523" i="1"/>
  <c r="J523" i="1"/>
  <c r="D523" i="1"/>
  <c r="E524" i="1"/>
  <c r="J524" i="1"/>
  <c r="D524" i="1"/>
  <c r="E526" i="1"/>
  <c r="J526" i="1"/>
  <c r="D526" i="1" s="1"/>
  <c r="E527" i="1"/>
  <c r="J527" i="1"/>
  <c r="D527" i="1" s="1"/>
  <c r="E528" i="1"/>
  <c r="J528" i="1"/>
  <c r="D528" i="1"/>
  <c r="E529" i="1"/>
  <c r="J529" i="1"/>
  <c r="D529" i="1"/>
  <c r="E530" i="1"/>
  <c r="J530" i="1"/>
  <c r="D530" i="1" s="1"/>
  <c r="E531" i="1"/>
  <c r="J531" i="1"/>
  <c r="D531" i="1" s="1"/>
  <c r="E532" i="1"/>
  <c r="J532" i="1"/>
  <c r="D532" i="1"/>
  <c r="E533" i="1"/>
  <c r="J533" i="1"/>
  <c r="D533" i="1"/>
  <c r="E534" i="1"/>
  <c r="J534" i="1"/>
  <c r="D534" i="1" s="1"/>
  <c r="E535" i="1"/>
  <c r="J535" i="1"/>
  <c r="D535" i="1" s="1"/>
  <c r="E536" i="1"/>
  <c r="J536" i="1"/>
  <c r="D536" i="1"/>
  <c r="E537" i="1"/>
  <c r="J537" i="1"/>
  <c r="D537" i="1"/>
  <c r="E538" i="1"/>
  <c r="J538" i="1"/>
  <c r="D538" i="1" s="1"/>
  <c r="E539" i="1"/>
  <c r="J539" i="1"/>
  <c r="D539" i="1" s="1"/>
  <c r="E540" i="1"/>
  <c r="J540" i="1"/>
  <c r="D540" i="1"/>
  <c r="E542" i="1"/>
  <c r="J542" i="1"/>
  <c r="D542" i="1"/>
  <c r="E543" i="1"/>
  <c r="J543" i="1"/>
  <c r="D543" i="1" s="1"/>
  <c r="E544" i="1"/>
  <c r="J544" i="1"/>
  <c r="D544" i="1" s="1"/>
  <c r="E545" i="1"/>
  <c r="J545" i="1"/>
  <c r="D545" i="1"/>
  <c r="E546" i="1"/>
  <c r="J546" i="1"/>
  <c r="D546" i="1"/>
  <c r="E547" i="1"/>
  <c r="J547" i="1"/>
  <c r="D547" i="1" s="1"/>
  <c r="E548" i="1"/>
  <c r="J548" i="1"/>
  <c r="D548" i="1" s="1"/>
  <c r="E549" i="1"/>
  <c r="J549" i="1"/>
  <c r="D549" i="1"/>
  <c r="E550" i="1"/>
  <c r="J550" i="1"/>
  <c r="D550" i="1"/>
  <c r="E551" i="1"/>
  <c r="J551" i="1"/>
  <c r="D551" i="1" s="1"/>
  <c r="E552" i="1"/>
  <c r="J552" i="1"/>
  <c r="D552" i="1" s="1"/>
  <c r="E554" i="1"/>
  <c r="J554" i="1"/>
  <c r="D554" i="1"/>
  <c r="E555" i="1"/>
  <c r="J555" i="1"/>
  <c r="D555" i="1"/>
  <c r="E556" i="1"/>
  <c r="J556" i="1"/>
  <c r="D556" i="1" s="1"/>
  <c r="E558" i="1"/>
  <c r="J558" i="1"/>
  <c r="D558" i="1" s="1"/>
  <c r="E559" i="1"/>
  <c r="J559" i="1"/>
  <c r="D559" i="1"/>
  <c r="E560" i="1"/>
  <c r="J560" i="1"/>
  <c r="D560" i="1"/>
  <c r="E561" i="1"/>
  <c r="J561" i="1"/>
  <c r="D561" i="1" s="1"/>
  <c r="E562" i="1"/>
  <c r="J562" i="1"/>
  <c r="D562" i="1" s="1"/>
  <c r="E563" i="1"/>
  <c r="J563" i="1"/>
  <c r="D563" i="1"/>
  <c r="E564" i="1"/>
  <c r="J564" i="1"/>
  <c r="D564" i="1"/>
  <c r="E565" i="1"/>
  <c r="J565" i="1"/>
  <c r="D565" i="1" s="1"/>
  <c r="E567" i="1"/>
  <c r="J567" i="1"/>
  <c r="D567" i="1" s="1"/>
  <c r="E568" i="1"/>
  <c r="J568" i="1"/>
  <c r="D568" i="1"/>
  <c r="E569" i="1"/>
  <c r="J569" i="1"/>
  <c r="D569" i="1"/>
  <c r="E570" i="1"/>
  <c r="J570" i="1"/>
  <c r="D570" i="1" s="1"/>
  <c r="E571" i="1"/>
  <c r="J571" i="1"/>
  <c r="D571" i="1" s="1"/>
  <c r="E573" i="1"/>
  <c r="J573" i="1"/>
  <c r="D573" i="1"/>
  <c r="E574" i="1"/>
  <c r="J574" i="1"/>
  <c r="D574" i="1"/>
  <c r="E575" i="1"/>
  <c r="J575" i="1"/>
  <c r="D575" i="1" s="1"/>
  <c r="E576" i="1"/>
  <c r="J576" i="1"/>
  <c r="D576" i="1" s="1"/>
  <c r="E577" i="1"/>
  <c r="J577" i="1"/>
  <c r="D577" i="1"/>
  <c r="E578" i="1"/>
  <c r="J578" i="1"/>
  <c r="D578" i="1"/>
  <c r="E579" i="1"/>
  <c r="J579" i="1"/>
  <c r="D579" i="1" s="1"/>
  <c r="E580" i="1"/>
  <c r="J580" i="1"/>
  <c r="D580" i="1" s="1"/>
  <c r="E582" i="1"/>
  <c r="J582" i="1"/>
  <c r="D582" i="1"/>
  <c r="E583" i="1"/>
  <c r="J583" i="1"/>
  <c r="D583" i="1"/>
  <c r="E584" i="1"/>
  <c r="J584" i="1"/>
  <c r="D584" i="1" s="1"/>
  <c r="E586" i="1"/>
  <c r="J586" i="1"/>
  <c r="D586" i="1" s="1"/>
  <c r="E587" i="1"/>
  <c r="J587" i="1"/>
  <c r="D587" i="1"/>
  <c r="E588" i="1"/>
  <c r="J588" i="1"/>
  <c r="D588" i="1"/>
  <c r="E589" i="1"/>
  <c r="J589" i="1"/>
  <c r="D589" i="1" s="1"/>
  <c r="E590" i="1"/>
  <c r="J590" i="1"/>
  <c r="D590" i="1" s="1"/>
  <c r="E591" i="1"/>
  <c r="J591" i="1"/>
  <c r="D591" i="1"/>
  <c r="E592" i="1"/>
  <c r="J592" i="1"/>
  <c r="D592" i="1"/>
  <c r="E593" i="1"/>
  <c r="J593" i="1"/>
  <c r="D593" i="1" s="1"/>
  <c r="E594" i="1"/>
  <c r="J594" i="1"/>
  <c r="D594" i="1" s="1"/>
  <c r="E596" i="1"/>
  <c r="J596" i="1"/>
  <c r="D596" i="1"/>
  <c r="E597" i="1"/>
  <c r="J597" i="1"/>
  <c r="D597" i="1"/>
  <c r="E598" i="1"/>
  <c r="J598" i="1"/>
  <c r="D598" i="1" s="1"/>
  <c r="E599" i="1"/>
  <c r="J599" i="1"/>
  <c r="D599" i="1" s="1"/>
  <c r="E600" i="1"/>
  <c r="J600" i="1"/>
  <c r="D600" i="1"/>
  <c r="E602" i="1"/>
  <c r="J602" i="1"/>
  <c r="D602" i="1"/>
  <c r="E603" i="1"/>
  <c r="J603" i="1"/>
  <c r="D603" i="1" s="1"/>
  <c r="E604" i="1"/>
  <c r="J604" i="1"/>
  <c r="D604" i="1" s="1"/>
  <c r="E605" i="1"/>
  <c r="J605" i="1"/>
  <c r="D605" i="1"/>
  <c r="E606" i="1"/>
  <c r="J606" i="1"/>
  <c r="D606" i="1"/>
  <c r="E607" i="1"/>
  <c r="J607" i="1"/>
  <c r="D607" i="1" s="1"/>
  <c r="E608" i="1"/>
  <c r="J608" i="1"/>
  <c r="D608" i="1" s="1"/>
  <c r="E609" i="1"/>
  <c r="J609" i="1"/>
  <c r="D609" i="1"/>
  <c r="E610" i="1"/>
  <c r="J610" i="1"/>
  <c r="D610" i="1"/>
  <c r="E611" i="1"/>
  <c r="J611" i="1"/>
  <c r="D611" i="1" s="1"/>
  <c r="E612" i="1"/>
  <c r="J612" i="1"/>
  <c r="D612" i="1" s="1"/>
  <c r="E613" i="1"/>
  <c r="J613" i="1"/>
  <c r="D613" i="1"/>
  <c r="E614" i="1"/>
  <c r="J614" i="1"/>
  <c r="D614" i="1"/>
  <c r="H615" i="1"/>
  <c r="D615" i="1" s="1"/>
  <c r="J615" i="1"/>
  <c r="E616" i="1"/>
  <c r="J616" i="1"/>
  <c r="D616" i="1" s="1"/>
  <c r="E618" i="1"/>
  <c r="J618" i="1"/>
  <c r="D618" i="1"/>
  <c r="E619" i="1"/>
  <c r="J619" i="1"/>
  <c r="D619" i="1"/>
  <c r="E621" i="1"/>
  <c r="J621" i="1"/>
  <c r="D621" i="1" s="1"/>
  <c r="C622" i="1"/>
  <c r="J622" i="1"/>
  <c r="D622" i="1" s="1"/>
  <c r="E622" i="1"/>
  <c r="E623" i="1"/>
  <c r="J623" i="1"/>
  <c r="D623" i="1" s="1"/>
  <c r="E624" i="1"/>
  <c r="J624" i="1"/>
  <c r="D624" i="1"/>
  <c r="E625" i="1"/>
  <c r="J625" i="1"/>
  <c r="D625" i="1"/>
  <c r="E626" i="1"/>
  <c r="J626" i="1"/>
  <c r="D626" i="1" s="1"/>
  <c r="E628" i="1"/>
  <c r="J628" i="1"/>
  <c r="D628" i="1" s="1"/>
  <c r="E629" i="1"/>
  <c r="J629" i="1"/>
  <c r="D629" i="1"/>
  <c r="E630" i="1"/>
  <c r="J630" i="1"/>
  <c r="D630" i="1"/>
  <c r="E631" i="1"/>
  <c r="J631" i="1"/>
  <c r="D631" i="1" s="1"/>
  <c r="E634" i="1"/>
  <c r="J634" i="1"/>
  <c r="D634" i="1" s="1"/>
  <c r="E635" i="1"/>
  <c r="J635" i="1"/>
  <c r="D635" i="1"/>
  <c r="E636" i="1"/>
  <c r="J636" i="1"/>
  <c r="D636" i="1"/>
  <c r="E637" i="1"/>
  <c r="J637" i="1"/>
  <c r="D637" i="1" s="1"/>
  <c r="E638" i="1"/>
  <c r="J638" i="1"/>
  <c r="D638" i="1" s="1"/>
  <c r="E639" i="1"/>
  <c r="J639" i="1"/>
  <c r="D639" i="1"/>
  <c r="E641" i="1"/>
  <c r="J641" i="1"/>
  <c r="D641" i="1"/>
  <c r="E642" i="1"/>
  <c r="J642" i="1"/>
  <c r="D642" i="1" s="1"/>
  <c r="E643" i="1"/>
  <c r="J643" i="1"/>
  <c r="D643" i="1" s="1"/>
  <c r="E644" i="1"/>
  <c r="J644" i="1"/>
  <c r="D644" i="1"/>
  <c r="E646" i="1"/>
  <c r="J646" i="1"/>
  <c r="D646" i="1"/>
  <c r="E647" i="1"/>
  <c r="J647" i="1"/>
  <c r="D647" i="1" s="1"/>
  <c r="E648" i="1"/>
  <c r="J648" i="1"/>
  <c r="D648" i="1" s="1"/>
  <c r="E650" i="1"/>
  <c r="J650" i="1"/>
  <c r="D650" i="1"/>
  <c r="E651" i="1"/>
  <c r="J651" i="1"/>
  <c r="D651" i="1"/>
  <c r="E652" i="1"/>
  <c r="J652" i="1"/>
  <c r="D652" i="1" s="1"/>
  <c r="E653" i="1"/>
  <c r="J653" i="1"/>
  <c r="D653" i="1" s="1"/>
  <c r="E654" i="1"/>
  <c r="J654" i="1"/>
  <c r="D654" i="1"/>
  <c r="E657" i="1"/>
  <c r="J657" i="1"/>
  <c r="D657" i="1"/>
  <c r="E658" i="1"/>
  <c r="J658" i="1"/>
  <c r="D658" i="1" s="1"/>
  <c r="E659" i="1"/>
  <c r="J659" i="1"/>
  <c r="D659" i="1" s="1"/>
  <c r="E660" i="1"/>
  <c r="J660" i="1"/>
  <c r="D660" i="1"/>
  <c r="E661" i="1"/>
  <c r="J661" i="1"/>
  <c r="D661" i="1"/>
  <c r="E662" i="1"/>
  <c r="J662" i="1"/>
  <c r="D662" i="1" s="1"/>
  <c r="E663" i="1"/>
  <c r="J663" i="1"/>
  <c r="D663" i="1" s="1"/>
  <c r="E664" i="1"/>
  <c r="J664" i="1"/>
  <c r="D664" i="1"/>
  <c r="E667" i="1"/>
  <c r="J667" i="1"/>
  <c r="D667" i="1"/>
  <c r="E668" i="1"/>
  <c r="J668" i="1"/>
  <c r="D668" i="1" s="1"/>
  <c r="E669" i="1"/>
  <c r="J669" i="1"/>
  <c r="D669" i="1" s="1"/>
  <c r="E670" i="1"/>
  <c r="J670" i="1"/>
  <c r="D670" i="1"/>
  <c r="E671" i="1"/>
  <c r="J671" i="1"/>
  <c r="D671" i="1"/>
  <c r="E672" i="1"/>
  <c r="J672" i="1"/>
  <c r="D672" i="1" s="1"/>
  <c r="E673" i="1"/>
  <c r="J673" i="1"/>
  <c r="D673" i="1" s="1"/>
  <c r="E674" i="1"/>
  <c r="J674" i="1"/>
  <c r="D674" i="1"/>
  <c r="E675" i="1"/>
  <c r="J675" i="1"/>
  <c r="D675" i="1"/>
  <c r="E676" i="1"/>
  <c r="J676" i="1"/>
  <c r="D676" i="1" s="1"/>
  <c r="E677" i="1"/>
  <c r="J677" i="1"/>
  <c r="D677" i="1" s="1"/>
  <c r="E678" i="1"/>
  <c r="J678" i="1"/>
  <c r="D678" i="1"/>
  <c r="E679" i="1"/>
  <c r="J679" i="1"/>
  <c r="D679" i="1"/>
  <c r="E680" i="1"/>
  <c r="J680" i="1"/>
  <c r="D680" i="1" s="1"/>
  <c r="E681" i="1"/>
  <c r="J681" i="1"/>
  <c r="D681" i="1" s="1"/>
  <c r="E682" i="1"/>
  <c r="J682" i="1"/>
  <c r="D682" i="1"/>
  <c r="E683" i="1"/>
  <c r="J683" i="1"/>
  <c r="D683" i="1"/>
  <c r="E684" i="1"/>
  <c r="J684" i="1"/>
  <c r="D684" i="1" s="1"/>
  <c r="E685" i="1"/>
  <c r="J685" i="1"/>
  <c r="D685" i="1" s="1"/>
  <c r="E686" i="1"/>
  <c r="J686" i="1"/>
  <c r="D686" i="1"/>
  <c r="E687" i="1"/>
  <c r="J687" i="1"/>
  <c r="D687" i="1"/>
  <c r="E688" i="1"/>
  <c r="J688" i="1"/>
  <c r="D688" i="1" s="1"/>
  <c r="E689" i="1"/>
  <c r="J689" i="1"/>
  <c r="D689" i="1" s="1"/>
  <c r="E690" i="1"/>
  <c r="J690" i="1"/>
  <c r="D690" i="1"/>
  <c r="E691" i="1"/>
  <c r="J691" i="1"/>
  <c r="D691" i="1"/>
  <c r="E692" i="1"/>
  <c r="J692" i="1"/>
  <c r="D692" i="1" s="1"/>
  <c r="E693" i="1"/>
  <c r="J693" i="1"/>
  <c r="D693" i="1" s="1"/>
  <c r="E694" i="1"/>
  <c r="J694" i="1"/>
  <c r="D694" i="1"/>
  <c r="E695" i="1"/>
  <c r="J695" i="1"/>
  <c r="D695" i="1"/>
  <c r="E696" i="1"/>
  <c r="J696" i="1"/>
  <c r="D696" i="1" s="1"/>
  <c r="E697" i="1"/>
  <c r="J697" i="1"/>
  <c r="D697" i="1" s="1"/>
  <c r="E698" i="1"/>
  <c r="J698" i="1"/>
  <c r="D698" i="1"/>
  <c r="E699" i="1"/>
  <c r="J699" i="1"/>
  <c r="D699" i="1"/>
  <c r="E700" i="1"/>
  <c r="J700" i="1"/>
  <c r="D700" i="1" s="1"/>
  <c r="E701" i="1"/>
  <c r="J701" i="1"/>
  <c r="D701" i="1" s="1"/>
  <c r="E702" i="1"/>
  <c r="J702" i="1"/>
  <c r="D702" i="1"/>
  <c r="E703" i="1"/>
  <c r="J703" i="1"/>
  <c r="D703" i="1"/>
  <c r="E704" i="1"/>
  <c r="J704" i="1"/>
  <c r="D704" i="1" s="1"/>
  <c r="E705" i="1"/>
  <c r="J705" i="1"/>
  <c r="D705" i="1" s="1"/>
  <c r="E706" i="1"/>
  <c r="J706" i="1"/>
  <c r="D706" i="1"/>
  <c r="E707" i="1"/>
  <c r="J707" i="1"/>
  <c r="D707" i="1"/>
  <c r="E708" i="1"/>
  <c r="J708" i="1"/>
  <c r="D708" i="1" s="1"/>
  <c r="E711" i="1"/>
  <c r="J711" i="1"/>
  <c r="D711" i="1" s="1"/>
  <c r="E712" i="1"/>
  <c r="J712" i="1"/>
  <c r="D712" i="1"/>
  <c r="E713" i="1"/>
  <c r="J713" i="1"/>
  <c r="D713" i="1"/>
  <c r="E714" i="1"/>
  <c r="J714" i="1"/>
  <c r="D714" i="1" s="1"/>
  <c r="E715" i="1"/>
  <c r="J715" i="1"/>
  <c r="D715" i="1" s="1"/>
  <c r="E716" i="1"/>
  <c r="J716" i="1"/>
  <c r="D716" i="1"/>
  <c r="E718" i="1"/>
  <c r="J718" i="1"/>
  <c r="D718" i="1"/>
  <c r="E719" i="1"/>
  <c r="J719" i="1"/>
  <c r="D719" i="1" s="1"/>
  <c r="E720" i="1"/>
  <c r="J720" i="1"/>
  <c r="D720" i="1" s="1"/>
  <c r="E721" i="1"/>
  <c r="J721" i="1"/>
  <c r="D721" i="1"/>
  <c r="E723" i="1"/>
  <c r="J723" i="1"/>
  <c r="D723" i="1"/>
  <c r="E724" i="1"/>
  <c r="J724" i="1"/>
  <c r="D724" i="1" s="1"/>
  <c r="E725" i="1"/>
  <c r="J725" i="1"/>
  <c r="D725" i="1" s="1"/>
  <c r="E726" i="1"/>
  <c r="J726" i="1"/>
  <c r="D726" i="1"/>
  <c r="E727" i="1"/>
  <c r="J727" i="1"/>
  <c r="D727" i="1"/>
  <c r="E728" i="1"/>
  <c r="J728" i="1"/>
  <c r="D728" i="1" s="1"/>
  <c r="E729" i="1"/>
  <c r="J729" i="1"/>
  <c r="D729" i="1" s="1"/>
  <c r="E730" i="1"/>
  <c r="J730" i="1"/>
  <c r="D730" i="1"/>
  <c r="E732" i="1"/>
  <c r="J732" i="1"/>
  <c r="D732" i="1"/>
  <c r="E733" i="1"/>
  <c r="J733" i="1"/>
  <c r="D733" i="1" s="1"/>
  <c r="E734" i="1"/>
  <c r="J734" i="1"/>
  <c r="D734" i="1" s="1"/>
  <c r="E735" i="1"/>
  <c r="J735" i="1"/>
  <c r="D735" i="1"/>
  <c r="E736" i="1"/>
  <c r="J736" i="1"/>
  <c r="D736" i="1"/>
  <c r="E740" i="1"/>
  <c r="J740" i="1"/>
  <c r="D740" i="1" s="1"/>
  <c r="E741" i="1"/>
  <c r="J741" i="1"/>
  <c r="D741" i="1" s="1"/>
  <c r="E742" i="1"/>
  <c r="J742" i="1"/>
  <c r="D742" i="1"/>
  <c r="E743" i="1"/>
  <c r="J743" i="1"/>
  <c r="D743" i="1"/>
  <c r="E745" i="1"/>
  <c r="J745" i="1"/>
  <c r="D745" i="1" s="1"/>
  <c r="E746" i="1"/>
  <c r="J746" i="1"/>
  <c r="D746" i="1" s="1"/>
  <c r="E747" i="1"/>
  <c r="J747" i="1"/>
  <c r="D747" i="1"/>
  <c r="E748" i="1"/>
  <c r="J748" i="1"/>
  <c r="D748" i="1"/>
  <c r="E749" i="1"/>
  <c r="J749" i="1"/>
  <c r="D749" i="1" s="1"/>
  <c r="E750" i="1"/>
  <c r="J750" i="1"/>
  <c r="D750" i="1" s="1"/>
  <c r="E752" i="1"/>
  <c r="J752" i="1"/>
  <c r="D752" i="1"/>
  <c r="E753" i="1"/>
  <c r="J753" i="1"/>
  <c r="D753" i="1"/>
  <c r="E754" i="1"/>
  <c r="J754" i="1"/>
  <c r="D754" i="1" s="1"/>
  <c r="E755" i="1"/>
  <c r="J755" i="1"/>
  <c r="D755" i="1" s="1"/>
  <c r="E757" i="1"/>
  <c r="J757" i="1"/>
  <c r="D757" i="1"/>
  <c r="E758" i="1"/>
  <c r="J758" i="1"/>
  <c r="D758" i="1"/>
  <c r="E760" i="1"/>
  <c r="J760" i="1"/>
  <c r="D760" i="1" s="1"/>
  <c r="C761" i="1"/>
  <c r="J761" i="1"/>
  <c r="D761" i="1" s="1"/>
  <c r="E761" i="1"/>
  <c r="E762" i="1"/>
  <c r="J762" i="1"/>
  <c r="D762" i="1" s="1"/>
  <c r="E763" i="1"/>
  <c r="J763" i="1"/>
  <c r="D763" i="1"/>
  <c r="E764" i="1"/>
  <c r="J764" i="1"/>
  <c r="D764" i="1"/>
  <c r="E765" i="1"/>
  <c r="J765" i="1"/>
  <c r="D765" i="1" s="1"/>
  <c r="E766" i="1"/>
  <c r="J766" i="1"/>
  <c r="D766" i="1" s="1"/>
  <c r="E767" i="1"/>
  <c r="J767" i="1"/>
  <c r="D767" i="1"/>
  <c r="E768" i="1"/>
  <c r="J768" i="1"/>
  <c r="D768" i="1"/>
  <c r="E769" i="1"/>
  <c r="J769" i="1"/>
  <c r="D769" i="1" s="1"/>
  <c r="E771" i="1"/>
  <c r="J771" i="1"/>
  <c r="D771" i="1" s="1"/>
  <c r="E772" i="1"/>
  <c r="J772" i="1"/>
  <c r="D772" i="1" s="1"/>
  <c r="E773" i="1"/>
  <c r="J773" i="1"/>
  <c r="D773" i="1"/>
  <c r="E774" i="1"/>
  <c r="J774" i="1"/>
  <c r="D774" i="1" s="1"/>
  <c r="E775" i="1"/>
  <c r="J775" i="1"/>
  <c r="D775" i="1" s="1"/>
  <c r="E776" i="1"/>
  <c r="J776" i="1"/>
  <c r="D776" i="1"/>
  <c r="E777" i="1"/>
  <c r="J777" i="1"/>
  <c r="D777" i="1"/>
  <c r="E779" i="1"/>
  <c r="J779" i="1"/>
  <c r="D779" i="1" s="1"/>
  <c r="E780" i="1"/>
  <c r="J780" i="1"/>
  <c r="D780" i="1" s="1"/>
  <c r="E781" i="1"/>
  <c r="J781" i="1"/>
  <c r="D781" i="1" s="1"/>
  <c r="E782" i="1"/>
  <c r="J782" i="1"/>
  <c r="D782" i="1"/>
  <c r="E783" i="1"/>
  <c r="J783" i="1"/>
  <c r="D783" i="1" s="1"/>
  <c r="E784" i="1"/>
  <c r="J784" i="1"/>
  <c r="D784" i="1" s="1"/>
  <c r="E785" i="1"/>
  <c r="J785" i="1"/>
  <c r="D785" i="1"/>
  <c r="E787" i="1"/>
  <c r="J787" i="1"/>
  <c r="D787" i="1"/>
  <c r="E788" i="1"/>
  <c r="J788" i="1"/>
  <c r="D788" i="1" s="1"/>
  <c r="E789" i="1"/>
  <c r="J789" i="1"/>
  <c r="D789" i="1" s="1"/>
  <c r="E791" i="1"/>
  <c r="J791" i="1"/>
  <c r="D791" i="1" s="1"/>
  <c r="E793" i="1"/>
  <c r="J793" i="1"/>
  <c r="D793" i="1"/>
  <c r="E794" i="1"/>
  <c r="J794" i="1"/>
  <c r="D794" i="1" s="1"/>
  <c r="E795" i="1"/>
  <c r="J795" i="1"/>
  <c r="D795" i="1" s="1"/>
  <c r="E797" i="1"/>
  <c r="J797" i="1"/>
  <c r="D797" i="1"/>
  <c r="E798" i="1"/>
  <c r="J798" i="1"/>
  <c r="D798" i="1"/>
  <c r="E799" i="1"/>
  <c r="J799" i="1"/>
  <c r="D799" i="1" s="1"/>
  <c r="E800" i="1"/>
  <c r="J800" i="1"/>
  <c r="D800" i="1" s="1"/>
  <c r="E801" i="1"/>
  <c r="J801" i="1"/>
  <c r="D801" i="1" s="1"/>
  <c r="E802" i="1"/>
  <c r="J802" i="1"/>
  <c r="D802" i="1"/>
  <c r="E804" i="1"/>
  <c r="J804" i="1"/>
  <c r="D804" i="1" s="1"/>
  <c r="E805" i="1"/>
  <c r="J805" i="1"/>
  <c r="D805" i="1" s="1"/>
  <c r="E806" i="1"/>
  <c r="J806" i="1"/>
  <c r="D806" i="1" s="1"/>
  <c r="E807" i="1"/>
  <c r="J807" i="1"/>
  <c r="D807" i="1"/>
  <c r="E808" i="1"/>
  <c r="J808" i="1"/>
  <c r="D808" i="1" s="1"/>
  <c r="E811" i="1"/>
  <c r="J811" i="1"/>
  <c r="D811" i="1" s="1"/>
  <c r="E812" i="1"/>
  <c r="J812" i="1"/>
  <c r="D812" i="1" s="1"/>
  <c r="E813" i="1"/>
  <c r="J813" i="1"/>
  <c r="D813" i="1"/>
  <c r="E815" i="1"/>
  <c r="J815" i="1"/>
  <c r="D815" i="1" s="1"/>
  <c r="E816" i="1"/>
  <c r="J816" i="1"/>
  <c r="D816" i="1" s="1"/>
  <c r="E817" i="1"/>
  <c r="J817" i="1"/>
  <c r="D817" i="1" s="1"/>
  <c r="E818" i="1"/>
  <c r="J818" i="1"/>
  <c r="D818" i="1"/>
  <c r="E819" i="1"/>
  <c r="J819" i="1"/>
  <c r="D819" i="1" s="1"/>
  <c r="E820" i="1"/>
  <c r="J820" i="1"/>
  <c r="D820" i="1" s="1"/>
  <c r="E821" i="1"/>
  <c r="J821" i="1"/>
  <c r="D821" i="1" s="1"/>
  <c r="E823" i="1"/>
  <c r="J823" i="1"/>
  <c r="D823" i="1"/>
  <c r="E824" i="1"/>
  <c r="J824" i="1"/>
  <c r="D824" i="1" s="1"/>
  <c r="C828" i="1"/>
  <c r="J828" i="1"/>
  <c r="D828" i="1" s="1"/>
  <c r="E828" i="1"/>
  <c r="E829" i="1"/>
  <c r="J829" i="1"/>
  <c r="D829" i="1" s="1"/>
  <c r="E830" i="1"/>
  <c r="J830" i="1"/>
  <c r="D830" i="1"/>
  <c r="E831" i="1"/>
  <c r="J831" i="1"/>
  <c r="D831" i="1"/>
  <c r="E832" i="1"/>
  <c r="J832" i="1"/>
  <c r="D832" i="1" s="1"/>
  <c r="E833" i="1"/>
  <c r="J833" i="1"/>
  <c r="D833" i="1" s="1"/>
  <c r="E834" i="1"/>
  <c r="J834" i="1"/>
  <c r="D834" i="1"/>
  <c r="E836" i="1"/>
  <c r="J836" i="1"/>
  <c r="D836" i="1"/>
  <c r="E837" i="1"/>
  <c r="J837" i="1"/>
  <c r="D837" i="1" s="1"/>
  <c r="E838" i="1"/>
  <c r="J838" i="1"/>
  <c r="D838" i="1"/>
  <c r="E839" i="1"/>
  <c r="J839" i="1"/>
  <c r="D839" i="1" s="1"/>
  <c r="E840" i="1"/>
  <c r="J840" i="1"/>
  <c r="D840" i="1"/>
  <c r="E842" i="1"/>
  <c r="J842" i="1"/>
  <c r="D842" i="1" s="1"/>
  <c r="E843" i="1"/>
  <c r="J843" i="1"/>
  <c r="D843" i="1" s="1"/>
  <c r="E844" i="1"/>
  <c r="J844" i="1"/>
  <c r="D844" i="1"/>
  <c r="E845" i="1"/>
  <c r="J845" i="1"/>
  <c r="D845" i="1"/>
  <c r="E846" i="1"/>
  <c r="J846" i="1"/>
  <c r="D846" i="1" s="1"/>
  <c r="E847" i="1"/>
  <c r="J847" i="1"/>
  <c r="D847" i="1"/>
  <c r="E848" i="1"/>
  <c r="J848" i="1"/>
  <c r="D848" i="1" s="1"/>
  <c r="E849" i="1"/>
  <c r="J849" i="1"/>
  <c r="D849" i="1"/>
  <c r="E851" i="1"/>
  <c r="J851" i="1"/>
  <c r="D851" i="1" s="1"/>
  <c r="E852" i="1"/>
  <c r="J852" i="1"/>
  <c r="D852" i="1" s="1"/>
  <c r="E853" i="1"/>
  <c r="J853" i="1"/>
  <c r="D853" i="1"/>
  <c r="E854" i="1"/>
  <c r="J854" i="1"/>
  <c r="D854" i="1"/>
  <c r="E855" i="1"/>
  <c r="J855" i="1"/>
  <c r="D855" i="1" s="1"/>
  <c r="E856" i="1"/>
  <c r="J856" i="1"/>
  <c r="D856" i="1"/>
  <c r="E857" i="1"/>
  <c r="J857" i="1"/>
  <c r="D857" i="1" s="1"/>
  <c r="E858" i="1"/>
  <c r="J858" i="1"/>
  <c r="D858" i="1"/>
  <c r="E859" i="1"/>
  <c r="J859" i="1"/>
  <c r="D859" i="1" s="1"/>
  <c r="E860" i="1"/>
  <c r="J860" i="1"/>
  <c r="D860" i="1" s="1"/>
  <c r="E861" i="1"/>
  <c r="J861" i="1"/>
  <c r="D861" i="1"/>
  <c r="E862" i="1"/>
  <c r="J862" i="1"/>
  <c r="D862" i="1"/>
  <c r="E863" i="1"/>
  <c r="J863" i="1"/>
  <c r="D863" i="1" s="1"/>
  <c r="E864" i="1"/>
  <c r="J864" i="1"/>
  <c r="D864" i="1"/>
  <c r="E865" i="1"/>
  <c r="J865" i="1"/>
  <c r="D865" i="1" s="1"/>
  <c r="E867" i="1"/>
  <c r="J867" i="1"/>
  <c r="D867" i="1"/>
  <c r="E868" i="1"/>
  <c r="J868" i="1"/>
  <c r="D868" i="1" s="1"/>
  <c r="E869" i="1"/>
  <c r="J869" i="1"/>
  <c r="D869" i="1" s="1"/>
  <c r="E870" i="1"/>
  <c r="J870" i="1"/>
  <c r="D870" i="1"/>
  <c r="E871" i="1"/>
  <c r="J871" i="1"/>
  <c r="D871" i="1"/>
  <c r="E872" i="1"/>
  <c r="J872" i="1"/>
  <c r="D872" i="1" s="1"/>
  <c r="E873" i="1"/>
  <c r="J873" i="1"/>
  <c r="D873" i="1"/>
  <c r="E874" i="1"/>
  <c r="J874" i="1"/>
  <c r="D874" i="1"/>
  <c r="E875" i="1"/>
  <c r="J875" i="1"/>
  <c r="D875" i="1"/>
  <c r="E877" i="1"/>
  <c r="J877" i="1"/>
  <c r="D877" i="1" s="1"/>
  <c r="C878" i="1"/>
  <c r="J878" i="1"/>
  <c r="D878" i="1"/>
  <c r="E878" i="1"/>
  <c r="E879" i="1"/>
  <c r="J879" i="1"/>
  <c r="D879" i="1" s="1"/>
  <c r="E880" i="1"/>
  <c r="J880" i="1"/>
  <c r="D880" i="1"/>
  <c r="E882" i="1"/>
  <c r="J882" i="1"/>
  <c r="D882" i="1"/>
  <c r="E883" i="1"/>
  <c r="J883" i="1"/>
  <c r="D883" i="1" s="1"/>
  <c r="E884" i="1"/>
  <c r="J884" i="1"/>
  <c r="D884" i="1"/>
  <c r="E885" i="1"/>
  <c r="J885" i="1"/>
  <c r="D885" i="1" s="1"/>
  <c r="E887" i="1"/>
  <c r="J887" i="1"/>
  <c r="D887" i="1"/>
  <c r="E888" i="1"/>
  <c r="J888" i="1"/>
  <c r="D888" i="1" s="1"/>
  <c r="E889" i="1"/>
  <c r="J889" i="1"/>
  <c r="D889" i="1" s="1"/>
  <c r="E890" i="1"/>
  <c r="J890" i="1"/>
  <c r="D890" i="1"/>
  <c r="E891" i="1"/>
  <c r="J891" i="1"/>
  <c r="D891" i="1"/>
  <c r="E892" i="1"/>
  <c r="J892" i="1"/>
  <c r="D892" i="1" s="1"/>
  <c r="E894" i="1"/>
  <c r="J894" i="1"/>
  <c r="D894" i="1"/>
  <c r="E895" i="1"/>
  <c r="J895" i="1"/>
  <c r="D895" i="1"/>
  <c r="E896" i="1"/>
  <c r="J896" i="1"/>
  <c r="D896" i="1"/>
  <c r="E897" i="1"/>
  <c r="J897" i="1"/>
  <c r="D897" i="1" s="1"/>
  <c r="E898" i="1"/>
  <c r="J898" i="1"/>
  <c r="D898" i="1"/>
  <c r="E899" i="1"/>
  <c r="J899" i="1"/>
  <c r="D899" i="1"/>
  <c r="E900" i="1"/>
  <c r="J900" i="1"/>
  <c r="D900" i="1"/>
  <c r="E902" i="1"/>
  <c r="J902" i="1"/>
  <c r="D902" i="1" s="1"/>
  <c r="E903" i="1"/>
  <c r="J903" i="1"/>
  <c r="D903" i="1"/>
  <c r="E904" i="1"/>
  <c r="J904" i="1"/>
  <c r="D904" i="1" s="1"/>
  <c r="E905" i="1"/>
  <c r="J905" i="1"/>
  <c r="D905" i="1"/>
  <c r="E907" i="1"/>
  <c r="J907" i="1"/>
  <c r="D907" i="1" s="1"/>
  <c r="E908" i="1"/>
  <c r="J908" i="1"/>
  <c r="D908" i="1" s="1"/>
  <c r="E909" i="1"/>
  <c r="J909" i="1"/>
  <c r="D909" i="1"/>
  <c r="E910" i="1"/>
  <c r="J910" i="1"/>
  <c r="D910" i="1"/>
  <c r="E912" i="1"/>
  <c r="J912" i="1"/>
  <c r="D912" i="1"/>
  <c r="C913" i="1"/>
  <c r="J913" i="1"/>
  <c r="D913" i="1" s="1"/>
  <c r="E913" i="1"/>
  <c r="E914" i="1"/>
  <c r="J914" i="1"/>
  <c r="D914" i="1" s="1"/>
  <c r="E915" i="1"/>
  <c r="J915" i="1"/>
  <c r="D915" i="1"/>
  <c r="E916" i="1"/>
  <c r="J916" i="1"/>
  <c r="D916" i="1"/>
  <c r="E917" i="1"/>
  <c r="J917" i="1"/>
  <c r="D917" i="1"/>
  <c r="E918" i="1"/>
  <c r="J918" i="1"/>
  <c r="D918" i="1" s="1"/>
  <c r="E919" i="1"/>
  <c r="J919" i="1"/>
  <c r="D919" i="1"/>
  <c r="E920" i="1"/>
  <c r="J920" i="1"/>
  <c r="D920" i="1" s="1"/>
  <c r="E922" i="1"/>
  <c r="J922" i="1"/>
  <c r="D922" i="1"/>
  <c r="E923" i="1"/>
  <c r="J923" i="1"/>
  <c r="D923" i="1" s="1"/>
  <c r="E924" i="1"/>
  <c r="J924" i="1"/>
  <c r="D924" i="1"/>
  <c r="C925" i="1"/>
  <c r="J925" i="1"/>
  <c r="D925" i="1" s="1"/>
  <c r="E925" i="1"/>
  <c r="E926" i="1"/>
  <c r="J926" i="1"/>
  <c r="D926" i="1" s="1"/>
  <c r="E927" i="1"/>
  <c r="J927" i="1"/>
  <c r="D927" i="1"/>
  <c r="E928" i="1"/>
  <c r="J928" i="1"/>
  <c r="D928" i="1" s="1"/>
  <c r="E929" i="1"/>
  <c r="J929" i="1"/>
  <c r="D929" i="1"/>
  <c r="E931" i="1"/>
  <c r="J931" i="1"/>
  <c r="D931" i="1" s="1"/>
  <c r="E932" i="1"/>
  <c r="J932" i="1"/>
  <c r="D932" i="1"/>
  <c r="E933" i="1"/>
  <c r="J933" i="1"/>
  <c r="D933" i="1" s="1"/>
  <c r="E934" i="1"/>
  <c r="J934" i="1"/>
  <c r="D934" i="1"/>
  <c r="E936" i="1"/>
  <c r="J936" i="1"/>
  <c r="D936" i="1" s="1"/>
  <c r="E937" i="1"/>
  <c r="J937" i="1"/>
  <c r="D937" i="1"/>
  <c r="E938" i="1"/>
  <c r="J938" i="1"/>
  <c r="D938" i="1" s="1"/>
  <c r="E939" i="1"/>
  <c r="J939" i="1"/>
  <c r="D939" i="1"/>
  <c r="E940" i="1"/>
  <c r="J940" i="1"/>
  <c r="D940" i="1" s="1"/>
  <c r="E941" i="1"/>
  <c r="J941" i="1"/>
  <c r="D941" i="1"/>
  <c r="E942" i="1"/>
  <c r="J942" i="1"/>
  <c r="D942" i="1" s="1"/>
  <c r="E943" i="1"/>
  <c r="J943" i="1"/>
  <c r="D943" i="1"/>
  <c r="E944" i="1"/>
  <c r="J944" i="1"/>
  <c r="D944" i="1" s="1"/>
  <c r="E945" i="1"/>
  <c r="J945" i="1"/>
  <c r="D945" i="1"/>
  <c r="E946" i="1"/>
  <c r="J946" i="1"/>
  <c r="D946" i="1" s="1"/>
  <c r="E947" i="1"/>
  <c r="J947" i="1"/>
  <c r="D947" i="1"/>
  <c r="E948" i="1"/>
  <c r="J948" i="1"/>
  <c r="D948" i="1" s="1"/>
  <c r="E949" i="1"/>
  <c r="J949" i="1"/>
  <c r="D949" i="1"/>
  <c r="E950" i="1"/>
  <c r="J950" i="1"/>
  <c r="D950" i="1" s="1"/>
  <c r="E954" i="1"/>
  <c r="J954" i="1"/>
  <c r="D954" i="1"/>
  <c r="E955" i="1"/>
  <c r="J955" i="1"/>
  <c r="D955" i="1" s="1"/>
  <c r="E956" i="1"/>
  <c r="J956" i="1"/>
  <c r="D956" i="1"/>
  <c r="E957" i="1"/>
  <c r="J957" i="1"/>
  <c r="D957" i="1" s="1"/>
  <c r="E959" i="1"/>
  <c r="J959" i="1"/>
  <c r="D959" i="1"/>
  <c r="E961" i="1"/>
  <c r="J961" i="1"/>
  <c r="D961" i="1" s="1"/>
  <c r="E962" i="1"/>
  <c r="J962" i="1"/>
  <c r="D962" i="1"/>
  <c r="E963" i="1"/>
  <c r="J963" i="1"/>
  <c r="D963" i="1" s="1"/>
  <c r="E965" i="1"/>
  <c r="J965" i="1"/>
  <c r="D965" i="1"/>
  <c r="E966" i="1"/>
  <c r="J966" i="1"/>
  <c r="D966" i="1" s="1"/>
  <c r="E970" i="1"/>
  <c r="J970" i="1"/>
  <c r="D970" i="1"/>
  <c r="C971" i="1"/>
  <c r="J971" i="1"/>
  <c r="D971" i="1" s="1"/>
  <c r="E971" i="1"/>
  <c r="E972" i="1"/>
  <c r="J972" i="1"/>
  <c r="D972" i="1" s="1"/>
  <c r="E974" i="1"/>
  <c r="J974" i="1"/>
  <c r="D974" i="1"/>
  <c r="E975" i="1"/>
  <c r="J975" i="1"/>
  <c r="D975" i="1" s="1"/>
  <c r="E976" i="1"/>
  <c r="J976" i="1"/>
  <c r="D976" i="1" s="1"/>
  <c r="E978" i="1"/>
  <c r="J978" i="1"/>
  <c r="D978" i="1" s="1"/>
  <c r="E979" i="1"/>
  <c r="J979" i="1"/>
  <c r="D979" i="1"/>
  <c r="E980" i="1"/>
  <c r="J980" i="1"/>
  <c r="D980" i="1" s="1"/>
  <c r="E982" i="1"/>
  <c r="J982" i="1"/>
  <c r="D982" i="1" s="1"/>
  <c r="E983" i="1"/>
  <c r="J983" i="1"/>
  <c r="D983" i="1" s="1"/>
  <c r="E984" i="1"/>
  <c r="J984" i="1"/>
  <c r="D984" i="1"/>
  <c r="E985" i="1"/>
  <c r="J985" i="1"/>
  <c r="D985" i="1" s="1"/>
  <c r="E986" i="1"/>
  <c r="J986" i="1"/>
  <c r="D986" i="1" s="1"/>
  <c r="E987" i="1"/>
  <c r="J987" i="1"/>
  <c r="D987" i="1" s="1"/>
  <c r="E988" i="1"/>
  <c r="J988" i="1"/>
  <c r="D988" i="1"/>
  <c r="E990" i="1"/>
  <c r="J990" i="1"/>
  <c r="D990" i="1"/>
  <c r="E991" i="1"/>
  <c r="J991" i="1"/>
  <c r="D991" i="1" s="1"/>
  <c r="E992" i="1"/>
  <c r="J992" i="1"/>
  <c r="D992" i="1" s="1"/>
  <c r="E993" i="1"/>
  <c r="J993" i="1"/>
  <c r="D993" i="1"/>
  <c r="E994" i="1"/>
  <c r="J994" i="1"/>
  <c r="D994" i="1"/>
  <c r="E995" i="1"/>
  <c r="J995" i="1"/>
  <c r="D995" i="1"/>
  <c r="E996" i="1"/>
  <c r="J996" i="1"/>
  <c r="D996" i="1" s="1"/>
  <c r="E998" i="1"/>
  <c r="J998" i="1"/>
  <c r="D998" i="1"/>
  <c r="E999" i="1"/>
  <c r="J999" i="1"/>
  <c r="D999" i="1"/>
  <c r="E1000" i="1"/>
  <c r="J1000" i="1"/>
  <c r="D1000" i="1" s="1"/>
  <c r="E1001" i="1"/>
  <c r="J1001" i="1"/>
  <c r="D1001" i="1" s="1"/>
  <c r="E1002" i="1"/>
  <c r="J1002" i="1"/>
  <c r="D1002" i="1"/>
  <c r="E1003" i="1"/>
  <c r="J1003" i="1"/>
  <c r="D1003" i="1"/>
  <c r="E1005" i="1"/>
  <c r="J1005" i="1"/>
  <c r="D1005" i="1"/>
  <c r="E1006" i="1"/>
  <c r="J1006" i="1"/>
  <c r="D1006" i="1" s="1"/>
  <c r="E1007" i="1"/>
  <c r="J1007" i="1"/>
  <c r="D1007" i="1"/>
  <c r="E1008" i="1"/>
  <c r="J1008" i="1"/>
  <c r="D1008" i="1" s="1"/>
  <c r="E1009" i="1"/>
  <c r="J1009" i="1"/>
  <c r="D1009" i="1"/>
  <c r="E1010" i="1"/>
  <c r="J1010" i="1"/>
  <c r="D1010" i="1" s="1"/>
  <c r="E1011" i="1"/>
  <c r="J1011" i="1"/>
  <c r="D1011" i="1"/>
  <c r="E1012" i="1"/>
  <c r="J1012" i="1"/>
  <c r="D1012" i="1" s="1"/>
  <c r="E1013" i="1"/>
  <c r="J1013" i="1"/>
  <c r="D1013" i="1"/>
  <c r="E1014" i="1"/>
  <c r="J1014" i="1"/>
  <c r="D1014" i="1" s="1"/>
  <c r="E1015" i="1"/>
  <c r="J1015" i="1"/>
  <c r="D1015" i="1"/>
  <c r="E1016" i="1"/>
  <c r="J1016" i="1"/>
  <c r="D1016" i="1" s="1"/>
  <c r="E1017" i="1"/>
  <c r="J1017" i="1"/>
  <c r="D1017" i="1"/>
  <c r="E1019" i="1"/>
  <c r="J1019" i="1"/>
  <c r="D1019" i="1" s="1"/>
  <c r="E1020" i="1"/>
  <c r="J1020" i="1"/>
  <c r="D1020" i="1"/>
  <c r="E1021" i="1"/>
  <c r="J1021" i="1"/>
  <c r="D1021" i="1" s="1"/>
  <c r="E1023" i="1"/>
  <c r="J1023" i="1"/>
  <c r="D1023" i="1"/>
  <c r="E1024" i="1"/>
  <c r="J1024" i="1"/>
  <c r="D1024" i="1" s="1"/>
  <c r="E1025" i="1"/>
  <c r="J1025" i="1"/>
  <c r="D1025" i="1"/>
  <c r="E1026" i="1"/>
  <c r="J1026" i="1"/>
  <c r="D1026" i="1" s="1"/>
  <c r="E1027" i="1"/>
  <c r="J1027" i="1"/>
  <c r="D1027" i="1"/>
  <c r="E1029" i="1"/>
  <c r="J1029" i="1"/>
  <c r="D1029" i="1" s="1"/>
  <c r="E1030" i="1"/>
  <c r="J1030" i="1"/>
  <c r="D1030" i="1"/>
  <c r="E1031" i="1"/>
  <c r="J1031" i="1"/>
  <c r="D1031" i="1" s="1"/>
  <c r="E1032" i="1"/>
  <c r="J1032" i="1"/>
  <c r="D1032" i="1"/>
  <c r="E1033" i="1"/>
  <c r="J1033" i="1"/>
  <c r="D1033" i="1" s="1"/>
  <c r="E1034" i="1"/>
  <c r="J1034" i="1"/>
  <c r="D1034" i="1"/>
  <c r="E1036" i="1"/>
  <c r="J1036" i="1"/>
  <c r="D1036" i="1" s="1"/>
  <c r="E1037" i="1"/>
  <c r="J1037" i="1"/>
  <c r="D1037" i="1"/>
  <c r="E1038" i="1"/>
  <c r="J1038" i="1"/>
  <c r="D1038" i="1" s="1"/>
  <c r="E1040" i="1"/>
  <c r="J1040" i="1"/>
  <c r="D1040" i="1"/>
  <c r="E1041" i="1"/>
  <c r="J1041" i="1"/>
  <c r="D1041" i="1" s="1"/>
  <c r="E1042" i="1"/>
  <c r="J1042" i="1"/>
  <c r="D1042" i="1"/>
  <c r="E1043" i="1"/>
  <c r="J1043" i="1"/>
  <c r="D1043" i="1" s="1"/>
  <c r="E1044" i="1"/>
  <c r="J1044" i="1"/>
  <c r="D1044" i="1"/>
  <c r="E1045" i="1"/>
  <c r="J1045" i="1"/>
  <c r="D1045" i="1" s="1"/>
  <c r="E1047" i="1"/>
  <c r="J1047" i="1"/>
  <c r="D1047" i="1"/>
  <c r="E1048" i="1"/>
  <c r="J1048" i="1"/>
  <c r="D1048" i="1" s="1"/>
  <c r="E1049" i="1"/>
  <c r="J1049" i="1"/>
  <c r="D1049" i="1"/>
  <c r="E1051" i="1"/>
  <c r="J1051" i="1"/>
  <c r="D1051" i="1" s="1"/>
  <c r="E1052" i="1"/>
  <c r="J1052" i="1"/>
  <c r="D1052" i="1"/>
  <c r="E1053" i="1"/>
  <c r="J1053" i="1"/>
  <c r="D1053" i="1" s="1"/>
  <c r="E1054" i="1"/>
  <c r="J1054" i="1"/>
  <c r="D1054" i="1"/>
  <c r="E1055" i="1"/>
  <c r="J1055" i="1"/>
  <c r="D1055" i="1" s="1"/>
  <c r="E1058" i="1"/>
  <c r="J1058" i="1"/>
  <c r="D1058" i="1"/>
  <c r="E1060" i="1"/>
  <c r="J1060" i="1"/>
  <c r="D1060" i="1" s="1"/>
  <c r="E1061" i="1"/>
  <c r="J1061" i="1"/>
  <c r="D1061" i="1"/>
  <c r="E1062" i="1"/>
  <c r="J1062" i="1"/>
  <c r="D1062" i="1" s="1"/>
  <c r="E1063" i="1"/>
  <c r="J1063" i="1"/>
  <c r="D1063" i="1"/>
  <c r="E1064" i="1"/>
  <c r="J1064" i="1"/>
  <c r="D1064" i="1" s="1"/>
  <c r="E1067" i="1"/>
  <c r="J1067" i="1"/>
  <c r="D1067" i="1"/>
  <c r="E1069" i="1"/>
  <c r="J1069" i="1"/>
  <c r="D1069" i="1" s="1"/>
  <c r="E1070" i="1"/>
  <c r="J1070" i="1"/>
  <c r="D1070" i="1"/>
  <c r="E1072" i="1"/>
  <c r="J1072" i="1"/>
  <c r="D1072" i="1" s="1"/>
  <c r="E1073" i="1"/>
  <c r="J1073" i="1"/>
  <c r="D1073" i="1"/>
  <c r="E1074" i="1"/>
  <c r="J1074" i="1"/>
  <c r="D1074" i="1" s="1"/>
  <c r="E1075" i="1"/>
  <c r="J1075" i="1"/>
  <c r="D1075" i="1"/>
  <c r="E1076" i="1"/>
  <c r="J1076" i="1"/>
  <c r="D1076" i="1" s="1"/>
  <c r="E1078" i="1"/>
  <c r="J1078" i="1"/>
  <c r="D1078" i="1"/>
  <c r="E1079" i="1"/>
  <c r="J1079" i="1"/>
  <c r="D1079" i="1" s="1"/>
  <c r="E1080" i="1"/>
  <c r="J1080" i="1"/>
  <c r="D1080" i="1"/>
  <c r="E1082" i="1"/>
  <c r="J1082" i="1"/>
  <c r="D1082" i="1" s="1"/>
  <c r="E1083" i="1"/>
  <c r="J1083" i="1"/>
  <c r="D1083" i="1"/>
  <c r="E1084" i="1"/>
  <c r="J1084" i="1"/>
  <c r="D1084" i="1" s="1"/>
  <c r="E1085" i="1"/>
  <c r="J1085" i="1"/>
  <c r="D1085" i="1"/>
  <c r="E1088" i="1"/>
  <c r="J1088" i="1"/>
  <c r="D1088" i="1" s="1"/>
  <c r="E1089" i="1"/>
  <c r="J1089" i="1"/>
  <c r="D1089" i="1"/>
  <c r="E1090" i="1"/>
  <c r="J1090" i="1"/>
  <c r="D1090" i="1" s="1"/>
  <c r="E1091" i="1"/>
  <c r="J1091" i="1"/>
  <c r="D1091" i="1"/>
  <c r="E1092" i="1"/>
  <c r="J1092" i="1"/>
  <c r="D1092" i="1" s="1"/>
  <c r="E1093" i="1"/>
  <c r="J1093" i="1"/>
  <c r="D1093" i="1"/>
  <c r="E1095" i="1"/>
  <c r="J1095" i="1"/>
  <c r="D1095" i="1"/>
  <c r="E1096" i="1"/>
  <c r="J1096" i="1"/>
  <c r="D1096" i="1"/>
  <c r="E1097" i="1"/>
  <c r="J1097" i="1"/>
  <c r="D1097" i="1" s="1"/>
  <c r="E1098" i="1"/>
  <c r="J1098" i="1"/>
  <c r="D1098" i="1"/>
  <c r="E1099" i="1"/>
  <c r="J1099" i="1"/>
  <c r="D1099" i="1"/>
  <c r="E1100" i="1"/>
  <c r="J1100" i="1"/>
  <c r="D1100" i="1"/>
  <c r="E1101" i="1"/>
  <c r="J1101" i="1"/>
  <c r="D1101" i="1" s="1"/>
  <c r="E1102" i="1"/>
  <c r="J1102" i="1"/>
  <c r="D1102" i="1"/>
  <c r="E1103" i="1"/>
  <c r="J1103" i="1"/>
  <c r="D1103" i="1"/>
  <c r="E1105" i="1"/>
  <c r="J1105" i="1"/>
  <c r="D1105" i="1"/>
  <c r="E1106" i="1"/>
  <c r="J1106" i="1"/>
  <c r="D1106" i="1" s="1"/>
  <c r="E1107" i="1"/>
  <c r="J1107" i="1"/>
  <c r="D1107" i="1"/>
  <c r="E1108" i="1"/>
  <c r="J1108" i="1"/>
  <c r="D1108" i="1"/>
  <c r="E1109" i="1"/>
  <c r="J1109" i="1"/>
  <c r="D1109" i="1"/>
  <c r="E1110" i="1"/>
  <c r="J1110" i="1"/>
  <c r="D1110" i="1" s="1"/>
  <c r="E1112" i="1"/>
  <c r="J1112" i="1"/>
  <c r="D1112" i="1"/>
  <c r="E1113" i="1"/>
  <c r="J1113" i="1"/>
  <c r="D1113" i="1"/>
  <c r="E1114" i="1"/>
  <c r="J1114" i="1"/>
  <c r="D1114" i="1"/>
  <c r="E1115" i="1"/>
  <c r="J1115" i="1"/>
  <c r="D1115" i="1" s="1"/>
  <c r="E1116" i="1"/>
  <c r="J1116" i="1"/>
  <c r="D1116" i="1"/>
  <c r="E1117" i="1"/>
  <c r="J1117" i="1"/>
  <c r="D1117" i="1"/>
  <c r="E1118" i="1"/>
  <c r="J1118" i="1"/>
  <c r="D1118" i="1"/>
  <c r="E1119" i="1"/>
  <c r="J1119" i="1"/>
  <c r="D1119" i="1" s="1"/>
  <c r="E1122" i="1"/>
  <c r="J1122" i="1"/>
  <c r="D1122" i="1"/>
  <c r="E1123" i="1"/>
  <c r="J1123" i="1"/>
  <c r="D1123" i="1"/>
  <c r="E1124" i="1"/>
  <c r="J1124" i="1"/>
  <c r="D1124" i="1"/>
  <c r="E1125" i="1"/>
  <c r="J1125" i="1"/>
  <c r="D1125" i="1" s="1"/>
  <c r="E1126" i="1"/>
  <c r="J1126" i="1"/>
  <c r="D1126" i="1"/>
  <c r="E1127" i="1"/>
  <c r="J1127" i="1"/>
  <c r="D1127" i="1"/>
  <c r="E1128" i="1"/>
  <c r="J1128" i="1"/>
  <c r="D1128" i="1"/>
  <c r="E1129" i="1"/>
  <c r="J1129" i="1"/>
  <c r="D1129" i="1" s="1"/>
  <c r="E1130" i="1"/>
  <c r="J1130" i="1"/>
  <c r="D1130" i="1"/>
  <c r="E1131" i="1"/>
  <c r="J1131" i="1"/>
  <c r="D1131" i="1"/>
  <c r="E1132" i="1"/>
  <c r="J1132" i="1"/>
  <c r="D1132" i="1"/>
  <c r="E1133" i="1"/>
  <c r="J1133" i="1"/>
  <c r="D1133" i="1" s="1"/>
  <c r="E1134" i="1"/>
  <c r="J1134" i="1"/>
  <c r="D1134" i="1"/>
  <c r="E1135" i="1"/>
  <c r="J1135" i="1"/>
  <c r="D1135" i="1"/>
  <c r="E1136" i="1"/>
  <c r="J1136" i="1"/>
  <c r="D1136" i="1"/>
  <c r="E1137" i="1"/>
  <c r="J1137" i="1"/>
  <c r="D1137" i="1" s="1"/>
  <c r="E1138" i="1"/>
  <c r="J1138" i="1"/>
  <c r="D1138" i="1"/>
  <c r="E1139" i="1"/>
  <c r="J1139" i="1"/>
  <c r="D1139" i="1"/>
  <c r="E1142" i="1"/>
  <c r="J1142" i="1"/>
  <c r="D1142" i="1"/>
  <c r="E1143" i="1"/>
  <c r="J1143" i="1"/>
  <c r="D1143" i="1" s="1"/>
  <c r="E1145" i="1"/>
  <c r="J1145" i="1"/>
  <c r="D1145" i="1"/>
  <c r="E1146" i="1"/>
  <c r="J1146" i="1"/>
  <c r="D1146" i="1"/>
  <c r="E1147" i="1"/>
  <c r="J1147" i="1"/>
  <c r="D1147" i="1"/>
  <c r="E1148" i="1"/>
  <c r="J1148" i="1"/>
  <c r="D1148" i="1" s="1"/>
  <c r="E1149" i="1"/>
  <c r="J1149" i="1"/>
  <c r="D1149" i="1"/>
  <c r="E1151" i="1"/>
  <c r="J1151" i="1"/>
  <c r="D1151" i="1"/>
  <c r="E1152" i="1"/>
  <c r="J1152" i="1"/>
  <c r="D1152" i="1"/>
  <c r="E1153" i="1"/>
  <c r="J1153" i="1"/>
  <c r="D1153" i="1" s="1"/>
  <c r="E1154" i="1"/>
  <c r="J1154" i="1"/>
  <c r="D1154" i="1"/>
  <c r="E1156" i="1"/>
  <c r="J1156" i="1"/>
  <c r="D1156" i="1"/>
  <c r="E1157" i="1"/>
  <c r="J1157" i="1"/>
  <c r="D1157" i="1"/>
  <c r="E1158" i="1"/>
  <c r="J1158" i="1"/>
  <c r="D1158" i="1" s="1"/>
  <c r="E1159" i="1"/>
  <c r="J1159" i="1"/>
  <c r="D1159" i="1"/>
  <c r="E1160" i="1"/>
  <c r="J1160" i="1"/>
  <c r="D1160" i="1"/>
  <c r="E1161" i="1"/>
  <c r="J1161" i="1"/>
  <c r="D1161" i="1"/>
  <c r="E1162" i="1"/>
  <c r="J1162" i="1"/>
  <c r="D1162" i="1" s="1"/>
  <c r="E1163" i="1"/>
  <c r="J1163" i="1"/>
  <c r="D1163" i="1"/>
  <c r="E1165" i="1"/>
  <c r="J1165" i="1"/>
  <c r="D1165" i="1"/>
  <c r="E1166" i="1"/>
  <c r="J1166" i="1"/>
  <c r="D1166" i="1"/>
  <c r="E1167" i="1"/>
  <c r="J1167" i="1"/>
  <c r="D1167" i="1" s="1"/>
  <c r="E1169" i="1"/>
  <c r="J1169" i="1"/>
  <c r="D1169" i="1"/>
  <c r="E1170" i="1"/>
  <c r="J1170" i="1"/>
  <c r="D1170" i="1"/>
  <c r="E1171" i="1"/>
  <c r="J1171" i="1"/>
  <c r="D1171" i="1"/>
  <c r="E1172" i="1"/>
  <c r="J1172" i="1"/>
  <c r="D1172" i="1" s="1"/>
  <c r="E1173" i="1"/>
  <c r="J1173" i="1"/>
  <c r="D1173" i="1"/>
  <c r="E1175" i="1"/>
  <c r="J1175" i="1"/>
  <c r="D1175" i="1"/>
  <c r="E1176" i="1"/>
  <c r="J1176" i="1"/>
  <c r="D1176" i="1"/>
  <c r="E1177" i="1"/>
  <c r="J1177" i="1"/>
  <c r="D1177" i="1" s="1"/>
  <c r="E1178" i="1"/>
  <c r="J1178" i="1"/>
  <c r="D1178" i="1"/>
  <c r="E1179" i="1"/>
  <c r="J1179" i="1"/>
  <c r="D1179" i="1"/>
  <c r="E1181" i="1"/>
  <c r="J1181" i="1"/>
  <c r="D1181" i="1"/>
  <c r="E1182" i="1"/>
  <c r="J1182" i="1"/>
  <c r="D1182" i="1" s="1"/>
  <c r="E1184" i="1"/>
  <c r="J1184" i="1"/>
  <c r="D1184" i="1"/>
  <c r="E1185" i="1"/>
  <c r="J1185" i="1"/>
  <c r="D1185" i="1"/>
  <c r="E1186" i="1"/>
  <c r="J1186" i="1"/>
  <c r="D1186" i="1"/>
  <c r="E1187" i="1"/>
  <c r="J1187" i="1"/>
  <c r="D1187" i="1" s="1"/>
  <c r="E1188" i="1"/>
  <c r="J1188" i="1"/>
  <c r="D1188" i="1"/>
  <c r="E1190" i="1"/>
  <c r="J1190" i="1"/>
  <c r="D1190" i="1"/>
  <c r="E1191" i="1"/>
  <c r="J1191" i="1"/>
  <c r="D1191" i="1"/>
  <c r="E1192" i="1"/>
  <c r="J1192" i="1"/>
  <c r="D1192" i="1" s="1"/>
  <c r="E1193" i="1"/>
  <c r="J1193" i="1"/>
  <c r="D1193" i="1"/>
  <c r="E1194" i="1"/>
  <c r="J1194" i="1"/>
  <c r="D1194" i="1"/>
  <c r="E1195" i="1"/>
  <c r="J1195" i="1"/>
  <c r="D1195" i="1"/>
  <c r="E1196" i="1"/>
  <c r="J1196" i="1"/>
  <c r="D1196" i="1" s="1"/>
  <c r="E1197" i="1"/>
  <c r="J1197" i="1"/>
  <c r="D1197" i="1"/>
  <c r="E1199" i="1"/>
  <c r="J1199" i="1"/>
  <c r="D1199" i="1"/>
  <c r="E1200" i="1"/>
  <c r="J1200" i="1"/>
  <c r="D1200" i="1"/>
  <c r="E1201" i="1"/>
  <c r="J1201" i="1"/>
  <c r="D1201" i="1" s="1"/>
  <c r="E1203" i="1"/>
  <c r="J1203" i="1"/>
  <c r="D1203" i="1"/>
  <c r="E1204" i="1"/>
  <c r="J1204" i="1"/>
  <c r="D1204" i="1"/>
  <c r="E1205" i="1"/>
  <c r="J1205" i="1"/>
  <c r="D1205" i="1"/>
  <c r="E1206" i="1"/>
  <c r="J1206" i="1"/>
  <c r="D1206" i="1" s="1"/>
  <c r="E1207" i="1"/>
  <c r="J1207" i="1"/>
  <c r="D1207" i="1"/>
  <c r="E1208" i="1"/>
  <c r="J1208" i="1"/>
  <c r="D1208" i="1"/>
  <c r="E1209" i="1"/>
  <c r="J1209" i="1"/>
  <c r="D1209" i="1"/>
  <c r="E1210" i="1"/>
  <c r="J1210" i="1"/>
  <c r="D1210" i="1" s="1"/>
  <c r="E1212" i="1"/>
  <c r="J1212" i="1"/>
  <c r="D1212" i="1"/>
  <c r="E1213" i="1"/>
  <c r="J1213" i="1"/>
  <c r="D1213" i="1"/>
  <c r="E1214" i="1"/>
  <c r="J1214" i="1"/>
  <c r="D1214" i="1"/>
  <c r="E1215" i="1"/>
  <c r="J1215" i="1"/>
  <c r="D1215" i="1" s="1"/>
  <c r="E1217" i="1"/>
  <c r="J1217" i="1"/>
  <c r="D1217" i="1"/>
  <c r="E1218" i="1"/>
  <c r="J1218" i="1"/>
  <c r="D1218" i="1"/>
  <c r="E1219" i="1"/>
  <c r="J1219" i="1"/>
  <c r="D1219" i="1"/>
  <c r="E1220" i="1"/>
  <c r="J1220" i="1"/>
  <c r="D1220" i="1" s="1"/>
  <c r="E1221" i="1"/>
  <c r="J1221" i="1"/>
  <c r="D1221" i="1"/>
  <c r="E1222" i="1"/>
  <c r="J1222" i="1"/>
  <c r="D1222" i="1"/>
  <c r="E1223" i="1"/>
  <c r="J1223" i="1"/>
  <c r="D1223" i="1"/>
  <c r="E1224" i="1"/>
  <c r="J1224" i="1"/>
  <c r="D1224" i="1" s="1"/>
  <c r="E1225" i="1"/>
  <c r="J1225" i="1"/>
  <c r="D1225" i="1"/>
  <c r="E1228" i="1"/>
  <c r="J1228" i="1"/>
  <c r="D1228" i="1"/>
  <c r="E1230" i="1"/>
  <c r="J1230" i="1"/>
  <c r="D1230" i="1"/>
  <c r="E1231" i="1"/>
  <c r="J1231" i="1"/>
  <c r="D1231" i="1" s="1"/>
  <c r="E1232" i="1"/>
  <c r="J1232" i="1"/>
  <c r="D1232" i="1"/>
  <c r="E1233" i="1"/>
  <c r="J1233" i="1"/>
  <c r="D1233" i="1"/>
  <c r="E1234" i="1"/>
  <c r="J1234" i="1"/>
  <c r="D1234" i="1"/>
  <c r="E1235" i="1"/>
  <c r="J1235" i="1"/>
  <c r="D1235" i="1" s="1"/>
  <c r="E1236" i="1"/>
  <c r="J1236" i="1"/>
  <c r="D1236" i="1"/>
  <c r="E1238" i="1"/>
  <c r="J1238" i="1"/>
  <c r="D1238" i="1"/>
  <c r="E1239" i="1"/>
  <c r="J1239" i="1"/>
  <c r="D1239" i="1"/>
  <c r="E1240" i="1"/>
  <c r="J1240" i="1"/>
  <c r="D1240" i="1" s="1"/>
  <c r="E1241" i="1"/>
  <c r="J1241" i="1"/>
  <c r="D1241" i="1"/>
  <c r="E1243" i="1"/>
  <c r="J1243" i="1"/>
  <c r="D1243" i="1"/>
  <c r="E1244" i="1"/>
  <c r="J1244" i="1"/>
  <c r="D1244" i="1"/>
  <c r="E1245" i="1"/>
  <c r="J1245" i="1"/>
  <c r="D1245" i="1" s="1"/>
  <c r="E1246" i="1"/>
  <c r="J1246" i="1"/>
  <c r="D1246" i="1"/>
  <c r="E1248" i="1"/>
  <c r="J1248" i="1"/>
  <c r="D1248" i="1"/>
  <c r="E1249" i="1"/>
  <c r="J1249" i="1"/>
  <c r="D1249" i="1"/>
  <c r="E1250" i="1"/>
  <c r="J1250" i="1"/>
  <c r="D1250" i="1" s="1"/>
  <c r="E1251" i="1"/>
  <c r="J1251" i="1"/>
  <c r="D1251" i="1"/>
  <c r="E1253" i="1"/>
  <c r="J1253" i="1"/>
  <c r="D1253" i="1"/>
  <c r="E1254" i="1"/>
  <c r="J1254" i="1"/>
  <c r="D1254" i="1"/>
  <c r="E1255" i="1"/>
  <c r="J1255" i="1"/>
  <c r="D1255" i="1" s="1"/>
  <c r="E1256" i="1"/>
  <c r="J1256" i="1"/>
  <c r="D1256" i="1"/>
  <c r="E1257" i="1"/>
  <c r="J1257" i="1"/>
  <c r="D1257" i="1"/>
  <c r="E1258" i="1"/>
  <c r="J1258" i="1"/>
  <c r="D1258" i="1"/>
  <c r="E1260" i="1"/>
  <c r="J1260" i="1"/>
  <c r="D1260" i="1" s="1"/>
  <c r="E1261" i="1"/>
  <c r="J1261" i="1"/>
  <c r="D1261" i="1"/>
  <c r="E1262" i="1"/>
  <c r="J1262" i="1"/>
  <c r="D1262" i="1"/>
  <c r="E1263" i="1"/>
  <c r="J1263" i="1"/>
  <c r="D1263" i="1"/>
  <c r="E1264" i="1"/>
  <c r="J1264" i="1"/>
  <c r="D1264" i="1" s="1"/>
  <c r="E1265" i="1"/>
  <c r="J1265" i="1"/>
  <c r="D1265" i="1"/>
  <c r="E1267" i="1"/>
  <c r="J1267" i="1"/>
  <c r="D1267" i="1"/>
  <c r="E1269" i="1"/>
  <c r="J1269" i="1"/>
  <c r="D1269" i="1"/>
  <c r="E1270" i="1"/>
  <c r="J1270" i="1"/>
  <c r="D1270" i="1" s="1"/>
  <c r="E1271" i="1"/>
  <c r="J1271" i="1"/>
  <c r="D1271" i="1"/>
  <c r="E1272" i="1"/>
  <c r="J1272" i="1"/>
  <c r="D1272" i="1"/>
  <c r="E1274" i="1"/>
  <c r="J1274" i="1"/>
  <c r="D1274" i="1"/>
  <c r="E1275" i="1"/>
  <c r="J1275" i="1"/>
  <c r="D1275" i="1" s="1"/>
  <c r="E1276" i="1"/>
  <c r="J1276" i="1"/>
  <c r="D1276" i="1"/>
  <c r="E1277" i="1"/>
  <c r="J1277" i="1"/>
  <c r="D1277" i="1"/>
  <c r="E1279" i="1"/>
  <c r="J1279" i="1"/>
  <c r="D1279" i="1"/>
  <c r="E1280" i="1"/>
  <c r="J1280" i="1"/>
  <c r="D1280" i="1" s="1"/>
  <c r="E1281" i="1"/>
  <c r="J1281" i="1"/>
  <c r="D1281" i="1"/>
  <c r="E1282" i="1"/>
  <c r="J1282" i="1"/>
  <c r="D1282" i="1"/>
  <c r="E1283" i="1"/>
  <c r="J1283" i="1"/>
  <c r="D1283" i="1"/>
  <c r="E1285" i="1"/>
  <c r="J1285" i="1"/>
  <c r="D1285" i="1" s="1"/>
  <c r="E1286" i="1"/>
  <c r="J1286" i="1"/>
  <c r="D1286" i="1"/>
  <c r="E1288" i="1"/>
  <c r="J1288" i="1"/>
  <c r="D1288" i="1"/>
  <c r="E1289" i="1"/>
  <c r="J1289" i="1"/>
  <c r="D1289" i="1"/>
  <c r="E1290" i="1"/>
  <c r="J1290" i="1"/>
  <c r="D1290" i="1" s="1"/>
  <c r="E1291" i="1"/>
  <c r="J1291" i="1"/>
  <c r="D1291" i="1"/>
  <c r="E1292" i="1"/>
  <c r="J1292" i="1"/>
  <c r="D1292" i="1"/>
  <c r="E1296" i="1"/>
  <c r="J1296" i="1"/>
  <c r="D1296" i="1"/>
  <c r="E1297" i="1"/>
  <c r="J1297" i="1"/>
  <c r="D1297" i="1" s="1"/>
  <c r="E1298" i="1"/>
  <c r="J1298" i="1"/>
  <c r="D1298" i="1"/>
  <c r="E1299" i="1"/>
  <c r="J1299" i="1"/>
  <c r="D1299" i="1"/>
  <c r="E1301" i="1"/>
  <c r="J1301" i="1"/>
  <c r="D1301" i="1"/>
  <c r="E1302" i="1"/>
  <c r="J1302" i="1"/>
  <c r="D1302" i="1" s="1"/>
  <c r="E1303" i="1"/>
  <c r="J1303" i="1"/>
  <c r="D1303" i="1"/>
  <c r="E1304" i="1"/>
  <c r="J1304" i="1"/>
  <c r="D1304" i="1"/>
  <c r="E1305" i="1"/>
  <c r="J1305" i="1"/>
  <c r="D1305" i="1"/>
  <c r="E1306" i="1"/>
  <c r="J1306" i="1"/>
  <c r="D1306" i="1" s="1"/>
  <c r="E1307" i="1"/>
  <c r="J1307" i="1"/>
  <c r="D1307" i="1"/>
  <c r="E1308" i="1"/>
  <c r="J1308" i="1"/>
  <c r="D1308" i="1"/>
  <c r="E1312" i="1"/>
  <c r="J1312" i="1"/>
  <c r="D1312" i="1"/>
  <c r="E1313" i="1"/>
  <c r="J1313" i="1"/>
  <c r="D1313" i="1" s="1"/>
  <c r="E1315" i="1"/>
  <c r="J1315" i="1"/>
  <c r="D1315" i="1"/>
  <c r="E1316" i="1"/>
  <c r="J1316" i="1"/>
  <c r="D1316" i="1"/>
  <c r="E1317" i="1"/>
  <c r="J1317" i="1"/>
  <c r="D1317" i="1"/>
  <c r="E1318" i="1"/>
  <c r="J1318" i="1"/>
  <c r="D1318" i="1" s="1"/>
  <c r="E1319" i="1"/>
  <c r="J1319" i="1"/>
  <c r="D1319" i="1"/>
  <c r="E1320" i="1"/>
  <c r="J1320" i="1"/>
  <c r="D1320" i="1"/>
  <c r="E1321" i="1"/>
  <c r="J1321" i="1"/>
  <c r="D1321" i="1"/>
  <c r="E1323" i="1"/>
  <c r="J1323" i="1"/>
  <c r="D1323" i="1" s="1"/>
  <c r="E1324" i="1"/>
  <c r="J1324" i="1"/>
  <c r="D1324" i="1"/>
  <c r="E1325" i="1"/>
  <c r="J1325" i="1"/>
  <c r="D1325" i="1"/>
  <c r="E1326" i="1"/>
  <c r="J1326" i="1"/>
  <c r="D1326" i="1"/>
  <c r="E1327" i="1"/>
  <c r="J1327" i="1"/>
  <c r="D1327" i="1" s="1"/>
  <c r="E1328" i="1"/>
  <c r="J1328" i="1"/>
  <c r="D1328" i="1"/>
  <c r="E1329" i="1"/>
  <c r="J1329" i="1"/>
  <c r="D1329" i="1"/>
  <c r="E1330" i="1"/>
  <c r="J1330" i="1"/>
  <c r="D1330" i="1"/>
  <c r="E1331" i="1"/>
  <c r="J1331" i="1"/>
  <c r="D1331" i="1" s="1"/>
  <c r="E1332" i="1"/>
  <c r="J1332" i="1"/>
  <c r="D1332" i="1"/>
  <c r="E1333" i="1"/>
  <c r="J1333" i="1"/>
  <c r="D1333" i="1"/>
  <c r="E1334" i="1"/>
  <c r="J1334" i="1"/>
  <c r="D1334" i="1"/>
  <c r="E1336" i="1"/>
  <c r="J1336" i="1"/>
  <c r="D1336" i="1" s="1"/>
  <c r="E1337" i="1"/>
  <c r="J1337" i="1"/>
  <c r="D1337" i="1"/>
  <c r="E1338" i="1"/>
  <c r="J1338" i="1"/>
  <c r="D1338" i="1"/>
  <c r="E1339" i="1"/>
  <c r="J1339" i="1"/>
  <c r="D1339" i="1"/>
  <c r="E1341" i="1"/>
  <c r="J1341" i="1"/>
  <c r="D1341" i="1" s="1"/>
  <c r="E1342" i="1"/>
  <c r="J1342" i="1"/>
  <c r="D1342" i="1"/>
  <c r="E1343" i="1"/>
  <c r="J1343" i="1"/>
  <c r="D1343" i="1"/>
  <c r="E1344" i="1"/>
  <c r="J1344" i="1"/>
  <c r="D1344" i="1"/>
  <c r="E1346" i="1"/>
  <c r="J1346" i="1"/>
  <c r="D1346" i="1" s="1"/>
  <c r="E1347" i="1"/>
  <c r="J1347" i="1"/>
  <c r="D1347" i="1"/>
  <c r="E1348" i="1"/>
  <c r="J1348" i="1"/>
  <c r="D1348" i="1"/>
  <c r="E1350" i="1"/>
  <c r="J1350" i="1"/>
  <c r="D1350" i="1"/>
  <c r="E1351" i="1"/>
  <c r="J1351" i="1"/>
  <c r="D1351" i="1" s="1"/>
  <c r="E1352" i="1"/>
  <c r="J1352" i="1"/>
  <c r="D1352" i="1"/>
  <c r="E1353" i="1"/>
  <c r="J1353" i="1"/>
  <c r="D1353" i="1"/>
  <c r="E1354" i="1"/>
  <c r="J1354" i="1"/>
  <c r="D1354" i="1"/>
  <c r="E1355" i="1"/>
  <c r="J1355" i="1"/>
  <c r="D1355" i="1" s="1"/>
  <c r="E1356" i="1"/>
  <c r="J1356" i="1"/>
  <c r="D1356" i="1"/>
  <c r="E1357" i="1"/>
  <c r="J1357" i="1"/>
  <c r="D1357" i="1"/>
  <c r="E1358" i="1"/>
  <c r="J1358" i="1"/>
  <c r="D1358" i="1"/>
  <c r="E1359" i="1"/>
  <c r="J1359" i="1"/>
  <c r="D1359" i="1" s="1"/>
  <c r="E1360" i="1"/>
  <c r="J1360" i="1"/>
  <c r="D1360" i="1"/>
  <c r="E1361" i="1"/>
  <c r="J1361" i="1"/>
  <c r="D1361" i="1"/>
  <c r="E1363" i="1"/>
  <c r="J1363" i="1"/>
  <c r="D1363" i="1"/>
  <c r="E1364" i="1"/>
  <c r="J1364" i="1"/>
  <c r="D1364" i="1" s="1"/>
  <c r="E1365" i="1"/>
  <c r="J1365" i="1"/>
  <c r="D1365" i="1"/>
  <c r="E1366" i="1"/>
  <c r="J1366" i="1"/>
  <c r="D1366" i="1"/>
  <c r="E1367" i="1"/>
  <c r="J1367" i="1"/>
  <c r="D1367" i="1"/>
  <c r="E1369" i="1"/>
  <c r="J1369" i="1"/>
  <c r="D1369" i="1" s="1"/>
  <c r="E1370" i="1"/>
  <c r="J1370" i="1"/>
  <c r="D1370" i="1"/>
  <c r="E1371" i="1"/>
  <c r="J1371" i="1"/>
  <c r="D1371" i="1"/>
  <c r="E1372" i="1"/>
  <c r="J1372" i="1"/>
  <c r="D1372" i="1"/>
  <c r="E1373" i="1"/>
  <c r="J1373" i="1"/>
  <c r="D1373" i="1" s="1"/>
  <c r="E1374" i="1"/>
  <c r="J1374" i="1"/>
  <c r="D1374" i="1"/>
  <c r="E1375" i="1"/>
  <c r="J1375" i="1"/>
  <c r="D1375" i="1"/>
  <c r="E1376" i="1"/>
  <c r="J1376" i="1"/>
  <c r="D1376" i="1"/>
  <c r="E1377" i="1"/>
  <c r="J1377" i="1"/>
  <c r="D1377" i="1" s="1"/>
  <c r="E1378" i="1"/>
  <c r="J1378" i="1"/>
  <c r="D1378" i="1"/>
  <c r="E1379" i="1"/>
  <c r="J1379" i="1"/>
  <c r="D1379" i="1"/>
  <c r="E1382" i="1"/>
  <c r="J1382" i="1"/>
  <c r="D1382" i="1"/>
  <c r="E1383" i="1"/>
  <c r="J1383" i="1"/>
  <c r="D1383" i="1" s="1"/>
  <c r="E1384" i="1"/>
  <c r="J1384" i="1"/>
  <c r="D1384" i="1"/>
  <c r="E1386" i="1"/>
  <c r="J1386" i="1"/>
  <c r="D1386" i="1"/>
  <c r="E1387" i="1"/>
  <c r="J1387" i="1"/>
  <c r="D1387" i="1"/>
  <c r="E1389" i="1"/>
  <c r="J1389" i="1"/>
  <c r="D1389" i="1" s="1"/>
  <c r="E1390" i="1"/>
  <c r="J1390" i="1"/>
  <c r="D1390" i="1"/>
  <c r="E1391" i="1"/>
  <c r="J1391" i="1"/>
  <c r="D1391" i="1"/>
  <c r="E1392" i="1"/>
  <c r="J1392" i="1"/>
  <c r="D1392" i="1"/>
  <c r="E1394" i="1"/>
  <c r="J1394" i="1"/>
  <c r="D1394" i="1" s="1"/>
  <c r="E1395" i="1"/>
  <c r="J1395" i="1"/>
  <c r="D1395" i="1"/>
  <c r="E1396" i="1"/>
  <c r="J1396" i="1"/>
  <c r="D1396" i="1"/>
  <c r="E1400" i="1"/>
  <c r="J1400" i="1"/>
  <c r="D1400" i="1"/>
  <c r="E1401" i="1"/>
  <c r="J1401" i="1"/>
  <c r="D1401" i="1" s="1"/>
  <c r="E1402" i="1"/>
  <c r="J1402" i="1"/>
  <c r="D1402" i="1"/>
  <c r="E1403" i="1"/>
  <c r="J1403" i="1"/>
  <c r="D1403" i="1"/>
  <c r="E1404" i="1"/>
  <c r="J1404" i="1"/>
  <c r="D1404" i="1"/>
  <c r="E1406" i="1"/>
  <c r="J1406" i="1"/>
  <c r="D1406" i="1" s="1"/>
  <c r="E1407" i="1"/>
  <c r="J1407" i="1"/>
  <c r="D1407" i="1"/>
  <c r="E1408" i="1"/>
  <c r="J1408" i="1"/>
  <c r="D1408" i="1"/>
  <c r="E1409" i="1"/>
  <c r="J1409" i="1"/>
  <c r="D1409" i="1"/>
  <c r="E1410" i="1"/>
  <c r="J1410" i="1"/>
  <c r="D1410" i="1" s="1"/>
  <c r="E1411" i="1"/>
  <c r="J1411" i="1"/>
  <c r="D1411" i="1"/>
  <c r="E1412" i="1"/>
  <c r="J1412" i="1"/>
  <c r="D1412" i="1"/>
  <c r="E1413" i="1"/>
  <c r="J1413" i="1"/>
  <c r="D1413" i="1"/>
  <c r="E1414" i="1"/>
  <c r="J1414" i="1"/>
  <c r="D1414" i="1" s="1"/>
  <c r="E1417" i="1"/>
  <c r="J1417" i="1"/>
  <c r="D1417" i="1"/>
  <c r="E1419" i="1"/>
  <c r="J1419" i="1"/>
  <c r="D1419" i="1"/>
  <c r="E1420" i="1"/>
  <c r="J1420" i="1"/>
  <c r="D1420" i="1"/>
  <c r="E1421" i="1"/>
  <c r="J1421" i="1"/>
  <c r="D1421" i="1" s="1"/>
  <c r="E1422" i="1"/>
  <c r="J1422" i="1"/>
  <c r="D1422" i="1"/>
  <c r="E1423" i="1"/>
  <c r="J1423" i="1"/>
  <c r="D1423" i="1"/>
  <c r="E1424" i="1"/>
  <c r="J1424" i="1"/>
  <c r="D1424" i="1"/>
  <c r="E1425" i="1"/>
  <c r="J1425" i="1"/>
  <c r="D1425" i="1" s="1"/>
  <c r="E1428" i="1"/>
  <c r="J1428" i="1"/>
  <c r="D1428" i="1"/>
  <c r="E1430" i="1"/>
  <c r="J1430" i="1"/>
  <c r="D1430" i="1"/>
  <c r="E1431" i="1"/>
  <c r="J1431" i="1"/>
  <c r="D1431" i="1"/>
  <c r="E1432" i="1"/>
  <c r="J1432" i="1"/>
  <c r="D1432" i="1" s="1"/>
  <c r="E1433" i="1"/>
  <c r="J1433" i="1"/>
  <c r="D1433" i="1"/>
  <c r="E1434" i="1"/>
  <c r="J1434" i="1"/>
  <c r="D1434" i="1"/>
  <c r="E1436" i="1"/>
  <c r="J1436" i="1"/>
  <c r="D1436" i="1"/>
  <c r="E1437" i="1"/>
  <c r="J1437" i="1"/>
  <c r="D1437" i="1" s="1"/>
  <c r="E1438" i="1"/>
  <c r="J1438" i="1"/>
  <c r="D1438" i="1"/>
  <c r="E1439" i="1"/>
  <c r="J1439" i="1"/>
  <c r="D1439" i="1"/>
  <c r="E1440" i="1"/>
  <c r="J1440" i="1"/>
  <c r="D1440" i="1"/>
  <c r="E1441" i="1"/>
  <c r="J1441" i="1"/>
  <c r="D1441" i="1" s="1"/>
  <c r="E1442" i="1"/>
  <c r="J1442" i="1"/>
  <c r="D1442" i="1"/>
  <c r="E1444" i="1"/>
  <c r="J1444" i="1"/>
  <c r="D1444" i="1"/>
  <c r="E1445" i="1"/>
  <c r="J1445" i="1"/>
  <c r="D1445" i="1"/>
  <c r="E1446" i="1"/>
  <c r="J1446" i="1"/>
  <c r="D1446" i="1" s="1"/>
  <c r="E1447" i="1"/>
  <c r="J1447" i="1"/>
  <c r="D1447" i="1"/>
  <c r="E1448" i="1"/>
  <c r="J1448" i="1"/>
  <c r="D1448" i="1"/>
  <c r="E1449" i="1"/>
  <c r="J1449" i="1"/>
  <c r="D1449" i="1"/>
  <c r="E1450" i="1"/>
  <c r="J1450" i="1"/>
  <c r="D1450" i="1" s="1"/>
  <c r="E1452" i="1"/>
  <c r="J1452" i="1"/>
  <c r="D1452" i="1"/>
  <c r="E1453" i="1"/>
  <c r="J1453" i="1"/>
  <c r="D1453" i="1"/>
  <c r="E1454" i="1"/>
  <c r="J1454" i="1"/>
  <c r="D1454" i="1"/>
  <c r="E1456" i="1"/>
  <c r="J1456" i="1"/>
  <c r="D1456" i="1" s="1"/>
  <c r="E1458" i="1"/>
  <c r="J1458" i="1"/>
  <c r="D1458" i="1"/>
  <c r="E1459" i="1"/>
  <c r="J1459" i="1"/>
  <c r="D1459" i="1"/>
  <c r="E1460" i="1"/>
  <c r="J1460" i="1"/>
  <c r="D1460" i="1"/>
  <c r="E1461" i="1"/>
  <c r="J1461" i="1"/>
  <c r="D1461" i="1" s="1"/>
  <c r="E1462" i="1"/>
  <c r="J1462" i="1"/>
  <c r="D1462" i="1"/>
  <c r="E1463" i="1"/>
  <c r="J1463" i="1"/>
  <c r="D1463" i="1"/>
  <c r="E1464" i="1"/>
  <c r="J1464" i="1"/>
  <c r="D1464" i="1"/>
  <c r="E1466" i="1"/>
  <c r="J1466" i="1"/>
  <c r="D1466" i="1" s="1"/>
  <c r="E1467" i="1"/>
  <c r="J1467" i="1"/>
  <c r="D1467" i="1"/>
  <c r="E1468" i="1"/>
  <c r="J1468" i="1"/>
  <c r="D1468" i="1"/>
  <c r="E1469" i="1"/>
  <c r="J1469" i="1"/>
  <c r="D1469" i="1"/>
  <c r="E1470" i="1"/>
  <c r="J1470" i="1"/>
  <c r="D1470" i="1" s="1"/>
  <c r="E1471" i="1"/>
  <c r="J1471" i="1"/>
  <c r="D1471" i="1"/>
  <c r="E1473" i="1"/>
  <c r="J1473" i="1"/>
  <c r="D1473" i="1"/>
  <c r="E1474" i="1"/>
  <c r="J1474" i="1"/>
  <c r="D1474" i="1"/>
  <c r="E1476" i="1"/>
  <c r="J1476" i="1"/>
  <c r="D1476" i="1" s="1"/>
  <c r="E1477" i="1"/>
  <c r="J1477" i="1"/>
  <c r="D1477" i="1"/>
  <c r="E1478" i="1"/>
  <c r="J1478" i="1"/>
  <c r="D1478" i="1"/>
  <c r="E1479" i="1"/>
  <c r="J1479" i="1"/>
  <c r="D1479" i="1"/>
  <c r="E1480" i="1"/>
  <c r="J1480" i="1"/>
  <c r="D1480" i="1" s="1"/>
  <c r="E1482" i="1"/>
  <c r="J1482" i="1"/>
  <c r="D1482" i="1"/>
  <c r="E1483" i="1"/>
  <c r="J1483" i="1"/>
  <c r="D1483" i="1"/>
  <c r="E1485" i="1"/>
  <c r="J1485" i="1"/>
  <c r="D1485" i="1"/>
  <c r="E1486" i="1"/>
  <c r="J1486" i="1"/>
  <c r="D1486" i="1" s="1"/>
  <c r="E1487" i="1"/>
  <c r="J1487" i="1"/>
  <c r="D1487" i="1"/>
  <c r="E1488" i="1"/>
  <c r="J1488" i="1"/>
  <c r="D1488" i="1"/>
  <c r="E1489" i="1"/>
  <c r="J1489" i="1"/>
  <c r="D1489" i="1"/>
  <c r="E1490" i="1"/>
  <c r="J1490" i="1"/>
  <c r="D1490" i="1" s="1"/>
  <c r="E1492" i="1"/>
  <c r="J1492" i="1"/>
  <c r="D1492" i="1"/>
  <c r="E1494" i="1"/>
  <c r="J1494" i="1"/>
  <c r="D1494" i="1"/>
  <c r="E1495" i="1"/>
  <c r="J1495" i="1"/>
  <c r="D1495" i="1"/>
  <c r="E1497" i="1"/>
  <c r="J1497" i="1"/>
  <c r="D1497" i="1" s="1"/>
  <c r="E1498" i="1"/>
  <c r="J1498" i="1"/>
  <c r="D1498" i="1"/>
  <c r="E1499" i="1"/>
  <c r="J1499" i="1"/>
  <c r="D1499" i="1"/>
  <c r="E1501" i="1"/>
  <c r="J1501" i="1"/>
  <c r="D1501" i="1"/>
  <c r="E1502" i="1"/>
  <c r="J1502" i="1"/>
  <c r="D1502" i="1" s="1"/>
  <c r="E1503" i="1"/>
  <c r="J1503" i="1"/>
  <c r="D1503" i="1"/>
  <c r="E1504" i="1"/>
  <c r="J1504" i="1"/>
  <c r="D1504" i="1"/>
  <c r="E1508" i="1"/>
  <c r="J1508" i="1"/>
  <c r="D1508" i="1"/>
  <c r="E1509" i="1"/>
  <c r="J1509" i="1"/>
  <c r="D1509" i="1" s="1"/>
  <c r="E1510" i="1"/>
  <c r="J1510" i="1"/>
  <c r="D1510" i="1"/>
  <c r="E1511" i="1"/>
  <c r="J1511" i="1"/>
  <c r="D1511" i="1"/>
  <c r="E1512" i="1"/>
  <c r="J1512" i="1"/>
  <c r="D1512" i="1"/>
  <c r="E1513" i="1"/>
  <c r="J1513" i="1"/>
  <c r="D1513" i="1" s="1"/>
  <c r="E1514" i="1"/>
  <c r="J1514" i="1"/>
  <c r="D1514" i="1"/>
  <c r="E1515" i="1"/>
  <c r="J1515" i="1"/>
  <c r="D1515" i="1"/>
  <c r="E1516" i="1"/>
  <c r="J1516" i="1"/>
  <c r="D1516" i="1"/>
  <c r="E1517" i="1"/>
  <c r="J1517" i="1"/>
  <c r="D1517" i="1" s="1"/>
  <c r="E1518" i="1"/>
  <c r="J1518" i="1"/>
  <c r="D1518" i="1"/>
  <c r="E1519" i="1"/>
  <c r="J1519" i="1"/>
  <c r="D1519" i="1"/>
  <c r="E1521" i="1"/>
  <c r="J1521" i="1"/>
  <c r="D1521" i="1"/>
  <c r="E1522" i="1"/>
  <c r="J1522" i="1"/>
  <c r="D1522" i="1" s="1"/>
  <c r="E1523" i="1"/>
  <c r="J1523" i="1"/>
  <c r="D1523" i="1"/>
  <c r="E1524" i="1"/>
  <c r="J1524" i="1"/>
  <c r="D1524" i="1"/>
  <c r="E1525" i="1"/>
  <c r="J1525" i="1"/>
  <c r="D1525" i="1"/>
  <c r="E1526" i="1"/>
  <c r="J1526" i="1"/>
  <c r="D1526" i="1" s="1"/>
  <c r="E1527" i="1"/>
  <c r="J1527" i="1"/>
  <c r="D1527" i="1"/>
  <c r="E1528" i="1"/>
  <c r="J1528" i="1"/>
  <c r="D1528" i="1"/>
  <c r="E1529" i="1"/>
  <c r="J1529" i="1"/>
  <c r="D1529" i="1"/>
  <c r="E1530" i="1"/>
  <c r="J1530" i="1"/>
  <c r="D1530" i="1" s="1"/>
  <c r="E1532" i="1"/>
  <c r="J1532" i="1"/>
  <c r="D1532" i="1"/>
  <c r="E1533" i="1"/>
  <c r="J1533" i="1"/>
  <c r="D1533" i="1"/>
  <c r="E1534" i="1"/>
  <c r="J1534" i="1"/>
  <c r="D1534" i="1"/>
  <c r="E1535" i="1"/>
  <c r="J1535" i="1"/>
  <c r="D1535" i="1" s="1"/>
  <c r="E1536" i="1"/>
  <c r="J1536" i="1"/>
  <c r="D1536" i="1"/>
  <c r="E1537" i="1"/>
  <c r="J1537" i="1"/>
  <c r="D1537" i="1"/>
  <c r="E1538" i="1"/>
  <c r="J1538" i="1"/>
  <c r="D1538" i="1"/>
  <c r="E1539" i="1"/>
  <c r="J1539" i="1"/>
  <c r="D1539" i="1" s="1"/>
  <c r="E1540" i="1"/>
  <c r="J1540" i="1"/>
  <c r="D1540" i="1"/>
  <c r="E1541" i="1"/>
  <c r="J1541" i="1"/>
  <c r="D1541" i="1"/>
  <c r="E1542" i="1"/>
  <c r="J1542" i="1"/>
  <c r="D1542" i="1"/>
  <c r="E1543" i="1"/>
  <c r="J1543" i="1"/>
  <c r="D1543" i="1" s="1"/>
  <c r="E1544" i="1"/>
  <c r="J1544" i="1"/>
  <c r="D1544" i="1"/>
  <c r="E1545" i="1"/>
  <c r="J1545" i="1"/>
  <c r="D1545" i="1"/>
  <c r="E1546" i="1"/>
  <c r="J1546" i="1"/>
  <c r="D1546" i="1"/>
  <c r="E1547" i="1"/>
  <c r="J1547" i="1"/>
  <c r="D1547" i="1" s="1"/>
  <c r="E1548" i="1"/>
  <c r="J1548" i="1"/>
  <c r="D1548" i="1"/>
  <c r="E1549" i="1"/>
  <c r="J1549" i="1"/>
  <c r="D1549" i="1"/>
  <c r="E1550" i="1"/>
  <c r="J1550" i="1"/>
  <c r="D1550" i="1"/>
  <c r="E1551" i="1"/>
  <c r="J1551" i="1"/>
  <c r="D1551" i="1" s="1"/>
  <c r="E1552" i="1"/>
  <c r="J1552" i="1"/>
  <c r="D1552" i="1"/>
  <c r="E1553" i="1"/>
  <c r="J1553" i="1"/>
  <c r="D1553" i="1"/>
  <c r="E1554" i="1"/>
  <c r="J1554" i="1"/>
  <c r="D1554" i="1"/>
  <c r="E1555" i="1"/>
  <c r="J1555" i="1"/>
  <c r="D1555" i="1" s="1"/>
  <c r="E1556" i="1"/>
  <c r="J1556" i="1"/>
  <c r="D1556" i="1"/>
  <c r="E1557" i="1"/>
  <c r="J1557" i="1"/>
  <c r="D1557" i="1"/>
  <c r="E1558" i="1"/>
  <c r="J1558" i="1"/>
  <c r="D1558" i="1"/>
  <c r="E1559" i="1"/>
  <c r="J1559" i="1"/>
  <c r="D1559" i="1" s="1"/>
  <c r="E1560" i="1"/>
  <c r="J1560" i="1"/>
  <c r="D1560" i="1"/>
  <c r="E1561" i="1"/>
  <c r="J1561" i="1"/>
  <c r="D1561" i="1"/>
  <c r="E1562" i="1"/>
  <c r="J1562" i="1"/>
  <c r="D1562" i="1"/>
  <c r="E1563" i="1"/>
  <c r="J1563" i="1"/>
  <c r="D1563" i="1" s="1"/>
  <c r="E1564" i="1"/>
  <c r="J1564" i="1"/>
  <c r="D1564" i="1"/>
  <c r="E1565" i="1"/>
  <c r="J1565" i="1"/>
  <c r="D1565" i="1"/>
  <c r="E1566" i="1"/>
  <c r="J1566" i="1"/>
  <c r="D1566" i="1"/>
  <c r="E1567" i="1"/>
  <c r="J1567" i="1"/>
  <c r="D1567" i="1" s="1"/>
  <c r="E1568" i="1"/>
  <c r="J1568" i="1"/>
  <c r="D1568" i="1"/>
  <c r="E1569" i="1"/>
  <c r="J1569" i="1"/>
  <c r="D1569" i="1"/>
  <c r="E1570" i="1"/>
  <c r="J1570" i="1"/>
  <c r="D1570" i="1"/>
  <c r="E1571" i="1"/>
  <c r="J1571" i="1"/>
  <c r="D1571" i="1" s="1"/>
  <c r="E1572" i="1"/>
  <c r="J1572" i="1"/>
  <c r="D1572" i="1"/>
  <c r="E1573" i="1"/>
  <c r="J1573" i="1"/>
  <c r="D1573" i="1"/>
  <c r="E1574" i="1"/>
  <c r="J1574" i="1"/>
  <c r="D1574" i="1"/>
  <c r="E1575" i="1"/>
  <c r="J1575" i="1"/>
  <c r="D1575" i="1" s="1"/>
  <c r="E1576" i="1"/>
  <c r="J1576" i="1"/>
  <c r="D1576" i="1"/>
  <c r="E1577" i="1"/>
  <c r="J1577" i="1"/>
  <c r="D1577" i="1"/>
  <c r="E1578" i="1"/>
  <c r="J1578" i="1"/>
  <c r="D1578" i="1"/>
  <c r="E1579" i="1"/>
  <c r="J1579" i="1"/>
  <c r="D1579" i="1" s="1"/>
  <c r="E1580" i="1"/>
  <c r="J1580" i="1"/>
  <c r="D1580" i="1"/>
  <c r="E1582" i="1"/>
  <c r="J1582" i="1"/>
  <c r="D1582" i="1"/>
  <c r="E1583" i="1"/>
  <c r="J1583" i="1"/>
  <c r="D1583" i="1"/>
  <c r="E1584" i="1"/>
  <c r="J1584" i="1"/>
  <c r="D1584" i="1" s="1"/>
  <c r="E1585" i="1"/>
  <c r="J1585" i="1"/>
  <c r="D1585" i="1"/>
  <c r="E1586" i="1"/>
  <c r="J1586" i="1"/>
  <c r="D1586" i="1"/>
  <c r="E1587" i="1"/>
  <c r="J1587" i="1"/>
  <c r="D1587" i="1"/>
  <c r="E1588" i="1"/>
  <c r="J1588" i="1"/>
  <c r="D1588" i="1" s="1"/>
  <c r="E1589" i="1"/>
  <c r="J1589" i="1"/>
  <c r="D1589" i="1"/>
  <c r="E1590" i="1"/>
  <c r="J1590" i="1"/>
  <c r="D1590" i="1"/>
  <c r="E1591" i="1"/>
  <c r="J1591" i="1"/>
  <c r="D1591" i="1"/>
  <c r="E1592" i="1"/>
  <c r="J1592" i="1"/>
  <c r="D1592" i="1" s="1"/>
  <c r="E1594" i="1"/>
  <c r="J1594" i="1"/>
  <c r="D1594" i="1"/>
  <c r="E1595" i="1"/>
  <c r="J1595" i="1"/>
  <c r="D1595" i="1"/>
  <c r="E1596" i="1"/>
  <c r="J1596" i="1"/>
  <c r="D1596" i="1"/>
  <c r="E1597" i="1"/>
  <c r="J1597" i="1"/>
  <c r="D1597" i="1" s="1"/>
  <c r="E1598" i="1"/>
  <c r="J1598" i="1"/>
  <c r="D1598" i="1"/>
  <c r="E1599" i="1"/>
  <c r="J1599" i="1"/>
  <c r="D1599" i="1"/>
  <c r="E1600" i="1"/>
  <c r="J1600" i="1"/>
  <c r="D1600" i="1"/>
  <c r="E1601" i="1"/>
  <c r="J1601" i="1"/>
  <c r="D1601" i="1" s="1"/>
  <c r="E1602" i="1"/>
  <c r="J1602" i="1"/>
  <c r="D1602" i="1"/>
  <c r="E1603" i="1"/>
  <c r="J1603" i="1"/>
  <c r="D1603" i="1"/>
  <c r="E1604" i="1"/>
  <c r="J1604" i="1"/>
  <c r="D1604" i="1"/>
  <c r="E1605" i="1"/>
  <c r="J1605" i="1"/>
  <c r="D1605" i="1" s="1"/>
  <c r="E1606" i="1"/>
  <c r="J1606" i="1"/>
  <c r="D1606" i="1"/>
  <c r="E1607" i="1"/>
  <c r="J1607" i="1"/>
  <c r="D1607" i="1"/>
  <c r="E1608" i="1"/>
  <c r="J1608" i="1"/>
  <c r="D1608" i="1"/>
  <c r="E1609" i="1"/>
  <c r="J1609" i="1"/>
  <c r="D1609" i="1" s="1"/>
  <c r="E1610" i="1"/>
  <c r="J1610" i="1"/>
  <c r="D1610" i="1" s="1"/>
  <c r="E1611" i="1"/>
  <c r="J1611" i="1"/>
  <c r="D1611" i="1"/>
  <c r="E1612" i="1"/>
  <c r="J1612" i="1"/>
  <c r="D1612" i="1"/>
  <c r="E1614" i="1"/>
  <c r="J1614" i="1"/>
  <c r="D1614" i="1" s="1"/>
  <c r="E1615" i="1"/>
  <c r="J1615" i="1"/>
  <c r="D1615" i="1"/>
  <c r="E1616" i="1"/>
  <c r="J1616" i="1"/>
  <c r="D1616" i="1"/>
  <c r="E1617" i="1"/>
  <c r="J1617" i="1"/>
  <c r="D1617" i="1"/>
  <c r="E1618" i="1"/>
  <c r="J1618" i="1"/>
  <c r="D1618" i="1" s="1"/>
  <c r="E1619" i="1"/>
  <c r="J1619" i="1"/>
  <c r="D1619" i="1" s="1"/>
  <c r="E1620" i="1"/>
  <c r="J1620" i="1"/>
  <c r="D1620" i="1"/>
  <c r="E1621" i="1"/>
  <c r="J1621" i="1"/>
  <c r="D1621" i="1"/>
  <c r="E1622" i="1"/>
  <c r="J1622" i="1"/>
  <c r="D1622" i="1" s="1"/>
  <c r="E1623" i="1"/>
  <c r="J1623" i="1"/>
  <c r="D1623" i="1"/>
  <c r="E1624" i="1"/>
  <c r="J1624" i="1"/>
  <c r="D1624" i="1"/>
  <c r="E1625" i="1"/>
  <c r="J1625" i="1"/>
  <c r="D1625" i="1"/>
  <c r="E1626" i="1"/>
  <c r="J1626" i="1"/>
  <c r="D1626" i="1" s="1"/>
  <c r="E1627" i="1"/>
  <c r="J1627" i="1"/>
  <c r="D1627" i="1" s="1"/>
  <c r="E1628" i="1"/>
  <c r="J1628" i="1"/>
  <c r="D1628" i="1"/>
  <c r="E1629" i="1"/>
  <c r="J1629" i="1"/>
  <c r="D1629" i="1"/>
  <c r="E1630" i="1"/>
  <c r="J1630" i="1"/>
  <c r="D1630" i="1" s="1"/>
  <c r="E1631" i="1"/>
  <c r="J1631" i="1"/>
  <c r="D1631" i="1"/>
  <c r="E1632" i="1"/>
  <c r="J1632" i="1"/>
  <c r="D1632" i="1" s="1"/>
  <c r="E1633" i="1"/>
  <c r="J1633" i="1"/>
  <c r="D1633" i="1"/>
  <c r="E1634" i="1"/>
  <c r="J1634" i="1"/>
  <c r="D1634" i="1" s="1"/>
  <c r="E1635" i="1"/>
  <c r="J1635" i="1"/>
  <c r="D1635" i="1" s="1"/>
  <c r="E1636" i="1"/>
  <c r="J1636" i="1"/>
  <c r="D1636" i="1"/>
  <c r="E1637" i="1"/>
  <c r="J1637" i="1"/>
  <c r="D1637" i="1"/>
  <c r="E1638" i="1"/>
  <c r="J1638" i="1"/>
  <c r="D1638" i="1" s="1"/>
  <c r="E1639" i="1"/>
  <c r="J1639" i="1"/>
  <c r="D1639" i="1"/>
  <c r="E1640" i="1"/>
  <c r="J1640" i="1"/>
  <c r="D1640" i="1" s="1"/>
  <c r="E1641" i="1"/>
  <c r="J1641" i="1"/>
  <c r="D1641" i="1"/>
  <c r="E1642" i="1"/>
  <c r="J1642" i="1"/>
  <c r="D1642" i="1" s="1"/>
  <c r="E1643" i="1"/>
  <c r="J1643" i="1"/>
  <c r="D1643" i="1" s="1"/>
  <c r="E1644" i="1"/>
  <c r="J1644" i="1"/>
  <c r="D1644" i="1"/>
  <c r="E1645" i="1"/>
  <c r="J1645" i="1"/>
  <c r="D1645" i="1"/>
  <c r="E1646" i="1"/>
  <c r="J1646" i="1"/>
  <c r="D1646" i="1" s="1"/>
  <c r="E1647" i="1"/>
  <c r="J1647" i="1"/>
  <c r="D1647" i="1"/>
  <c r="E1649" i="1"/>
  <c r="J1649" i="1"/>
  <c r="D1649" i="1" s="1"/>
  <c r="E1650" i="1"/>
  <c r="J1650" i="1"/>
  <c r="D1650" i="1"/>
  <c r="E1651" i="1"/>
  <c r="J1651" i="1"/>
  <c r="D1651" i="1" s="1"/>
  <c r="E1652" i="1"/>
  <c r="J1652" i="1"/>
  <c r="D1652" i="1" s="1"/>
  <c r="E1653" i="1"/>
  <c r="J1653" i="1"/>
  <c r="D1653" i="1"/>
  <c r="E1654" i="1"/>
  <c r="J1654" i="1"/>
  <c r="D1654" i="1" s="1"/>
  <c r="E1655" i="1"/>
  <c r="J1655" i="1"/>
  <c r="D1655" i="1"/>
  <c r="E1656" i="1"/>
  <c r="J1656" i="1"/>
  <c r="D1656" i="1" s="1"/>
  <c r="E1657" i="1"/>
  <c r="J1657" i="1"/>
  <c r="D1657" i="1"/>
  <c r="E1658" i="1"/>
  <c r="J1658" i="1"/>
  <c r="D1658" i="1" s="1"/>
  <c r="E1659" i="1"/>
  <c r="J1659" i="1"/>
  <c r="D1659" i="1"/>
  <c r="E1660" i="1"/>
  <c r="J1660" i="1"/>
  <c r="D1660" i="1" s="1"/>
  <c r="E1661" i="1"/>
  <c r="J1661" i="1"/>
  <c r="D1661" i="1"/>
  <c r="E1663" i="1"/>
  <c r="J1663" i="1"/>
  <c r="D1663" i="1" s="1"/>
  <c r="E1664" i="1"/>
  <c r="J1664" i="1"/>
  <c r="D1664" i="1"/>
  <c r="E1665" i="1"/>
  <c r="J1665" i="1"/>
  <c r="D1665" i="1" s="1"/>
  <c r="E1666" i="1"/>
  <c r="J1666" i="1"/>
  <c r="D1666" i="1"/>
  <c r="E1667" i="1"/>
  <c r="J1667" i="1"/>
  <c r="D1667" i="1" s="1"/>
  <c r="E1668" i="1"/>
  <c r="J1668" i="1"/>
  <c r="D1668" i="1"/>
  <c r="E1669" i="1"/>
  <c r="J1669" i="1"/>
  <c r="D1669" i="1" s="1"/>
  <c r="E1671" i="1"/>
  <c r="J1671" i="1"/>
  <c r="D1671" i="1"/>
  <c r="E1673" i="1"/>
  <c r="J1673" i="1"/>
  <c r="D1673" i="1" s="1"/>
  <c r="E1675" i="1"/>
  <c r="J1675" i="1"/>
  <c r="D1675" i="1"/>
  <c r="E1676" i="1"/>
  <c r="J1676" i="1"/>
  <c r="D1676" i="1" s="1"/>
  <c r="E1677" i="1"/>
  <c r="J1677" i="1"/>
  <c r="D1677" i="1"/>
  <c r="E1678" i="1"/>
  <c r="J1678" i="1"/>
  <c r="D1678" i="1" s="1"/>
  <c r="E1680" i="1"/>
  <c r="J1680" i="1"/>
  <c r="D1680" i="1"/>
  <c r="E1681" i="1"/>
  <c r="J1681" i="1"/>
  <c r="D1681" i="1" s="1"/>
  <c r="E1682" i="1"/>
  <c r="J1682" i="1"/>
  <c r="D1682" i="1"/>
  <c r="E1684" i="1"/>
  <c r="J1684" i="1"/>
  <c r="D1684" i="1" s="1"/>
  <c r="E1685" i="1"/>
  <c r="J1685" i="1"/>
  <c r="D1685" i="1"/>
  <c r="E1686" i="1"/>
  <c r="J1686" i="1"/>
  <c r="D1686" i="1" s="1"/>
  <c r="E1688" i="1"/>
  <c r="J1688" i="1"/>
  <c r="D1688" i="1"/>
  <c r="E1689" i="1"/>
  <c r="J1689" i="1"/>
  <c r="D1689" i="1" s="1"/>
  <c r="E1690" i="1"/>
  <c r="J1690" i="1"/>
  <c r="D1690" i="1"/>
  <c r="E1691" i="1"/>
  <c r="J1691" i="1"/>
  <c r="D1691" i="1" s="1"/>
  <c r="E1692" i="1"/>
  <c r="J1692" i="1"/>
  <c r="D1692" i="1"/>
  <c r="E1693" i="1"/>
  <c r="J1693" i="1"/>
  <c r="D1693" i="1" s="1"/>
  <c r="E1695" i="1"/>
  <c r="J1695" i="1"/>
  <c r="D1695" i="1"/>
  <c r="E1696" i="1"/>
  <c r="J1696" i="1"/>
  <c r="D1696" i="1" s="1"/>
  <c r="E1697" i="1"/>
  <c r="J1697" i="1"/>
  <c r="D1697" i="1"/>
  <c r="E1698" i="1"/>
  <c r="J1698" i="1"/>
  <c r="D1698" i="1" s="1"/>
  <c r="E1699" i="1"/>
  <c r="J1699" i="1"/>
  <c r="D1699" i="1"/>
  <c r="E1700" i="1"/>
  <c r="J1700" i="1"/>
  <c r="D1700" i="1" s="1"/>
  <c r="E1701" i="1"/>
  <c r="J1701" i="1"/>
  <c r="D1701" i="1"/>
  <c r="E1702" i="1"/>
  <c r="J1702" i="1"/>
  <c r="D1702" i="1" s="1"/>
  <c r="E1703" i="1"/>
  <c r="J1703" i="1"/>
  <c r="D1703" i="1"/>
  <c r="E1705" i="1"/>
  <c r="J1705" i="1"/>
  <c r="D1705" i="1" s="1"/>
  <c r="E1706" i="1"/>
  <c r="J1706" i="1"/>
  <c r="D1706" i="1"/>
  <c r="E1707" i="1"/>
  <c r="J1707" i="1"/>
  <c r="D1707" i="1" s="1"/>
  <c r="E1708" i="1"/>
  <c r="J1708" i="1"/>
  <c r="D1708" i="1"/>
  <c r="E1709" i="1"/>
  <c r="J1709" i="1"/>
  <c r="D1709" i="1" s="1"/>
  <c r="E1710" i="1"/>
  <c r="J1710" i="1"/>
  <c r="D1710" i="1"/>
  <c r="E1711" i="1"/>
  <c r="J1711" i="1"/>
  <c r="D1711" i="1" s="1"/>
  <c r="E1712" i="1"/>
  <c r="J1712" i="1"/>
  <c r="D1712" i="1"/>
  <c r="E1713" i="1"/>
  <c r="J1713" i="1"/>
  <c r="D1713" i="1" s="1"/>
  <c r="E1714" i="1"/>
  <c r="J1714" i="1"/>
  <c r="D1714" i="1"/>
  <c r="E1715" i="1"/>
  <c r="J1715" i="1"/>
  <c r="D1715" i="1" s="1"/>
  <c r="E1716" i="1"/>
  <c r="J1716" i="1"/>
  <c r="D1716" i="1"/>
  <c r="E615" i="1"/>
</calcChain>
</file>

<file path=xl/comments1.xml><?xml version="1.0" encoding="utf-8"?>
<comments xmlns="http://schemas.openxmlformats.org/spreadsheetml/2006/main">
  <authors>
    <author/>
  </authors>
  <commentList>
    <comment ref="B278" authorId="0">
      <text>
        <r>
          <rPr>
            <sz val="9"/>
            <color indexed="8"/>
            <rFont val="Geneva"/>
            <family val="2"/>
          </rPr>
          <t>Satiety study</t>
        </r>
      </text>
    </comment>
    <comment ref="B283" authorId="0">
      <text>
        <r>
          <rPr>
            <sz val="9"/>
            <color indexed="8"/>
            <rFont val="Geneva"/>
            <family val="2"/>
          </rPr>
          <t>Satiety study</t>
        </r>
      </text>
    </comment>
    <comment ref="B290" authorId="0">
      <text>
        <r>
          <rPr>
            <sz val="9"/>
            <color indexed="8"/>
            <rFont val="Geneva"/>
            <family val="2"/>
          </rPr>
          <t xml:space="preserve">Satiety study
</t>
        </r>
      </text>
    </comment>
    <comment ref="B297" authorId="0">
      <text>
        <r>
          <rPr>
            <sz val="9"/>
            <color indexed="8"/>
            <rFont val="Geneva"/>
            <family val="2"/>
          </rPr>
          <t>Satiety study</t>
        </r>
      </text>
    </comment>
    <comment ref="B302" authorId="0">
      <text>
        <r>
          <rPr>
            <sz val="9"/>
            <color indexed="8"/>
            <rFont val="Geneva"/>
            <family val="2"/>
          </rPr>
          <t>Satiety study</t>
        </r>
      </text>
    </comment>
  </commentList>
</comments>
</file>

<file path=xl/sharedStrings.xml><?xml version="1.0" encoding="utf-8"?>
<sst xmlns="http://schemas.openxmlformats.org/spreadsheetml/2006/main" count="2642" uniqueCount="1942">
  <si>
    <t>Karicare™ gold starter formula with omega plsu LCP oils (Nutricia, Auckland, New Zealand)6</t>
  </si>
  <si>
    <t>35±5</t>
  </si>
  <si>
    <t>Nan-1™ infant formula with iron (Nestlé, Sydney, NSW, Australia)6</t>
  </si>
  <si>
    <t>30±6</t>
  </si>
  <si>
    <t>S-26™ infant formula (Wyeth Nutritionals, Australia)6</t>
  </si>
  <si>
    <t>36±6</t>
  </si>
  <si>
    <t>Weaning Foods</t>
  </si>
  <si>
    <t>Farex™ baby rice (Heinz Wattie's Ltd., Malvern, Vic, Australia)6</t>
  </si>
  <si>
    <t>95±13</t>
  </si>
  <si>
    <t>Robinsons First Tastes from 4 months (Nutricia, Wells, UK)</t>
  </si>
  <si>
    <t>Apple, apricot and banana cereal6</t>
  </si>
  <si>
    <t>Creamed porridge6</t>
  </si>
  <si>
    <t>Rice pudding6</t>
  </si>
  <si>
    <t>Heinz for Baby from 4 months (Heinz Wattie's Ltd., Australia)</t>
  </si>
  <si>
    <t>Chicken and noodles with vegetables, strained6</t>
  </si>
  <si>
    <t>Sweetcorn and rice6</t>
  </si>
  <si>
    <t>65±13</t>
  </si>
  <si>
    <t>Baked Beans</t>
  </si>
  <si>
    <t>Baked Beans, canned (Canada)</t>
  </si>
  <si>
    <t>Baked Beans, canned haricot/navy beans in tomato sauce (Libby, McNeill &amp; Libby, Chatham, Canada)</t>
  </si>
  <si>
    <t>Beans, dried, boiled</t>
  </si>
  <si>
    <t>Beans, dried, type NS8 (Italy)</t>
  </si>
  <si>
    <t>29±9</t>
  </si>
  <si>
    <t>Blackeyed beans/peas (Cowpeas), boiled</t>
  </si>
  <si>
    <t>Blackeyed beans (Canada)</t>
  </si>
  <si>
    <t>33±4</t>
  </si>
  <si>
    <t>42±9</t>
  </si>
  <si>
    <t>Butter Beans</t>
  </si>
  <si>
    <t>Butter beans (South Africa)</t>
  </si>
  <si>
    <t>28±7</t>
  </si>
  <si>
    <t>Butter beans, dried, cooked 1.25 h (South Africa)</t>
  </si>
  <si>
    <t>29±8</t>
  </si>
  <si>
    <t>Butter beans (Canada)</t>
  </si>
  <si>
    <t>Butter beans, dried, boiled + 5g sucrose (South Africa)</t>
  </si>
  <si>
    <t>30±2</t>
  </si>
  <si>
    <t>Butter beans, dried, boiled + 10g sucrose (South Africa)</t>
  </si>
  <si>
    <t>Butter beans, dried, boiled + 15g sucrose (South Africa)</t>
  </si>
  <si>
    <t>Chickpeas (Garbanzo beans, Bengal gram), boiled</t>
  </si>
  <si>
    <t>Chickpeas (Cicer arietinum Linn), dried, soaked, boiled 35 min (Philippines)</t>
  </si>
  <si>
    <t>Chickpeas, dried, boiled (Canada)</t>
  </si>
  <si>
    <t>Chickpeas (Canada)</t>
  </si>
  <si>
    <t>28±6</t>
  </si>
  <si>
    <t>Chickpeas, canned in brine (Lancia-Bravo Foods Ltd., Toronto, Canada)</t>
  </si>
  <si>
    <t>Chickpeas, curry, canned (Canasia Foods Ltd., Scarborough, Canada)</t>
  </si>
  <si>
    <t>Haricot/Navy beans</t>
  </si>
  <si>
    <t>Haricot/Navy beans, pressure cooked at 15 psi for 25 min (King Grains, Toronto, Canada)</t>
  </si>
  <si>
    <t>Haricot/Navy beans, dried, boiled (Canada)</t>
  </si>
  <si>
    <t>Haricot/Navy beans, boiled (Canada)</t>
  </si>
  <si>
    <t>31±6</t>
  </si>
  <si>
    <t>Haricot/Navy beans (King Grains, Canada)</t>
  </si>
  <si>
    <t>Kidney/white bean (Phaseolus vulgaris Linn), soaked, boiled 17 min (Philippines)</t>
  </si>
  <si>
    <t>Kidney beans (Phaseolus vulgaris) (India)</t>
  </si>
  <si>
    <t>Kidney beans (USA)5</t>
  </si>
  <si>
    <t>Kidney beans, dried, boiled (France)</t>
  </si>
  <si>
    <t>23±1</t>
  </si>
  <si>
    <t>Kidney beans (Phaseolus vulgaris L.), red, soaked 20 min, boiled 70 min (Sweden)</t>
  </si>
  <si>
    <t>Kidney beans (Canada)</t>
  </si>
  <si>
    <t>Kidney beans, dried, boiled (Canada)</t>
  </si>
  <si>
    <t>Kidney beans (Phaseolus vulgaris L.) - autoclaved</t>
  </si>
  <si>
    <t>Kidney beans, canned (Lancia-Bravo Foods Ltd., Canada)</t>
  </si>
  <si>
    <t>Kidney beans, dried, soaked 12 h, stored moist 24 h, steamed 1 h (India)11</t>
  </si>
  <si>
    <t>70±11</t>
  </si>
  <si>
    <t>Black bean (Phaseolus vulgaris Linn), soaked overnight, cooked 45 min (Philippines)</t>
  </si>
  <si>
    <t>Lentils, type NS8</t>
  </si>
  <si>
    <t>Lentils, type NS (USA)</t>
  </si>
  <si>
    <t>Lentils, type NS (Canada)</t>
  </si>
  <si>
    <t>29±3</t>
  </si>
  <si>
    <t>29±1</t>
  </si>
  <si>
    <t>Lentils, green</t>
  </si>
  <si>
    <t>Lentils, green, dried, boiled (Canada)</t>
  </si>
  <si>
    <t>Lentils, green, dried, boiled (France)</t>
  </si>
  <si>
    <t>30±15</t>
  </si>
  <si>
    <t>Lentils, green, dried, boiled (Australia)</t>
  </si>
  <si>
    <t>Lentils, green, canned in brine (Lancia-Bravo Foods Ltd., Canada)</t>
  </si>
  <si>
    <t>Lentils, red</t>
  </si>
  <si>
    <t>Lentils, red, dried, boiled (Canada)</t>
  </si>
  <si>
    <t>Lima beans, baby, frozen, reheated in microwave oven (York, Canada Packers, Toronto, Canada)</t>
  </si>
  <si>
    <t>Marrowfat peas</t>
  </si>
  <si>
    <t>Marrowfat peas, dried, boiled (USA)</t>
  </si>
  <si>
    <t>Marrowfat peas, dried, boiled (Canada)</t>
  </si>
  <si>
    <t>39±8</t>
  </si>
  <si>
    <t>Mung beans</t>
  </si>
  <si>
    <t>Mung bean (Phaseolus areus Roxb), soaked, boiled 20 min (Philippines)</t>
  </si>
  <si>
    <t>Mung bean, fried (Australia)</t>
  </si>
  <si>
    <t>53±8</t>
  </si>
  <si>
    <t>Mung bean, germinated (Australia)</t>
  </si>
  <si>
    <t>25±4</t>
  </si>
  <si>
    <t>Mung bean, pressure cooked (Australia)</t>
  </si>
  <si>
    <t>Peas, dried, boiled (Australia)</t>
  </si>
  <si>
    <t>Pigeon Pea (Cajanus cajan Linn. Huth.), soaked, boiled 45 min (Philippines)</t>
  </si>
  <si>
    <t>Pinto beans</t>
  </si>
  <si>
    <t>Pinto beans, dried, boiled (Canada)</t>
  </si>
  <si>
    <t>Pinto beans, canned in brine (Lancia-Bravo Foods Ltd., Canada)</t>
  </si>
  <si>
    <t>Romano beans (Canada)</t>
  </si>
  <si>
    <t>Soya beans</t>
  </si>
  <si>
    <t>Soya beans, dried, boiled (Canada)</t>
  </si>
  <si>
    <t>15±5</t>
  </si>
  <si>
    <t>Soya beans, dried, boiled (Australia)</t>
  </si>
  <si>
    <t>20±3</t>
  </si>
  <si>
    <t>18±3</t>
  </si>
  <si>
    <t>Soya beans, canned (Canada)</t>
  </si>
  <si>
    <t>14±2</t>
  </si>
  <si>
    <t>Split peas, yellow, boiled 20 min (Nupack, Mississauga, Canada)</t>
  </si>
  <si>
    <t>Hazelnut &amp; Apricot bar (Dietworks, South Yarra, Vic, Australia)</t>
  </si>
  <si>
    <t>42±7</t>
  </si>
  <si>
    <t>L.E.A.N™ products (Usana Inc., Salt Lake City, UT, US)</t>
  </si>
  <si>
    <t>L.E.A.N Fibergy™ bar, Harvest Oat</t>
  </si>
  <si>
    <t>45±4</t>
  </si>
  <si>
    <t>Nutrimeal™, drink powder, Dutch Chocolate</t>
  </si>
  <si>
    <t>L.E.A.N (Life long) Nutribar™, Peanut Crunch</t>
  </si>
  <si>
    <t>L.E.A.N (Life long) Nutribar™, Chocolate Crunch</t>
  </si>
  <si>
    <t>mean of two Nutri bars</t>
  </si>
  <si>
    <t>Worldwide Sport Nutrition reduced-carbohydrate products (2000 formulations)</t>
  </si>
  <si>
    <t>(Worldwide Sport Nutritional Supplements Inc., Largo, FL, US)</t>
  </si>
  <si>
    <t>Designer chocolate, sugar-free6</t>
  </si>
  <si>
    <t>14±3</t>
  </si>
  <si>
    <t>Burn-it™ bars</t>
  </si>
  <si>
    <t>Chocolate deluxe6</t>
  </si>
  <si>
    <t>Peanut butter6</t>
  </si>
  <si>
    <t>23±3</t>
  </si>
  <si>
    <t>Pure-protein™ bars</t>
  </si>
  <si>
    <t>Chewy choc-chip6</t>
  </si>
  <si>
    <t>22±4</t>
  </si>
  <si>
    <t>Strawberry shortcake6</t>
  </si>
  <si>
    <t>White chocolate mousse6</t>
  </si>
  <si>
    <t>Pure-protein™ cookies</t>
  </si>
  <si>
    <t>Choc-chip cookie dough6</t>
  </si>
  <si>
    <t>Coconut6</t>
  </si>
  <si>
    <t>37±7</t>
  </si>
  <si>
    <t>Ultra pure-protein™ shakes</t>
  </si>
  <si>
    <t>Cappuccino</t>
  </si>
  <si>
    <t>Frosty chocolate</t>
  </si>
  <si>
    <t>Strawberry shortcake</t>
  </si>
  <si>
    <t>Vanilla ice cream</t>
  </si>
  <si>
    <t>Chicken nuggets, frozen, reheated in microwave oven 5 min (Savings, Grocery Holdings, Tooronga, Vic, Australia)</t>
  </si>
  <si>
    <t>46±4</t>
  </si>
  <si>
    <t>Fish Fingers (Canada)</t>
  </si>
  <si>
    <t>Greek lentil stew with a bread roll, home made (Australia)</t>
  </si>
  <si>
    <t>Kugel (Polish dish containing egg noodles, sugar, cheese and raisins) (Israel)</t>
  </si>
  <si>
    <t>Lean Cuisine™, French style chicken with rice, reheated (Nestlé, Sydney, NSW, Australia)6</t>
  </si>
  <si>
    <t>Pies, beef, party size (Farmland, Grocery Holdings, Australia)</t>
  </si>
  <si>
    <t>Pizza</t>
  </si>
  <si>
    <t>Pizza, cheese (Pillsbury Canada Ltd., Toronto, Canada)</t>
  </si>
  <si>
    <t>Pizza, plain baked dough, served with parmesan cheese and tomato sauce (Italy)</t>
  </si>
  <si>
    <t>Pizza, Super Supreme, pan (11.4% fat) (Pizza Hut, Sydney, NSW, Australia)</t>
  </si>
  <si>
    <t>Pizza, Super Supreme, thin and crispy (13.2 % fat) (Pizza Hut, Australia)</t>
  </si>
  <si>
    <t>Pizza, Vegetarian Supreme, thin and crispy (7.8 % fat) (Pizza Hut, Australia)6</t>
  </si>
  <si>
    <t>49±6</t>
  </si>
  <si>
    <t>Sausages, NS8 (Canada)</t>
  </si>
  <si>
    <t>Sirloin chop with mixed vegetables and mashed potato, home made (Australia)</t>
  </si>
  <si>
    <t>Spaghetti bolognaise, home made (Australia)</t>
  </si>
  <si>
    <t>52±9</t>
  </si>
  <si>
    <t>Stirfried vegetables with chicken and boiled white rice, home made (Australia)</t>
  </si>
  <si>
    <t>73±17</t>
  </si>
  <si>
    <t>Sushi</t>
  </si>
  <si>
    <t>Sushi, salmon (from 'I Love Sushi' chain store, Sydney, NSW, Australia)6</t>
  </si>
  <si>
    <t>Sushi, roasted sea algae, vinegar and rice (Japan)</t>
  </si>
  <si>
    <t>Mean of two studies</t>
  </si>
  <si>
    <t>White boiled rice, grilled beefburger, cheese, and butter (France)</t>
  </si>
  <si>
    <t>White boiled rice, grilled beefburger, cheese and butter (France)</t>
  </si>
  <si>
    <t>Mean in two groups of subjects</t>
  </si>
  <si>
    <t>White bread with toppings</t>
  </si>
  <si>
    <t>White wheat flour bread, butter, cheese, regular cow's milk and fresh cucumber (Sweden)6</t>
  </si>
  <si>
    <t>White wheat flour bread, butter, yoghurt and pickled cucumber (Sweden)6</t>
  </si>
  <si>
    <t>White bread with butter (Canada)</t>
  </si>
  <si>
    <t>White bread with skim milk cheese (Canada)</t>
  </si>
  <si>
    <t>White bread with butter and skim milk cheese (Canada)</t>
  </si>
  <si>
    <t>White/wholemeal wheat bread with peanut butter (Canada)</t>
  </si>
  <si>
    <t>Choicedm™, vanilla (Mead Johnson Nutritionals, Evansville, IN, US)</t>
  </si>
  <si>
    <t>23±4</t>
  </si>
  <si>
    <t>237mL</t>
  </si>
  <si>
    <t>Enercal Plus™, made from powder (Wyeth-Ayerst International Inc., Madison, NJ, US)</t>
  </si>
  <si>
    <t>61±13</t>
  </si>
  <si>
    <t>Ensure™ (Abbott Australasia, Kurnell, NSW, Australia)</t>
  </si>
  <si>
    <t>Ensure™, vanilla (Abbott Australasia)</t>
  </si>
  <si>
    <t>48±3</t>
  </si>
  <si>
    <t>250mL</t>
  </si>
  <si>
    <t>Ensure™ bar, chocolate fudge brownie (Abbott Australasia)</t>
  </si>
  <si>
    <t>Ensure Plus™, vanilla (Abbott Australasia)</t>
  </si>
  <si>
    <t>Ensure Pudding™, old fashioned vanilla (Abbott Laboratories Inc., Ashland, OH, USA)</t>
  </si>
  <si>
    <t>Glucerna™, vanilla (Abbott Laboratories Inc., USA)6</t>
  </si>
  <si>
    <t>Jevity™ (Abbott Australasia)</t>
  </si>
  <si>
    <t>Resource Diabetic™, French vanilla (Novartis Nutrition Corp., Young America, MN, USA)6</t>
  </si>
  <si>
    <t>Resource Diabetic™, Swiss chocolate (Novartis, Auckland, New Zealand)</t>
  </si>
  <si>
    <t>16±4</t>
  </si>
  <si>
    <t>Resource™ thickened orange juice, honey consistency (Novartis, New Zealand)</t>
  </si>
  <si>
    <t>47±9</t>
  </si>
  <si>
    <t>Resource™ thickened orange juice, nectar consistency (Novartis, New Zealand)</t>
  </si>
  <si>
    <t>Resource™ fruit beverage, peach flavour (Novartis, New Zealand)</t>
  </si>
  <si>
    <t>40±8</t>
  </si>
  <si>
    <t>Sustagen™, Dutch Chocolate (Mead Johnson, Bristol Myers Squibb, Rydalmere, NSW, Australia)</t>
  </si>
  <si>
    <t>Sustagen™ Hospital with extra fiber, drink made from powdered mix (Mead Johnson, Australia)</t>
  </si>
  <si>
    <t>Sustagen™ Instant Pudding, vanilla, made from powdered mix (Mead Johnson, Australia)</t>
  </si>
  <si>
    <t>27±3</t>
  </si>
  <si>
    <t>Ultracal™ with fiber (Mead Johnson, Evansville, IN, USA)</t>
  </si>
  <si>
    <t>237 mL</t>
  </si>
  <si>
    <t>Capellini (Primo Foods Ltd., Toronto, Canada)</t>
  </si>
  <si>
    <t>Corn pasta, gluten-free (Orgran Natural Foods, Carrum Downs, Vic, Australia)</t>
  </si>
  <si>
    <t>78±10</t>
  </si>
  <si>
    <t>Fettucine, egg</t>
  </si>
  <si>
    <t>Fettucine, egg (Mother Earth Fine Foods, Rowville, Vic, Australia)</t>
  </si>
  <si>
    <t>Gluten-free pasta, maize starch, boiled 8 min (UK)</t>
  </si>
  <si>
    <t>Gnocchi, NS8 (Latina, Pillsbury Australia Ltd., Mt. Waverley, Vic, Australia)</t>
  </si>
  <si>
    <t>Instant noodles</t>
  </si>
  <si>
    <t>Instant 'two-minute' noodles, Maggi® (Nestlé, Sydney, NSW, Australia)</t>
  </si>
  <si>
    <t>Instant 'two-minute' noodles, Maggi® (Nestlé, Auckland, New Zealand)</t>
  </si>
  <si>
    <t>Instant noodles (Mr Noodle, Vancouver, Canada)</t>
  </si>
  <si>
    <t>47±1</t>
  </si>
  <si>
    <t>Linguine</t>
  </si>
  <si>
    <t>Thick, durum wheat, white, fresh (Sweden)</t>
  </si>
  <si>
    <t>Thick, fresh, durum wheat flour, 0.6% w/w monoglycerides, boiled 8 min (Sweden)</t>
  </si>
  <si>
    <t>Thin, durum wheat (Sweden)</t>
  </si>
  <si>
    <t>Thin, fresh, durum wheat flour, 0.6% w/w monoglycerides, boiled 3 min (Sweden)</t>
  </si>
  <si>
    <t>Thin, fresh, durum wheat with 39% w/w egg, (Sweden)</t>
  </si>
  <si>
    <t>Thin, fresh, with 0.6% w/w monoglycerides and 30% w/w egg, boiled 3 min (Sweden)</t>
  </si>
  <si>
    <t>Mung bean noodles</t>
  </si>
  <si>
    <t>Lungkow beanthread noodles (National Cereals, Oils &amp; Foodstuffs, Qingdao &amp; Guangdong, China)</t>
  </si>
  <si>
    <t>Mung bean noodles (Longkou beanthread), dried, boiled (Yantai cereals, China)</t>
  </si>
  <si>
    <t>39±9</t>
  </si>
  <si>
    <t>Macaroni</t>
  </si>
  <si>
    <t>Macaroni, plain, boiled 5 min (Lancia-Bravo Foods Ltd., Canada)</t>
  </si>
  <si>
    <t>Macaroni, plain, boiled (Turkey)</t>
  </si>
  <si>
    <t>47±2</t>
  </si>
  <si>
    <t>Macaroni and Cheese, boxed (Kraft General Foods Canada Inc., Don Mills, Ontario)</t>
  </si>
  <si>
    <t>Ravioli, durum wheat flour, meat filled, boiled (Australia)</t>
  </si>
  <si>
    <t>39±1</t>
  </si>
  <si>
    <t>Rice noodles/pasta</t>
  </si>
  <si>
    <t>Rice noodles, dried, boiled (Thai World, Bangkok, Thailand)</t>
  </si>
  <si>
    <t>Rice noodles, freshly made, boiled (Sydney, NSW, Australia)</t>
  </si>
  <si>
    <t>Rice pasta, brown, boiled 16 min (Rice Grower's Co-op., Leeton, NSW, Australia)</t>
  </si>
  <si>
    <t>Rice and maize pasta, gluten-free, Ris'O'Mais (Orgran Foods, Carrum Downs, Vic, Australia)</t>
  </si>
  <si>
    <t>Rice vermicelli, Kongmoon (National Cereals, Oils &amp; Foodstuffs, China)</t>
  </si>
  <si>
    <t>Spaghetti</t>
  </si>
  <si>
    <t>Spaghetti, gluten-free, rice and split pea, canned in tomato sauce (Orgran Foods, Australia)</t>
  </si>
  <si>
    <t>Spaghetti, protein enriched, boiled 7 min (Catelli Plus, Catelli Ltd., Montreal, Canada)</t>
  </si>
  <si>
    <t>Spaghetti, white, boiled 5 min</t>
  </si>
  <si>
    <t>Boiled 5 min (Lancia-Bravo Foods Ltd., Canada)</t>
  </si>
  <si>
    <t>Boiled 5 min (Canada)</t>
  </si>
  <si>
    <t>Boiled 5 min (Middle East)</t>
  </si>
  <si>
    <t>Spaghetti, white or type NS, boiled 10-15 min</t>
  </si>
  <si>
    <t>White, durum wheat, boiled 10 min in salty water (Barilla, Parma, Italy)12</t>
  </si>
  <si>
    <t>White, durum wheat flour, boiled 12 min (Starhushålls, Kungsörnen AB, Järna, Sweden)</t>
  </si>
  <si>
    <t>White, durum wheat flour, 0.6% w/w monoglycerides, boiled 12 min (Sweden)</t>
  </si>
  <si>
    <t>Boiled 15 min (Lancia-Bravo Foods Ltd., Canada)</t>
  </si>
  <si>
    <t>Boiled 15 min (Canada)</t>
  </si>
  <si>
    <t>White, boiled 15 min in salted water (Unico, Concord, Canada)</t>
  </si>
  <si>
    <t>Spaghetti, white or type NS8, boiled 20 min</t>
  </si>
  <si>
    <t>White, durum wheat, boiled 20 min (Australia)</t>
  </si>
  <si>
    <t>Durum wheat, boiled 20 min (USA)</t>
  </si>
  <si>
    <t>64±15</t>
  </si>
  <si>
    <t>61±3</t>
  </si>
  <si>
    <t>Spaghetti, white, boiled</t>
  </si>
  <si>
    <t>White (Denmark)</t>
  </si>
  <si>
    <t>White, durum wheat (Catelli Ltd, Montreal, Canada)</t>
  </si>
  <si>
    <t>White (Australia)</t>
  </si>
  <si>
    <t>White (Canada)</t>
  </si>
  <si>
    <t>White (Vetta, Greens Foods, Glendenning, NSW, Australia)</t>
  </si>
  <si>
    <t>49±7</t>
  </si>
  <si>
    <t>Spaghetti, white, durum wheat semolina (Panzani, Marseilles, France)</t>
  </si>
  <si>
    <t>Boiled in 0.7% salted water for 11 min</t>
  </si>
  <si>
    <t>59±15</t>
  </si>
  <si>
    <t>Boiled in 0.7% salted water for 16.5 min</t>
  </si>
  <si>
    <t>65±15</t>
  </si>
  <si>
    <t>Boiled in 0.7% salted water for 22 min</t>
  </si>
  <si>
    <t>46±10</t>
  </si>
  <si>
    <t>mean of three cooking times</t>
  </si>
  <si>
    <t>Spaghetti, wholemeal, boiled</t>
  </si>
  <si>
    <t>Wholemeal (USA)</t>
  </si>
  <si>
    <t>Wholemeal (Canada)</t>
  </si>
  <si>
    <t>37±5</t>
  </si>
  <si>
    <t>Spirali, durum wheat, white, boiled to al denté texture (Vetta, Australia)</t>
  </si>
  <si>
    <t>Split pea and soya pasta shells, gluten-free (Orgran Foods, Australia)</t>
  </si>
  <si>
    <t>29±6</t>
  </si>
  <si>
    <t>Star Pastina, white, boiled 5 minutes (Lancia-Bravo Foods Ltd., Canada)</t>
  </si>
  <si>
    <t>Tortellini, cheese (Stouffer, Nestlé, Don Mills, Canada)</t>
  </si>
  <si>
    <t>Udon noodles, plain, reheated 5 min (Fantastic, Windsor Gardens, SA, Australia)6</t>
  </si>
  <si>
    <t>62±8</t>
  </si>
  <si>
    <t>Vermicelli, white, boiled (Australia)</t>
  </si>
  <si>
    <t>35±7</t>
  </si>
  <si>
    <t>Burger Rings™, barbeque-flavored (Smith's Snack Food Co., Chatswood, NSW, Australia)</t>
  </si>
  <si>
    <t>90±16</t>
  </si>
  <si>
    <t>Chocolate, milk, plain</t>
  </si>
  <si>
    <t>Chocolate, milk, plain with sucrose (Belgium)6</t>
  </si>
  <si>
    <t>34±5</t>
  </si>
  <si>
    <t>Chocolate, milk, Dove® (Mars Confectionery, Ballarat, Vic, Australia)</t>
  </si>
  <si>
    <t>45±8</t>
  </si>
  <si>
    <t>Chocolate, milk (Nestlé, Sydney, NSW, Australia)</t>
  </si>
  <si>
    <t>42±8</t>
  </si>
  <si>
    <t>Chocolate, milk, plain, low-sugar with maltitol (Belgium)6</t>
  </si>
  <si>
    <t>35±16</t>
  </si>
  <si>
    <t>Chocolate, white, Milky Bar® (Nestlé, Australia)</t>
  </si>
  <si>
    <t>Corn chips</t>
  </si>
  <si>
    <t>Corn chips, plain, salted (Doritos™ original, Smith's Snack Food Co., Australia, 1998)</t>
  </si>
  <si>
    <t>Corn chips, plain, salted (Doritos™ original, Smith's Snack Food Co., Australia, 1985)</t>
  </si>
  <si>
    <t>Nachips™ (Old El Paso Foods Co., Canada)</t>
  </si>
  <si>
    <t>Fruit Bars</t>
  </si>
  <si>
    <t>Apricot filled fruit bar (pureed dried apricot filling in wholemeal pastry) (Mother Earth, Auckland, New Zealand)</t>
  </si>
  <si>
    <t>Heinz Kidz™ Fruit Fingers, banana (HJ Heinz, Malvern, Vic, Australia)</t>
  </si>
  <si>
    <t>Real Fruit Bars, strawberry (Uncle Toby's, Wahgunyah, Vic, Australia)</t>
  </si>
  <si>
    <t>Roll-Ups®, processed fruit snack (Uncle Toby's, Australia)</t>
  </si>
  <si>
    <t>99±12</t>
  </si>
  <si>
    <t>Fruity Bitz™, vitamin and mineral enriched dried fruit snacks</t>
  </si>
  <si>
    <t>Fruity Bitz™, apricot (Blackmores Ltd., Balgowlah, NSW, Australia)</t>
  </si>
  <si>
    <t>Fruity Bitz™, berry (Blackmores Ltd., Australia)</t>
  </si>
  <si>
    <t>Fruity Bitz™, tropical (Blackmores Ltd., Australia)</t>
  </si>
  <si>
    <t>mean of three flavours</t>
  </si>
  <si>
    <t>Jelly beans</t>
  </si>
  <si>
    <t>Jelly beans, assorted colors (Allen's, Nestle, Sydney, NSW, Australia)</t>
  </si>
  <si>
    <t>Jelly beans, assorted colors (Savings, Grocery Holdings, Tooronga, Vic, Australia)</t>
  </si>
  <si>
    <t>78±2</t>
  </si>
  <si>
    <t>Kudos Whole Grain Bars, chocolate chip (M &amp; M/Mars, Hackettstown, NJ, USA)</t>
  </si>
  <si>
    <t>Life Savers®, peppermint candy (Nestlé, Australia)</t>
  </si>
  <si>
    <t>70±6</t>
  </si>
  <si>
    <t>M &amp; M's®, peanut (Mars Confectionery, Australia)</t>
  </si>
  <si>
    <t>Mars Bar®</t>
  </si>
  <si>
    <t>Mars Bar® (Mars Confectionery, Australia)</t>
  </si>
  <si>
    <t>Mars Bar® (M&amp;M/Mars, USA)</t>
  </si>
  <si>
    <t>68±12</t>
  </si>
  <si>
    <t>65±3</t>
  </si>
  <si>
    <t>Muesli bar containing dried fruit (Uncle Toby's, Australia)</t>
  </si>
  <si>
    <t>Nougat, Jijona (La Fama, Spain)</t>
  </si>
  <si>
    <t>Nutella®, chocolate hazelnut spread (Ferrero Australia, Milson's Point, NSW, Australia)</t>
  </si>
  <si>
    <t>Nuts</t>
  </si>
  <si>
    <t>Cashew nuts, salted (Coles Supermarkets, Australia)6</t>
  </si>
  <si>
    <t>22±5</t>
  </si>
  <si>
    <t>Peanuts</t>
  </si>
  <si>
    <t>Peanuts, crushed (South Africa)6</t>
  </si>
  <si>
    <t>7±4</t>
  </si>
  <si>
    <t>Popcorn, plain, cooked in microwave oven (Green's Foods, Glendenning, NSW, Australia)</t>
  </si>
  <si>
    <t>Popcorn, plain, cooked in microwave oven (Uncle Toby's, Australia)</t>
  </si>
  <si>
    <t>72±17</t>
  </si>
  <si>
    <t>Pop Tarts™, double choc (Kellogg's, Pagewood, NSW, Australia)</t>
  </si>
  <si>
    <t>Potato crisps</t>
  </si>
  <si>
    <t>Potato crisps, plain, salted (Arnott's, Homebush, NSW, Australia)</t>
  </si>
  <si>
    <t>Potato crisps, plain, salted (Canada)</t>
  </si>
  <si>
    <t>51±7</t>
  </si>
  <si>
    <t>54±3</t>
  </si>
  <si>
    <t>Pretzels, oven-baked, traditional wheat flavour (Parker's, Smith's Snack Food Co., Australia)</t>
  </si>
  <si>
    <t>83±9</t>
  </si>
  <si>
    <t>Skittles® (Mars Confectionery, Australia)</t>
  </si>
  <si>
    <t>Snack bars</t>
  </si>
  <si>
    <t>Snack bar, Apple Cinnamon (Con Agra Inc., Omaha, NE, USA)</t>
  </si>
  <si>
    <t>Snack bar, Peanut Butter &amp; Choc-Chip (Con Agra Inc., USA)</t>
  </si>
  <si>
    <t>Snickers Bar®</t>
  </si>
  <si>
    <t>Snickers Bar® (Mars Confectionery, Australia)</t>
  </si>
  <si>
    <t>41±5</t>
  </si>
  <si>
    <t>Snickers Bar® (M&amp;M/Mars, USA)</t>
  </si>
  <si>
    <t>55±14</t>
  </si>
  <si>
    <t>Twisties™, cheese-flavoured, extruded snack, rice and corn (Smith's Snackfood Co., Australia)</t>
  </si>
  <si>
    <t>Twix® Cookie Bar, caramel (M&amp;M/Mars, USA)</t>
  </si>
  <si>
    <t>Power Bar®</t>
  </si>
  <si>
    <t>Power Bar®, chocolate (Powerfood Inc., Berkeley, CA, USA)</t>
  </si>
  <si>
    <t>56±3</t>
  </si>
  <si>
    <t>Ironman PR bar®, chocolate (PR Nutrition, San Diego, CA, USA)</t>
  </si>
  <si>
    <t>SOUPS</t>
  </si>
  <si>
    <t>Black Bean (Wil-Pack Foods, San Pedro, CA, USA)</t>
  </si>
  <si>
    <t>Green Pea, canned (Campbell Soup Co Ltd., Toronto, Canada)</t>
  </si>
  <si>
    <t>Lentil, canned (Unico, Concord, Canada)</t>
  </si>
  <si>
    <t>Minestrone, Traditional, Country Ladle™ (Campbell's Soups, Homebush, NSW, Australia)6</t>
  </si>
  <si>
    <t>Noodle soup (traditional Turkish soup with stock and noodles)</t>
  </si>
  <si>
    <t>Split Pea (Wil-Pak Foods, USA)</t>
  </si>
  <si>
    <t>Tarhana soup (traditional Turkish soup with wheat flour, yoghurt, tomato, peppers)</t>
  </si>
  <si>
    <t>Tomato soup (Canada)</t>
  </si>
  <si>
    <t>38±9</t>
  </si>
  <si>
    <t>Blue Agave cactus nectar, high-fructose</t>
  </si>
  <si>
    <t>Organic Agave Cactus Nectar, light, 90% fructose (Western Commerce Corp., City of Industry, CA, USA)6</t>
  </si>
  <si>
    <t>11±1</t>
  </si>
  <si>
    <t>Organic Agave Cactus Nectar, light, 97% fructose (Western Commerce Corp., USA)6</t>
  </si>
  <si>
    <t>10±1</t>
  </si>
  <si>
    <t>Fructose</t>
  </si>
  <si>
    <t>25g portion (Sweeten Less, Maximum Nutrition Inc., Toronto, Canada)6</t>
  </si>
  <si>
    <t>Chocolate, milk (Cadbury's Confectionery, Ringwood, Vic, Australia)</t>
  </si>
  <si>
    <t>50g portion</t>
  </si>
  <si>
    <t>20±5</t>
  </si>
  <si>
    <t>50g portion (Sigma Chemical Company, St. Louis, MO, USA)</t>
  </si>
  <si>
    <t>25g portion, fed with oats28</t>
  </si>
  <si>
    <t>19±2</t>
  </si>
  <si>
    <t>Glucose</t>
  </si>
  <si>
    <t>50 g portion (dextrose)</t>
  </si>
  <si>
    <t>50 g portion</t>
  </si>
  <si>
    <t>50 g portion (Bio-Health, Dawson Traders Ltd., Toronto, Canada)</t>
  </si>
  <si>
    <t>50 g portion (Glucodin™ glucose tablets, Boots, North Ryde, NSW, Australia)</t>
  </si>
  <si>
    <t>102±9</t>
  </si>
  <si>
    <t>25 g portion (Bio-Health, Canada)6</t>
  </si>
  <si>
    <t>100 g portion (Bio-Health, Canada)12</t>
  </si>
  <si>
    <t>mean of 11 studies</t>
  </si>
  <si>
    <t>99±3</t>
  </si>
  <si>
    <t>Glucose consumed with American ginseng (Panax quinquefolius L.)</t>
  </si>
  <si>
    <t>25 g glucose (Glucodex solution, Rougier Inc., Chambly, Quebec) with 3 g dried ginseng5</t>
  </si>
  <si>
    <t>25 g glucose (Glucodex) 40 min after 3 g dried ginseng5</t>
  </si>
  <si>
    <t>25 g glucose (Glucodex) 40 min before 3 g dried ginseng5</t>
  </si>
  <si>
    <t>Glucose consumed with gum/fiber</t>
  </si>
  <si>
    <t>46 g Glucose + 15 g apple and orange fiber extract (FITA, Chatswood, NSW, Australia) (total carbohydrate content of drink = 50 g)</t>
  </si>
  <si>
    <t>79±3</t>
  </si>
  <si>
    <t>50 g Glucose + 14.5 g guar gum</t>
  </si>
  <si>
    <t>50 g Glucose + 14.5 g oat gum (78% oat ß-glucan)</t>
  </si>
  <si>
    <t>100 g Glucose + 20 g acacia gum7</t>
  </si>
  <si>
    <t>Glucose consumed with a mixed meal</t>
  </si>
  <si>
    <t>30 g glucose with 150 g grilled beefburger, 30 g cheese, 10 g butter (total meal contained 50 g carbohydrate) (France)(sulphonylureas not taken)</t>
  </si>
  <si>
    <t>56±1</t>
  </si>
  <si>
    <t>Honey</t>
  </si>
  <si>
    <t>Locust honey (Romania)6</t>
  </si>
  <si>
    <t>Yellow box (46% fructose) (Australia)6</t>
  </si>
  <si>
    <t>Stringy Bark (52% fructose) (Australia)6</t>
  </si>
  <si>
    <t>Red Gum (35% fructose) (Australia)6</t>
  </si>
  <si>
    <t>Iron Bark (34% fructose) (Australia)6</t>
  </si>
  <si>
    <t>Yapunya (42 % fructose) (Australia)6</t>
  </si>
  <si>
    <t>Pure (Capilano Honey Ltd., Richlands, Qld, Australia)</t>
  </si>
  <si>
    <t>Commercial Blend (38% fructose) (WA blend, Capilano Honey Ltd., Australia)6</t>
  </si>
  <si>
    <t>Salvation Jane (32% fructose) (Australia)6</t>
  </si>
  <si>
    <t>64±5</t>
  </si>
  <si>
    <t>Commercial Blend (28% fructose) (NSW blend, Capilano Honey Ltd., Australia)6</t>
  </si>
  <si>
    <t>Honey, NS8 (Canada)6</t>
  </si>
  <si>
    <t>mean of 11 types of honey</t>
  </si>
  <si>
    <t>Lactose</t>
  </si>
  <si>
    <t>50 g lactose (Sigma Chemical Company, USA)</t>
  </si>
  <si>
    <t>25 g lactose (BDH, Poole, UK)6</t>
  </si>
  <si>
    <t>25 g lactose28</t>
  </si>
  <si>
    <t>50 g maltose</t>
  </si>
  <si>
    <t>105±12</t>
  </si>
  <si>
    <t>Peanuts (Canada)6</t>
  </si>
  <si>
    <t>13±6</t>
  </si>
  <si>
    <t>Peanuts (Mexico)6</t>
  </si>
  <si>
    <t>14±8</t>
  </si>
  <si>
    <t>Popcorn</t>
  </si>
  <si>
    <t>50 g sucrose (Redpath Sugars, Toronto, Canada)</t>
  </si>
  <si>
    <t>50 g sucrose</t>
  </si>
  <si>
    <t>59±10</t>
  </si>
  <si>
    <t>25 g sucrose (Redpath Sugars, Canada)6</t>
  </si>
  <si>
    <t>25 g sucrose28</t>
  </si>
  <si>
    <t>100 g sucrose (Redpath Sugars, Canada)12</t>
  </si>
  <si>
    <t>30 g sucrose29</t>
  </si>
  <si>
    <t>25 g sucrose6</t>
  </si>
  <si>
    <t>110±21</t>
  </si>
  <si>
    <t>68±5</t>
  </si>
  <si>
    <t>Sugar alcohols and sugar-replacement compounds</t>
  </si>
  <si>
    <t>Lactitol</t>
  </si>
  <si>
    <t>25 g lactitol30</t>
  </si>
  <si>
    <t>-1±7</t>
  </si>
  <si>
    <t>25 g lactitol MC (Danisco sweeteners, Redhill, Surrey, UK)30</t>
  </si>
  <si>
    <t>3±1</t>
  </si>
  <si>
    <t>2±3</t>
  </si>
  <si>
    <t>Litesse</t>
  </si>
  <si>
    <t>25 g Litesse II, bulking agent with polydextrose and sorbitol (Danisco Sweeteners, UK)30</t>
  </si>
  <si>
    <t>7±2</t>
  </si>
  <si>
    <t>25 g Litesse III ultra, bulking agent with polydextrose and sorbitol (Danisco Sweeteners, UK)30</t>
  </si>
  <si>
    <t>4±2</t>
  </si>
  <si>
    <t>Maltitol-based sweeteners or bulking agents</t>
  </si>
  <si>
    <t>25 g Malbit CR (87% maltitol) (Cerestar, Vilvoorde, Belgium)30</t>
  </si>
  <si>
    <t>30±12</t>
  </si>
  <si>
    <t>25 g Maltidex 100 (&gt; 72% maltitol) (Cerestar, Vilvoorde, Belgium)30</t>
  </si>
  <si>
    <t>44±11</t>
  </si>
  <si>
    <t>25 g Malbit CH (99% maltitol) (Cerestar, Vilvoorde, Belgium)30</t>
  </si>
  <si>
    <t>73±29</t>
  </si>
  <si>
    <t>25 g Maltidex 200 (50% maltitol) (Cerestar, Vilvoorde, Belgium)30</t>
  </si>
  <si>
    <t>89±28</t>
  </si>
  <si>
    <t>Xylitol</t>
  </si>
  <si>
    <t>25 g xylitol30</t>
  </si>
  <si>
    <t>7±7</t>
  </si>
  <si>
    <t>25 g Xylitol C (Danisco Sweeteners, UK)30</t>
  </si>
  <si>
    <t>8±2</t>
  </si>
  <si>
    <t>8±1</t>
  </si>
  <si>
    <t>Green peas</t>
  </si>
  <si>
    <t>Pea, frozen, boiled (Canada)6</t>
  </si>
  <si>
    <t>51±6</t>
  </si>
  <si>
    <t>Pea, green (Pisum Sativum) (India)11</t>
  </si>
  <si>
    <t>54±14</t>
  </si>
  <si>
    <t>Pumpkin (South Africa)</t>
  </si>
  <si>
    <t>Sweet corn on the cob, boiled 20 min (Sydney, Australia)</t>
  </si>
  <si>
    <t>Sweet corn, boiled (USA)</t>
  </si>
  <si>
    <t>Sweet corn, whole kernel, diet-pack, Featherweight, canned, drained, heated (USA)</t>
  </si>
  <si>
    <t>Sweet corn, frozen, heated in microwave (Green Giant, Pillsbury Canada Ltd., Toronto, Canada)</t>
  </si>
  <si>
    <t>Beetroot (Canada)6</t>
  </si>
  <si>
    <t>64±16</t>
  </si>
  <si>
    <t>Carrots</t>
  </si>
  <si>
    <t>Carrots, raw (Romania)5,6</t>
  </si>
  <si>
    <t>Carrots, peeled, boiled (Sydney, NSW, Australia)6</t>
  </si>
  <si>
    <t>Carrots, NS8 (Canada)6 </t>
  </si>
  <si>
    <t>92±20</t>
  </si>
  <si>
    <t>47±16</t>
  </si>
  <si>
    <t>Cassava, boiled, with salt (Kenya, Africa)</t>
  </si>
  <si>
    <t>Parsnips (Canada)6</t>
  </si>
  <si>
    <t>Potato</t>
  </si>
  <si>
    <t>Baked potato</t>
  </si>
  <si>
    <t>Ontario, white, baked in skin (Canada)</t>
  </si>
  <si>
    <t>Baked Potato, Russet Burbank potatoes</t>
  </si>
  <si>
    <t>Russet, baked without fat (Canada)</t>
  </si>
  <si>
    <t>Russet, baked without fat, 45-60 min (USA)</t>
  </si>
  <si>
    <t>50g portion (Sweeten Less, Maximum Nutrition Inc., Toronto, Canada)</t>
  </si>
  <si>
    <t>Desiree, peeled, boiled 35 min (Australia)</t>
  </si>
  <si>
    <t>101±15</t>
  </si>
  <si>
    <t>Nardine (New Zealand)</t>
  </si>
  <si>
    <t>70±17</t>
  </si>
  <si>
    <t>Ontario, white, peeled, cut into cubes, boiled in salted water 15 min (Canada)</t>
  </si>
  <si>
    <t>Pontiac, peeled, boiled whole for 30 min (Australia)</t>
  </si>
  <si>
    <t>Pontiac, peeled, boiled 35 min (Australia)</t>
  </si>
  <si>
    <t>88±9</t>
  </si>
  <si>
    <t>Prince Edward Island, peeled, cubed, boiled in salted water 15 min (Canada)</t>
  </si>
  <si>
    <t>Sebago, peeled, boiled 35 min (Australia)</t>
  </si>
  <si>
    <t>Boiled/cooked potato, white/Type NS8</t>
  </si>
  <si>
    <t>Type NS (Kenya, Africa)</t>
  </si>
  <si>
    <t>White, cooked (Romania)5</t>
  </si>
  <si>
    <t>White, boiled (Canada)</t>
  </si>
  <si>
    <t>Type NS, boiled (Australia)</t>
  </si>
  <si>
    <t>50±9</t>
  </si>
  <si>
    <t>Type NS, boiled in salted water, refrigerated, reheated (India)</t>
  </si>
  <si>
    <t>Canned potatoes</t>
  </si>
  <si>
    <t>Prince Edward Island, canned, heated in microwave (Avon, Cobi Foods Inc., Port Williams, Canada)</t>
  </si>
  <si>
    <t>New, canned, heated in microwave 3 min (Mint Tiny Taters™, Edgell's, Cheltenham, Vic, Australia)</t>
  </si>
  <si>
    <t>63±2</t>
  </si>
  <si>
    <t>French Fries</t>
  </si>
  <si>
    <t>French fries, frozen, reheated in microwave (Cavendish Farms, New Annan, Canada)</t>
  </si>
  <si>
    <t>Instant Mashed potato</t>
  </si>
  <si>
    <t>Instant (France)</t>
  </si>
  <si>
    <t>74±12</t>
  </si>
  <si>
    <t>Instant (Canada)</t>
  </si>
  <si>
    <t>80±13</t>
  </si>
  <si>
    <t>Instant (Edgell's Potato Whip, Edgell's, Australia)</t>
  </si>
  <si>
    <t>Instant (Carnation Foods Co. Ltd., Manitoba, Canada)</t>
  </si>
  <si>
    <t>Instant mashed potato (Idahoan Foods, Lewisville, ID, USA)</t>
  </si>
  <si>
    <t>97±6</t>
  </si>
  <si>
    <t>Mashed potato</t>
  </si>
  <si>
    <t>Type NS8 (Canada)</t>
  </si>
  <si>
    <t>Type NS8 (South Africa)</t>
  </si>
  <si>
    <t>Type NS8 (France)</t>
  </si>
  <si>
    <t>Prince Edward Island, peeled, cubed, boiled 15 min, mashed (Canada)</t>
  </si>
  <si>
    <t>Pontiac, peeled, cubed, boiled 15 min, mashed (Australia)</t>
  </si>
  <si>
    <t>91±9</t>
  </si>
  <si>
    <t>Microwaved potato</t>
  </si>
  <si>
    <t>Pontiac, peeled and microwave on high for 6-7.5 min (Australia)</t>
  </si>
  <si>
    <t>79±9</t>
  </si>
  <si>
    <t>Type NS8, microwaved (USA)</t>
  </si>
  <si>
    <t>New Potato</t>
  </si>
  <si>
    <t>New (Canada)</t>
  </si>
  <si>
    <t>70±8</t>
  </si>
  <si>
    <t>57±7</t>
  </si>
  <si>
    <t>New, unpeeled and boiled 20 min (Australia)</t>
  </si>
  <si>
    <t>78±12</t>
  </si>
  <si>
    <t>Steamed potato</t>
  </si>
  <si>
    <t>Potato, peeled, steamed 1 h (Solanum Tuberosum) (India)11</t>
  </si>
  <si>
    <t>Potato dumplings (white wheat flour, white potatoes, boiled in salted water (Italy))</t>
  </si>
  <si>
    <t>Sweet potato</t>
  </si>
  <si>
    <t>Sweet potato, Ipomoea batatas (Australia)</t>
  </si>
  <si>
    <t>Sucrose</t>
  </si>
  <si>
    <t>50 g sucrose (Sigma Chemical Company, USA)</t>
  </si>
  <si>
    <t>Sweet potato, peeled, cubed, boiled in salted water 15 min (Canada)</t>
  </si>
  <si>
    <t>Sweet potato, kumara (New Zealand)</t>
  </si>
  <si>
    <t>77±12</t>
  </si>
  <si>
    <t>78±6</t>
  </si>
  <si>
    <t>Swede</t>
  </si>
  <si>
    <t>Swede (rutabaga) (Canada)6</t>
  </si>
  <si>
    <t>Tapioca</t>
  </si>
  <si>
    <t>Tapioca boiled with milk (General Mills Canada Inc., Etobicoke, Canada)</t>
  </si>
  <si>
    <t>Tapioca (Manihot Utilissima), steamed 1 h (India)11</t>
  </si>
  <si>
    <t>Taro</t>
  </si>
  <si>
    <t>Taro (Colocasia esculenta) peeled, boiled (Australia)</t>
  </si>
  <si>
    <t>Taro, peeled, boiled (New Zealand)</t>
  </si>
  <si>
    <t>56±12</t>
  </si>
  <si>
    <t>Yam</t>
  </si>
  <si>
    <t>Yam, peeled, boiled (New Zealand)</t>
  </si>
  <si>
    <t>Yam (Canada)</t>
  </si>
  <si>
    <t>51±12</t>
  </si>
  <si>
    <t>37±8</t>
  </si>
  <si>
    <t>AFRICAN</t>
  </si>
  <si>
    <t>Brown beans (South Africa)</t>
  </si>
  <si>
    <t>24±8</t>
  </si>
  <si>
    <t>Cassava, boiled, with salt (Kenya)</t>
  </si>
  <si>
    <t>Ga kenkey, prepared from fermented cornmeal (Zea mays) (Ghana)31</t>
  </si>
  <si>
    <t>12±1</t>
  </si>
  <si>
    <t>Gari, roasted cassava dough (Manihot utilissima) (Ghana)31</t>
  </si>
  <si>
    <t>Gram dhal (South Africa)</t>
  </si>
  <si>
    <t>5±3</t>
  </si>
  <si>
    <t>Maize meal porridge, unrefined, maize-meal:water = 1:3 (South Africa)</t>
  </si>
  <si>
    <t>Maize meal porridge, refined, maize-meal:water = 1:3 (South Africa)</t>
  </si>
  <si>
    <t>M'fino/Morogo, wild greens (South Africa)</t>
  </si>
  <si>
    <t>68±8</t>
  </si>
  <si>
    <t>Millet flour porridge/gruel (Kenya)</t>
  </si>
  <si>
    <t>Unripe plantain (Musa paradisiaca) (Ghana)31</t>
  </si>
  <si>
    <t>120 (raw)</t>
  </si>
  <si>
    <t>Yam (Dyscoria species) (Ghana)31</t>
  </si>
  <si>
    <t>ARABIC AND TURKISH</t>
  </si>
  <si>
    <t>Hoummous (chickpea salad dip)</t>
  </si>
  <si>
    <t>6±4</t>
  </si>
  <si>
    <t>Kibbeh saynieh (made with lamb and burghul)</t>
  </si>
  <si>
    <t>61±16</t>
  </si>
  <si>
    <t>Lebanese bread (white, unleaved), hoummous, falafel and tabbouleh</t>
  </si>
  <si>
    <t>86±12</t>
  </si>
  <si>
    <t>Majadra (Syrian, lentils and rice)</t>
  </si>
  <si>
    <t>24±5</t>
  </si>
  <si>
    <t>Moroccan Couscous (stew of semolina, chickpeas, vegetables)</t>
  </si>
  <si>
    <t>Stuffed Grapevine Leaves (rice and lamb stuffing with tomato sauce)</t>
  </si>
  <si>
    <t>30±11</t>
  </si>
  <si>
    <t>Tarhana soup (wheat flour, yoghurt, tomato, green pepper)</t>
  </si>
  <si>
    <t>Turkish bread, white wheat flour</t>
  </si>
  <si>
    <t>Turkish bread, whole wheat</t>
  </si>
  <si>
    <t>Turkish noodle soup</t>
  </si>
  <si>
    <t>ASIAN</t>
  </si>
  <si>
    <t>Broken rice, white, cooked in rice cooker (Lion foods, Bangkok, Thailand)</t>
  </si>
  <si>
    <t>Butter rice, warm white rice and butter (Japan)</t>
  </si>
  <si>
    <t>Curry rice (Japan)</t>
  </si>
  <si>
    <t>Curry rice with cheese (Japan)</t>
  </si>
  <si>
    <t>Glutinous rice, white, cooked in rice cooker (Bangsue Chia Meng Rice Co., Bangkok, Thailand)</t>
  </si>
  <si>
    <t>Russet, baked without fat (USA)</t>
  </si>
  <si>
    <t>85±12</t>
  </si>
  <si>
    <t>Boiled potato</t>
  </si>
  <si>
    <t>Glutinous rice NS8 (Esubi Shokuhin, Japan)</t>
  </si>
  <si>
    <t>92±6</t>
  </si>
  <si>
    <t>Glutinous rice ball with cut glutinous cake (mochi) (Japan)</t>
  </si>
  <si>
    <t>Glutinous rice cake with dried sea algae (Japan)</t>
  </si>
  <si>
    <t>Glutaminous rice flour, instant, served warm with roasted ground soybean (Japan)</t>
  </si>
  <si>
    <t>Jasmine rice, white, cooked in rice cooker (Golden World Foods, Bangkok, Thailand)</t>
  </si>
  <si>
    <t>Low-protein white rice with dried sea algae (Japan)</t>
  </si>
  <si>
    <t>Lungkow beanthread (National Cereals, Oils &amp; Foodstuffs, Qingdao &amp; Guangdong, China)</t>
  </si>
  <si>
    <t>Lychee, canned in syrup, drained (Narcissus brand, China)</t>
  </si>
  <si>
    <t>Mung bean noodles, dried, boiled (China)</t>
  </si>
  <si>
    <t>Non-glutaminous rice flour, served warm with drink (Yamato Nousan, Japan)</t>
  </si>
  <si>
    <t>Rice cracker, plain (Sakada, Japan)</t>
  </si>
  <si>
    <t>Rice gruel with dried algae (Satou Co Ltd., Japan)</t>
  </si>
  <si>
    <t>Rice noodles, fresh, boiled (Sydney, NSW, Australia)</t>
  </si>
  <si>
    <t>Rice vermicelli, Kongmoon (National Cereals, China)</t>
  </si>
  <si>
    <t>Roasted rice ball (Satou Co Ltd., Japan)</t>
  </si>
  <si>
    <t>Salted rice ball (Satou Co Ltd., Japan)</t>
  </si>
  <si>
    <t>Soba noodles, instant, reheated in hot water, served with soup (Japan)</t>
  </si>
  <si>
    <t>Stirfried vegetables, chicken and rice, home made (Australia)</t>
  </si>
  <si>
    <t>Sushi, salmon ('I Love Sushi' chain store, Sydney, NSW, Australia)6</t>
  </si>
  <si>
    <t>Udon noodles, fresh, reheated (Fantastic, Windsor Gardens, SA, Australia)6</t>
  </si>
  <si>
    <t>Udon noodles, instant, with sauce and fried bean curd (Nishin Shokuhin, Japan)</t>
  </si>
  <si>
    <t>White rice, dried sea algae and milk, eaten together (Japan)</t>
  </si>
  <si>
    <t>White rice, dried sea algae and milk (milk eaten before rice) (Japan)</t>
  </si>
  <si>
    <t>White rice, dried sea algae and milk (milk eaten after rice) (Japan)</t>
  </si>
  <si>
    <t>Mean of three types</t>
  </si>
  <si>
    <t>White rice with dried fish strip (okaka) (Japan)</t>
  </si>
  <si>
    <t>White rice with fermented soybean (natto) (Japan)</t>
  </si>
  <si>
    <t>White rice with instant miso soup (soybean paste soup) (Japan)</t>
  </si>
  <si>
    <t>White rice with low-fat milk (Japan)</t>
  </si>
  <si>
    <t>White rice and non-sugar yoghurt (yoghurt eaten before rice) (Japan)</t>
  </si>
  <si>
    <t>White rice and non-sugar yoghurt eaten together (Japan)</t>
  </si>
  <si>
    <t>Mean of two types</t>
  </si>
  <si>
    <t>Sweet potato, NS8 (Canada)</t>
  </si>
  <si>
    <t>48±6</t>
  </si>
  <si>
    <t>White rice with pickled vinegar and cucumber (pickled food eaten before rice) (Japan)</t>
  </si>
  <si>
    <t>White rice with pickled vinegar and cucumber (pickled food eaten with rice) (Japan)</t>
  </si>
  <si>
    <t>62±1</t>
  </si>
  <si>
    <t>White rice topped with raw egg and soy sauce (Japan)</t>
  </si>
  <si>
    <t>White rice with roasted ground soybean (Japan)</t>
  </si>
  <si>
    <t>White rice with salted dried plum (umeboshi) (Japan)</t>
  </si>
  <si>
    <t>White rice with sea algae rolled in sheet of toasted sea algae (Japan)</t>
  </si>
  <si>
    <t>ASIAN INDIAN</t>
  </si>
  <si>
    <t>Amaranth, Amaranthus esculentum, popped, eaten with milk and non-nutritive sweetener</t>
  </si>
  <si>
    <t>Bajra (Penniseteum typhoideum),eaten as roasted bread made from bajra flour</t>
  </si>
  <si>
    <t>55±13</t>
  </si>
  <si>
    <t>Bajra (Penniseteum typhoideum)</t>
  </si>
  <si>
    <t>Mean of three studies</t>
  </si>
  <si>
    <t>57±5</t>
  </si>
  <si>
    <t>75 (dry)</t>
  </si>
  <si>
    <t>Banana, (Musa sapientum), Nendra variety, unripe, steamed 1 h 11</t>
  </si>
  <si>
    <t>Barley (Hordeum vulgare)</t>
  </si>
  <si>
    <t>Bengal gram dhal, chickpea</t>
  </si>
  <si>
    <t>Black gram, (Phaseolus mungo), soaked 12 h, stored moist 24 h, steamed 1 h 11</t>
  </si>
  <si>
    <t>Chapatti</t>
  </si>
  <si>
    <t>Chapatti, amaranth-wheat (25:75) composite flour, served with bottle gourd and tomato curry</t>
  </si>
  <si>
    <t>Chapatti, amaranth-wheat (50:50) composite flour, served with bottle gourd amd tomato curry</t>
  </si>
  <si>
    <t>Chapatti, baisen</t>
  </si>
  <si>
    <t>Chapatti, bajra</t>
  </si>
  <si>
    <t>Chapatti, barley</t>
  </si>
  <si>
    <t>Chapatti, maize, (Zea mays)</t>
  </si>
  <si>
    <t>Chapatti, wheat, served with bottle gourd and tomato curry</t>
  </si>
  <si>
    <t>Chapatti, flour from malted wheat, moth bean (Phaseolus aconitifolius)and bengal gram (Cicer arietinum)</t>
  </si>
  <si>
    <t>Chapatti, flour made from popped wheat, moth bean and bengal gram</t>
  </si>
  <si>
    <t>Chapatti, flour from roller dried wheat, moth bean and bengal gram</t>
  </si>
  <si>
    <t>60±9</t>
  </si>
  <si>
    <t>Chapatti, wheat flour, thin, with green gram (Phaseolus aureus) dhal</t>
  </si>
  <si>
    <t>81±4</t>
  </si>
  <si>
    <t>63±19</t>
  </si>
  <si>
    <t>Cheela (thin savoury pancake made from legume flour batter)</t>
  </si>
  <si>
    <t>Cheela, bengal gram (Cicer arietinum)</t>
  </si>
  <si>
    <t>42±1</t>
  </si>
  <si>
    <t>Cheela, bengal gram (Cicer arietinum), fermented batter</t>
  </si>
  <si>
    <t>Cheela, green gram (Phaseolus aureus)</t>
  </si>
  <si>
    <t>45±1</t>
  </si>
  <si>
    <t>Cheela, green gram (Phaseolus aureus), fermented batter</t>
  </si>
  <si>
    <t>38±1</t>
  </si>
  <si>
    <t>Dhokla, leavened, fermented, steamed cake; dehusked chickpea and wheat semolina</t>
  </si>
  <si>
    <t>33±2</t>
  </si>
  <si>
    <t>Dosai (parboiled and raw rice, soaked, ground, fermented and fried) with chutney</t>
  </si>
  <si>
    <t>55±2</t>
  </si>
  <si>
    <t>66±11</t>
  </si>
  <si>
    <t>Green gram, (Phaseolus aureus), soaked 12 h, stored moist 24 h, steamed 1 h 11</t>
  </si>
  <si>
    <t>38±14</t>
  </si>
  <si>
    <t>Green gram, whole with varagu (Paspalum scorbiculatum), pressure cooked</t>
  </si>
  <si>
    <t>80 (dry)</t>
  </si>
  <si>
    <t>Green gram dhal with varagu (Paspalum scorbiculatum), pressure cooked</t>
  </si>
  <si>
    <t>78 (dry)</t>
  </si>
  <si>
    <t>Horse gram, (Dolichos biflorus) soaked 12 h, stored moist 24 h, steamed 1 h 11</t>
  </si>
  <si>
    <t>Idli (parboiled and raw rice + black dhal, soaked, ground, fermented, steamed) with chutney</t>
  </si>
  <si>
    <t>77±2</t>
  </si>
  <si>
    <t>60±2</t>
  </si>
  <si>
    <t>Jowar, roasted bread made from Jowar flour (Sorghum vulgare)</t>
  </si>
  <si>
    <t>70 (dry)</t>
  </si>
  <si>
    <t>Laddu (popped amaranth, foxtail millet, roasted legume powder, fenugreek seeds) in hot sweet syrup</t>
  </si>
  <si>
    <t>24±4</t>
  </si>
  <si>
    <t>Lentil and cauliflower curry with rice (Australia)</t>
  </si>
  <si>
    <t>60±10</t>
  </si>
  <si>
    <t>Millet/Ragi, (Eleucine coracana), dehusked, soaked 12 h, stored moist 24 h, steamed 1 h 11</t>
  </si>
  <si>
    <t>68±10</t>
  </si>
  <si>
    <t>Millet/Ragi (Eleucine coracana)11</t>
  </si>
  <si>
    <t>Millet/Ragi (Eleucine coracana) flour eaten as roasted bread</t>
  </si>
  <si>
    <t>104±13</t>
  </si>
  <si>
    <t>94±10</t>
  </si>
  <si>
    <t>Pongal (rice and roasted green gram dhal, pressure cooked)</t>
  </si>
  <si>
    <t>90±3</t>
  </si>
  <si>
    <t>68±23</t>
  </si>
  <si>
    <t>Poori (deep-fried wheat flour dough) with potato palya (mashed potato)</t>
  </si>
  <si>
    <t>82±2</t>
  </si>
  <si>
    <t>57±1</t>
  </si>
  <si>
    <t>70±13</t>
  </si>
  <si>
    <t>Rajmah, Phaseolus vulgaris</t>
  </si>
  <si>
    <t>Rice, (Oryza Sativa) boiled served with bottle gourd and tomato curry</t>
  </si>
  <si>
    <t>Semolina (Triticum aestivum), steamed</t>
  </si>
  <si>
    <t>67 (dry)</t>
  </si>
  <si>
    <t>Semolina (Triticum aestivum), pre-roasted</t>
  </si>
  <si>
    <t>Semolina (Triticum aestivum) with fermented black gram dhal (Phaseolus mungo)</t>
  </si>
  <si>
    <t>46±12</t>
  </si>
  <si>
    <t>71 (dry)</t>
  </si>
  <si>
    <t>Semolina (Triticum aestivum) with fermented green gram dhal (Phaseolus aureus)</t>
  </si>
  <si>
    <t>62±20</t>
  </si>
  <si>
    <t>Semolina (Triticum aestivum) with fermented bengal gram dhal (Cicer arietum)</t>
  </si>
  <si>
    <t>Tapioca (Manihot utilissima), steamed 1h11</t>
  </si>
  <si>
    <t>Varagu (Paspalum scorbiculatum), pressure cooked 15lb 12-15 min</t>
  </si>
  <si>
    <t>76 (dry)</t>
  </si>
  <si>
    <t>Upittu (roasted semolina and onions, cooked in water)</t>
  </si>
  <si>
    <t>67±3</t>
  </si>
  <si>
    <t>Uppuma kedgeree (millet, legumes, fenugreek seeds; roasted and cooked in water)</t>
  </si>
  <si>
    <t>18±1</t>
  </si>
  <si>
    <t>AUSTRALIAN ABORIGINAL</t>
  </si>
  <si>
    <t>Bürgen® Mixed Grain (Tip Top Bakeries, Chatswood, NSW, Australia)</t>
  </si>
  <si>
    <t>Bürgen® Mixed Grain</t>
  </si>
  <si>
    <t>45±12</t>
  </si>
  <si>
    <t>Acacia aneura, mulga seed, roasted, wet ground to paste6</t>
  </si>
  <si>
    <t>Acacia coriacea, desert oak,seed bread6</t>
  </si>
  <si>
    <t>Araucaria bidwillii, bunya tree nut, baked 10 min6</t>
  </si>
  <si>
    <t>Bush honey, sugar bag6</t>
  </si>
  <si>
    <t>Castanospermum australe, blackbean seed, sliced, soaked 1 wk, pounded and baked6</t>
  </si>
  <si>
    <t>Dioscorea bulbifera, cheeky yam, peeled, sliced, soaked 2 d, baked 15 min6</t>
  </si>
  <si>
    <t>Macrozamia communis, cycad palm seed, sliced, soaked 1 wk, pounded, baked6</t>
  </si>
  <si>
    <t>40±2</t>
  </si>
  <si>
    <t>PACIFIC ISLANDERS</t>
  </si>
  <si>
    <t>Breadfruit (Artocarpus altilis) (Australia)6</t>
  </si>
  <si>
    <t>Banana/plantain, green</t>
  </si>
  <si>
    <t>Green banana, boiled (New Zealand)</t>
  </si>
  <si>
    <t>38±10</t>
  </si>
  <si>
    <t>Sweet Potato</t>
  </si>
  <si>
    <t>30±5</t>
  </si>
  <si>
    <t>ISRAELI</t>
  </si>
  <si>
    <t>Melawach (dough made from white wheat flour and butter, fried)</t>
  </si>
  <si>
    <t>61±10</t>
  </si>
  <si>
    <t>Melawach</t>
  </si>
  <si>
    <t>Melawach + 15 g locust bean (Ceratonia siliqua) fiber (soluble)</t>
  </si>
  <si>
    <t>Melawach + 15 g maize cob fiber (insoluble)</t>
  </si>
  <si>
    <t>Melawach + 15 g lupin (Lupinus albus) fiber</t>
  </si>
  <si>
    <t>PIMA INDIAN</t>
  </si>
  <si>
    <t>Acorns, stewed with venison (Quercus emoryi)6</t>
  </si>
  <si>
    <t>16±1</t>
  </si>
  <si>
    <t>Cactus jam (Stenocereus thurberi)</t>
  </si>
  <si>
    <t>Corn hominy (Zea mays)6</t>
  </si>
  <si>
    <t>Fruit Leather (Stenocereus thurberi)</t>
  </si>
  <si>
    <t>Lima beans broth (Phaseolus lunatus)6</t>
  </si>
  <si>
    <t>Mesquite cakes (Prosopis velutina)6</t>
  </si>
  <si>
    <t>Tortilla (Zea mays and Olneya tesota)</t>
  </si>
  <si>
    <t>White teparies broth (Phaseolus acutifolius)6</t>
  </si>
  <si>
    <t>Yellow teparies broth (Phaseolus acutifolius)6</t>
  </si>
  <si>
    <t>SOUTH AMERICAN</t>
  </si>
  <si>
    <t>Arepa, corn bread cake, made with corn flour (Mexico)</t>
  </si>
  <si>
    <t>Arepa, made from ordinary dehulled dent corn flour (25% amylose) 9, 34</t>
  </si>
  <si>
    <t>Arepa, made from dehulled high-amylose (70%) corn flour 9, 34</t>
  </si>
  <si>
    <t>Black Beans</t>
  </si>
  <si>
    <t>Brown Beans</t>
  </si>
  <si>
    <t>Corn tortilla (Mexican)</t>
  </si>
  <si>
    <t>Corn tortilla, served with refried mashed pinto beans and tomato sauce (Mexican)</t>
  </si>
  <si>
    <t>Corn tortilla, fried, with mashed potato, fresh tomato and lettuce (Mexican)</t>
  </si>
  <si>
    <t>Nopal (prickly pear cactus)</t>
  </si>
  <si>
    <t>Pinto beans, boiled in salted water</t>
  </si>
  <si>
    <t>Wheat tortilla (Mexican)</t>
  </si>
  <si>
    <t>Wheat tortilla, served with refried pinto beans and tomato sauce (Mexican)</t>
  </si>
  <si>
    <t>Pita bread, white (Canada)</t>
  </si>
  <si>
    <t>Wheat flour flatbread (India)</t>
  </si>
  <si>
    <t>66±9</t>
  </si>
  <si>
    <t>Amaranth : wheat (25:75) composite flour flatbread (India)</t>
  </si>
  <si>
    <t>66±10</t>
  </si>
  <si>
    <t>Amaranth : wheat (50:50) composite flour flatbread (India)</t>
  </si>
  <si>
    <t>76±20</t>
  </si>
  <si>
    <t>All-Bran™ (high-fiber, extruded wheat bran cereal)</t>
  </si>
  <si>
    <t>All-Bran™ (Kellogg's, Pagewood, NSW, Australia)13</t>
  </si>
  <si>
    <t>All-Bran™ (Kellogg's, Battle Creek, MI, USA)</t>
  </si>
  <si>
    <t>White flour (South Africa)</t>
  </si>
  <si>
    <t>71±7</t>
  </si>
  <si>
    <t>70±0</t>
  </si>
  <si>
    <t>White wheat flour bread, hard, toasted (Italian)</t>
  </si>
  <si>
    <t>Wonder™, enriched white bread (Interstate Brands Companies, Kansas City, MO, USA)</t>
  </si>
  <si>
    <t>71±9</t>
  </si>
  <si>
    <t>Wonder™, enriched white bread (Interstate Brands Companies, USA)</t>
  </si>
  <si>
    <t>72±4</t>
  </si>
  <si>
    <t>77±3</t>
  </si>
  <si>
    <t>73±2</t>
  </si>
  <si>
    <t>White Turkish bread (Turkey)</t>
  </si>
  <si>
    <t>White bread with enzyme inhibitors</t>
  </si>
  <si>
    <t>White bread + acarbose (200mg) (Mexico)</t>
  </si>
  <si>
    <t>mean in two groups of subjects</t>
  </si>
  <si>
    <t>34±16</t>
  </si>
  <si>
    <t>White bread roll + 3 mg trestatin (pancreatic alpha-amylase inhibitor) (Switzerland)5</t>
  </si>
  <si>
    <t>White bread roll + 6 mg trestatin (Switzerland)5</t>
  </si>
  <si>
    <t>White bread with soluble fiber</t>
  </si>
  <si>
    <t>White bread + 15 g psyllium fiber (Plantago psyllium) (Mexico)</t>
  </si>
  <si>
    <t>53±12</t>
  </si>
  <si>
    <t>White bread eaten with vinegar as vinaigrette (Sweden)</t>
  </si>
  <si>
    <t>White bread eaten with powdered dried seaweed (Nori alga) (Spain)</t>
  </si>
  <si>
    <t>White bread containing Eurylon® high-amylose maize starch (France)12</t>
  </si>
  <si>
    <t>White fiber-enriched bread</t>
  </si>
  <si>
    <t>White, high-fiber (Dempster's Corporate Foods Ltd., Canada)</t>
  </si>
  <si>
    <t>White, high-fiber (Weston's Bakery, Toronto, Canada)</t>
  </si>
  <si>
    <t>68±1</t>
  </si>
  <si>
    <t>White resistant starch-enriched bread</t>
  </si>
  <si>
    <t>Fibre White™ (Nature's Fresh, Auckland, New Zealand)</t>
  </si>
  <si>
    <t>77±10</t>
  </si>
  <si>
    <t>Wonderwhite™ (Buttercup Bakeries, Australia)</t>
  </si>
  <si>
    <t>80±8</t>
  </si>
  <si>
    <t xml:space="preserve">Wholemeal wheat flour bread (whole wheat) </t>
  </si>
  <si>
    <t>Wholemeal flour (Canada)</t>
  </si>
  <si>
    <t>72±6</t>
  </si>
  <si>
    <t>Wholemeal flour (USA)5</t>
  </si>
  <si>
    <t>Wholemeal flour (South Africa)</t>
  </si>
  <si>
    <t>75±9</t>
  </si>
  <si>
    <t>Wholemeal flour (Tip Top Bakeries, Australia)</t>
  </si>
  <si>
    <t>77±9</t>
  </si>
  <si>
    <t>78±16</t>
  </si>
  <si>
    <t>Wholemeal flour (Kenya)</t>
  </si>
  <si>
    <t>mean of thirteen studies</t>
  </si>
  <si>
    <t>71± 2</t>
  </si>
  <si>
    <t>Wholemeal Turkish bread</t>
  </si>
  <si>
    <t>Specialty wheat breads</t>
  </si>
  <si>
    <t>Bürgen® Mixed Grain bread (Australia)</t>
  </si>
  <si>
    <t>Cream of Wheat™ (Nabisco Brands Ltd., Canada)15</t>
  </si>
  <si>
    <t>Cream of Wheat™, Instant (Nabisco Brands Ltd., Canada)15</t>
  </si>
  <si>
    <t>Crispix™ (Kellogg's Inc., Canada)15</t>
  </si>
  <si>
    <t>Energy Mix™ (Quaker, France)</t>
  </si>
  <si>
    <t>80±7</t>
  </si>
  <si>
    <t>Froot Loops™ (Kellogg's, Australia)</t>
  </si>
  <si>
    <t>69±9</t>
  </si>
  <si>
    <t>Frosties™, sugar-coated cornflakes (Kellogg's, Australia)</t>
  </si>
  <si>
    <t>Fruitful Lite™ (Hubbards, Auckland, New Zealand)</t>
  </si>
  <si>
    <t>61±20</t>
  </si>
  <si>
    <t>Healthy Choice™ Hearty 7 Grain (Con Agra Inc., USA)</t>
  </si>
  <si>
    <t>55±6</t>
  </si>
  <si>
    <t>Healthy Choice™ Hearty 100% Whole Grain (Con Agra Inc., USA)</t>
  </si>
  <si>
    <t>62±6</t>
  </si>
  <si>
    <t>Helga's™ Classic Seed Loaf (Quality Bakers, Sydney, NSW, Australia)</t>
  </si>
  <si>
    <t>68±9</t>
  </si>
  <si>
    <t>Helga's™ traditional wholemeal bread (Quality Bakers, Australia)</t>
  </si>
  <si>
    <t>70±14</t>
  </si>
  <si>
    <t>Hunger Filler™, whole grain bread (Natural Ovens, USA)</t>
  </si>
  <si>
    <t>59±8</t>
  </si>
  <si>
    <t>Molenberg™ (Goodman Fielder, Auckland, New Zealand)</t>
  </si>
  <si>
    <t>75±10</t>
  </si>
  <si>
    <t>Molenberg™ (Goodman Fielder, New Zealand)</t>
  </si>
  <si>
    <t>84±8</t>
  </si>
  <si>
    <t>80±5</t>
  </si>
  <si>
    <t>9-Grain Multi-Grain (Tip Top Bakeries, Australia)</t>
  </si>
  <si>
    <t>Multigrain Loaf, spelt wheat flour (Australia)</t>
  </si>
  <si>
    <t>Multigrain (50% kibbled wheat grain) (Australia)</t>
  </si>
  <si>
    <t>Nutty Natural™, whole grain bread (Natural Ovens, USA)</t>
  </si>
  <si>
    <t>59±7</t>
  </si>
  <si>
    <t>Performax™ (Country Life Bakeries, Dandenong, Vic, Australia)</t>
  </si>
  <si>
    <t>Ploughman's™ Wholegrain, original recipe (Quality Bakers, Australia)</t>
  </si>
  <si>
    <t>Ploughman's™ Wholemeal, smooth milled (Quality Bakers, Australia)</t>
  </si>
  <si>
    <t>64±10</t>
  </si>
  <si>
    <t>Semolina Bread (Kenya)</t>
  </si>
  <si>
    <t>Sourdough wheat (Australia)</t>
  </si>
  <si>
    <t>Soy &amp; Linseed bread (made from packet mix in bread maker) (Con Agra Inc., USA)</t>
  </si>
  <si>
    <t>50±6</t>
  </si>
  <si>
    <t>Stay Trim™, whole grain bread (Natural Ovens, USA)</t>
  </si>
  <si>
    <t>70±10</t>
  </si>
  <si>
    <t>Sunflower &amp; Barley bread, Riga brand (Berzin's Specialty Bakery, Australia)</t>
  </si>
  <si>
    <t>Vogel's Honey &amp; Oats (Stevns &amp; Co., Sydney, NSW, Australia)</t>
  </si>
  <si>
    <t>55±5</t>
  </si>
  <si>
    <t>Vogel's Roggenbrot (Stevns &amp; Co., Australia)</t>
  </si>
  <si>
    <t>Whole-wheat snack bread (Ryvita Co Ltd., Poole, Dorset, UK)</t>
  </si>
  <si>
    <t>100% Whole Grain™ bread (Natural Ovens, USA)</t>
  </si>
  <si>
    <t>51±11</t>
  </si>
  <si>
    <t>White wheat flour flatbread (Sweden)</t>
  </si>
  <si>
    <t>Unleavened Breads</t>
  </si>
  <si>
    <t>Lebanese bread, white (Seda Bakery, Sydney, NSW, Australia)</t>
  </si>
  <si>
    <t>Middle Eastern flatbread</t>
  </si>
  <si>
    <t>97±29</t>
  </si>
  <si>
    <t>43±4</t>
  </si>
  <si>
    <t>Nutrigrain™ (Kellogg's, Australia)</t>
  </si>
  <si>
    <t>66±12</t>
  </si>
  <si>
    <t>Oat 'n Honey Bake™ (Kellogg's, Australia)</t>
  </si>
  <si>
    <t>77±11</t>
  </si>
  <si>
    <t>Oat bran</t>
  </si>
  <si>
    <t>Oat bran, raw (Quaker Oats Co., Canada)15</t>
  </si>
  <si>
    <t>Oat bran, raw</t>
  </si>
  <si>
    <t>Porridge made from rolled oats</t>
  </si>
  <si>
    <t>Porridge (Uncle Toby's, Australia)13</t>
  </si>
  <si>
    <t>Porridge (Canada)16</t>
  </si>
  <si>
    <t>49±8</t>
  </si>
  <si>
    <t>Traditional porridge oats (Lowan Whole Foods, Box Hill, Vic, Australia)</t>
  </si>
  <si>
    <t>51±8</t>
  </si>
  <si>
    <t>All-Bran™ (Kellogg's Inc., Etobicoke, Canada)</t>
  </si>
  <si>
    <t>All-Bran™ (Kellogg's Inc., Canada)</t>
  </si>
  <si>
    <t>51±5</t>
  </si>
  <si>
    <t>42±5</t>
  </si>
  <si>
    <t>All-Bran Fruit 'n Oats™ (Kellogg's, Australia)</t>
  </si>
  <si>
    <t>All-Bran Soy 'n Fibre™ (Kellogg's, Australia)</t>
  </si>
  <si>
    <t>33±3</t>
  </si>
  <si>
    <t>Amaranth (Amaranthus esculentum) popped, eaten with milk and non-nutritive sweetener (India)</t>
  </si>
  <si>
    <t>97±19</t>
  </si>
  <si>
    <t>Barley porridge</t>
  </si>
  <si>
    <t>Wholemeal barley flour porridge (100% regular barley) (flour:water = 1:3), boiled 2.5 min (Sweden)</t>
  </si>
  <si>
    <t>50 (dry)</t>
  </si>
  <si>
    <t>Wholemeal high-fibre barley flour porridge (50% regular barley flour: 50% high-fibre barley flour) (Sweden)</t>
  </si>
  <si>
    <t>Barley porridge made from steamed thin (0.5 mm) dehulled barley flakes (Sweden)</t>
  </si>
  <si>
    <t>Barley porridge made from steamed thick (1.0 mm) dehulled barley flakes (Sweden)</t>
  </si>
  <si>
    <t>Bran Buds™ (Kellogg's Inc., Canada)15</t>
  </si>
  <si>
    <t>Bran Buds with psyllium (Kellogg's Inc., Canada)15</t>
  </si>
  <si>
    <t>Bran Chex™ (Nabisco Brands Ltd., Toronto, Canada)15</t>
  </si>
  <si>
    <t>Bran Flakes™ (Kellogg's, Australia)</t>
  </si>
  <si>
    <t>Cheerios™ (General Mills Inc., Etobicoke, Canada)15</t>
  </si>
  <si>
    <t>Chocapic™ (Nestlé, France)</t>
  </si>
  <si>
    <t>84±9</t>
  </si>
  <si>
    <t>Coco Pops™ (cocoa flavoured puffed rice)</t>
  </si>
  <si>
    <t>Coco Pops™ (Kellogg's, Australia)</t>
  </si>
  <si>
    <t>77±8</t>
  </si>
  <si>
    <t>Corn Bran™ (Quaker Oats Co. of Canada, Peterborough, Canada)15</t>
  </si>
  <si>
    <t>Corn Chex™ (Nabisco Brands Ltd., Canada)15</t>
  </si>
  <si>
    <t>Cornflakes™</t>
  </si>
  <si>
    <t>Cornflakes™ (Kellogg's, Auckland, New Zealand)</t>
  </si>
  <si>
    <t>72±16</t>
  </si>
  <si>
    <t>Cornflakes™ (Kellogg's, Australia)</t>
  </si>
  <si>
    <t>Cornflakes™ (Kellogg's Inc., Canada)</t>
  </si>
  <si>
    <t>80±6</t>
  </si>
  <si>
    <t>Cornflakes™ (Kellogg's, USA)5</t>
  </si>
  <si>
    <t>mean of five studies</t>
  </si>
  <si>
    <t>81±3</t>
  </si>
  <si>
    <t>Cornflakes, high-fiber (Presidents Choice, Sunfresh Ltd., Toronto, Canada)15</t>
  </si>
  <si>
    <t>Cornflakes, Crunchy Nut™ (Kellogg's, Australia)</t>
  </si>
  <si>
    <t>Corn Pops™ (Kellogg's, Australia)</t>
  </si>
  <si>
    <t>80±4</t>
  </si>
  <si>
    <t>Special K™ (Kellogg's, USA)</t>
  </si>
  <si>
    <t>Special K™ (Kellogg's, France)</t>
  </si>
  <si>
    <t>84±12</t>
  </si>
  <si>
    <t>Soy Tasty™ (flaked grains, soy nuts, dried fruit) (Sanitarium, Australia)</t>
  </si>
  <si>
    <t>60±5</t>
  </si>
  <si>
    <t>Soytana™, Vogel's, soy and linseed bran crunch with sultanas (20.1 g fiber per 100 g), (Specialty Cereals, Mt Kuring-gai, NSW, Australia)</t>
  </si>
  <si>
    <t>49±3</t>
  </si>
  <si>
    <t>Sultana Bran™ (Kellogg's, Australia)</t>
  </si>
  <si>
    <t>73±13</t>
  </si>
  <si>
    <t>Sustain™ (Kellogg's, Australia)13</t>
  </si>
  <si>
    <t>Fruity-Bix™, berry (Sanitarium, Auckland, New Zealand)</t>
  </si>
  <si>
    <t>113±10</t>
  </si>
  <si>
    <t>Golden Grahams™ (General Mills Inc., Canada)15</t>
  </si>
  <si>
    <t>Golden Wheats™ (Kellogg's, Australia)</t>
  </si>
  <si>
    <t>71±8</t>
  </si>
  <si>
    <t>Grapenuts™</t>
  </si>
  <si>
    <t>Grapenuts™ (Post, Kraft General Foods Inc., Toronto, Canada)15</t>
  </si>
  <si>
    <t>Grapenuts™ (Kraft Foods Inc., Port Chester, NY, USA)</t>
  </si>
  <si>
    <t>75±6</t>
  </si>
  <si>
    <t>71±4</t>
  </si>
  <si>
    <t>Grapenuts™ Flakes (Post, Kraft General Foods Inc., Canada)15</t>
  </si>
  <si>
    <t>Guardian™ (Kellogg's, Australia)</t>
  </si>
  <si>
    <t>37±9</t>
  </si>
  <si>
    <t>Healthwise™ for bowel health (Uncle Toby's, Wahgunyah, Vic, Australia)</t>
  </si>
  <si>
    <t>Healthwise™ for heart health (Uncle Toby's, Australia)</t>
  </si>
  <si>
    <t>48±5</t>
  </si>
  <si>
    <t>Honey Rice Bubbles™ (Kellogg's, Australia)</t>
  </si>
  <si>
    <t>77±4</t>
  </si>
  <si>
    <t>Honey Smacks™ (Kellogg's, Australia)</t>
  </si>
  <si>
    <t>71±10</t>
  </si>
  <si>
    <t>Hot cereal, apple &amp; cinnamon (Con Agra Inc., USA)</t>
  </si>
  <si>
    <t>37±6</t>
  </si>
  <si>
    <t>Hot cereal, unflavoured (Con Agra Inc., USA)</t>
  </si>
  <si>
    <t>25±5</t>
  </si>
  <si>
    <t>Just Right™ (Kellogg's, Australia)</t>
  </si>
  <si>
    <t>60±15</t>
  </si>
  <si>
    <t>Just Right Just Grains™ (Kellogg's, Australia)</t>
  </si>
  <si>
    <t>62±11</t>
  </si>
  <si>
    <t>Komplete™ (Kellogg's, Australia)</t>
  </si>
  <si>
    <t>Life™ (Quaker Oats Co., Canada)15</t>
  </si>
  <si>
    <t>Mini Wheats™, whole wheat (Kellogg's, Australia)</t>
  </si>
  <si>
    <t>58±8</t>
  </si>
  <si>
    <t>Mini Wheats™, blackcurrant (Kellogg's, Australia)</t>
  </si>
  <si>
    <t>72±10</t>
  </si>
  <si>
    <t>Muesli</t>
  </si>
  <si>
    <t>Muesli, NS8 (Canada)</t>
  </si>
  <si>
    <t>Alpen Muesli (Wheetabix, France)</t>
  </si>
  <si>
    <t>Muesli, gluten-free (Freedom Foods, Cheltenham, Vic, Australia) with 1.5% fat milk</t>
  </si>
  <si>
    <t>39±6</t>
  </si>
  <si>
    <t>Muesli, Lite (Sanitarium, New Zealand)</t>
  </si>
  <si>
    <t>54±12</t>
  </si>
  <si>
    <t>Muesli, Natural (Sanitarium, New Zealand)</t>
  </si>
  <si>
    <t>57±9</t>
  </si>
  <si>
    <t>Muesli, Natural (Sanitarium, Australia)</t>
  </si>
  <si>
    <t>40±6</t>
  </si>
  <si>
    <t>49±9</t>
  </si>
  <si>
    <t>Muesli, No Name (Sunfresh Ltd., Toronto, Canada)15</t>
  </si>
  <si>
    <t>Muesli, Swiss Formula (Uncle Toby's, Australia)</t>
  </si>
  <si>
    <t>56±8</t>
  </si>
  <si>
    <t>Muesli, toasted (Purina, Sydney, NSW, Australia)</t>
  </si>
  <si>
    <t>K-Time Strawberry Crunch™ bar (Kellogg's, Australia)</t>
  </si>
  <si>
    <t>77±5</t>
  </si>
  <si>
    <t>Rice Bubble Treat™ bar (Kellogg's, Australia)</t>
  </si>
  <si>
    <t>63±11</t>
  </si>
  <si>
    <t>Sustain™ bar (Kellogg's, Australia)</t>
  </si>
  <si>
    <t>57±10</t>
  </si>
  <si>
    <t>Amaranth</t>
  </si>
  <si>
    <t>Barley</t>
  </si>
  <si>
    <t>Pearl Barley</t>
  </si>
  <si>
    <t>Barley, pearled (Canada)</t>
  </si>
  <si>
    <t>Barley (Canada)</t>
  </si>
  <si>
    <t>Barley, pot, boiled in salted water 20 min (Gouda's foods, Concord, Canada)</t>
  </si>
  <si>
    <t>25±2</t>
  </si>
  <si>
    <t>25±1</t>
  </si>
  <si>
    <t>Barley (Hordeum vulgare) (India)</t>
  </si>
  <si>
    <t>Porridge (Hubbards, New Zealand)</t>
  </si>
  <si>
    <t>58±9</t>
  </si>
  <si>
    <t>Porridge (Australia)</t>
  </si>
  <si>
    <t>58±4</t>
  </si>
  <si>
    <t>Porridge (Canada)</t>
  </si>
  <si>
    <t>Porridge (USA)6</t>
  </si>
  <si>
    <t>mean of eight studies</t>
  </si>
  <si>
    <t>Wholemeal oat flour porridge (flour:water = 1:3), boiled 2.5 min (Sweden)</t>
  </si>
  <si>
    <t>Oat porridge made from thick (1.0 mm) dehulled oat flakes (Sweden)</t>
  </si>
  <si>
    <t>Oat porridge made from roasted thin (0.5 mm) dehulled oat flakes (Sweden)</t>
  </si>
  <si>
    <t>Oat porridge made from roasted thick (1.0 mm) dehulled oat flakes (Sweden)</t>
  </si>
  <si>
    <t>Oat porridge made from roasted and steamed thin (0.5 mm) dehulled oat flakes (Sweden)</t>
  </si>
  <si>
    <t>Oat porridge made from steamed thick (1.0 mm) dehulled oat flakes (Sweden)</t>
  </si>
  <si>
    <t>Instant Porridge</t>
  </si>
  <si>
    <t>Quick Oats (Quaker Oats Co., Canada)</t>
  </si>
  <si>
    <t>One Minute Oats (Quaker Oats Co., Canada)15</t>
  </si>
  <si>
    <t>66±1</t>
  </si>
  <si>
    <t>Pop Tarts™, Double Chocolate (Kellogg's, Australia)</t>
  </si>
  <si>
    <t>70±2</t>
  </si>
  <si>
    <t>Pro Stars™ (General Mills Inc., Canada)15</t>
  </si>
  <si>
    <t>Puffed Wheat</t>
  </si>
  <si>
    <t>Puffed Wheat (Quaker Oats Co., Canada)15</t>
  </si>
  <si>
    <t>Puffed Wheat (Sanitarium, Australia)</t>
  </si>
  <si>
    <t>80±11</t>
  </si>
  <si>
    <t>74±7</t>
  </si>
  <si>
    <t>Raisin Bran™ (Kellogg's, USA)</t>
  </si>
  <si>
    <t>61±5</t>
  </si>
  <si>
    <t>Red River Cereal (Maple Leaf Mills, Toronto, Canada)</t>
  </si>
  <si>
    <t>Rice Bran, extruded (Rice Growers Co-Operative Ltd., Leeton, NSW, Australia)</t>
  </si>
  <si>
    <t>19±3</t>
  </si>
  <si>
    <t>Rice Bubbles™ (puffed rice)</t>
  </si>
  <si>
    <t>Rice Bubbles™ (Kellogg's, Australia)13</t>
  </si>
  <si>
    <t>Rice Bubbles™ (Kellogg's, Australia)</t>
  </si>
  <si>
    <t>85±3</t>
  </si>
  <si>
    <t>87±4</t>
  </si>
  <si>
    <t>Rice Chex™ (Nabisco Brands Ltd., Canada)15</t>
  </si>
  <si>
    <t>Rice Krispies™ (Kellogg's Inc., Canada)15</t>
  </si>
  <si>
    <t>Shredded Wheat</t>
  </si>
  <si>
    <t>Shredded Wheat (Canada)</t>
  </si>
  <si>
    <t>67±10</t>
  </si>
  <si>
    <t>Shredded Wheat™ (Nabisco Brands Ltd., Canada)15</t>
  </si>
  <si>
    <t>75±8</t>
  </si>
  <si>
    <t>Special K™ - formulation of this cereal varies in different countries</t>
  </si>
  <si>
    <t>Special K™ (Kellogg's, Australia)</t>
  </si>
  <si>
    <t>Type NS, boiled (France)</t>
  </si>
  <si>
    <t>mean of 12 studies</t>
  </si>
  <si>
    <t>64±7</t>
  </si>
  <si>
    <t>Type NS, boiled in salted water, refrigerated 16-20h, reheated (India)</t>
  </si>
  <si>
    <t>Type NS, boiled 13 min, then baked 10 min (Italy)</t>
  </si>
  <si>
    <t>Long grain, boiled</t>
  </si>
  <si>
    <t>Long grain, boiled 5 min (Canada)</t>
  </si>
  <si>
    <t>Long grain, white, unconverted, boiled 15 min (Mahatma brand, Riviana Foods, Wetherill Park, NSW, Australia )</t>
  </si>
  <si>
    <t>Team™ (Nabisco Brands Ltd., Canada)15</t>
  </si>
  <si>
    <t>Thank Goodness™ (Hubbards, New Zealand)</t>
  </si>
  <si>
    <t>65±18</t>
  </si>
  <si>
    <t>Total™ (General Mills Inc., Canada)15</t>
  </si>
  <si>
    <t>Ultra-bran™, Vogel's, soy and linseed extruded wheat bran cereal (30.2 g fiber per 100 g) (Specialty Cereals, Australia)</t>
  </si>
  <si>
    <t>Wheat-bites™ (Uncle Toby's, Australia)</t>
  </si>
  <si>
    <t>72±11</t>
  </si>
  <si>
    <t>Wheat biscuits (plain flaked wheat)</t>
  </si>
  <si>
    <t>Vita-Brits™ (Uncle Toby's, Australia)13</t>
  </si>
  <si>
    <t>Vita-Brits™ (Uncle Toby's, Australia)</t>
  </si>
  <si>
    <t>Weet-Bix™ (Sanitarium, Australia)</t>
  </si>
  <si>
    <t>69±4</t>
  </si>
  <si>
    <t>Weetabix™ (Weetabix of Canada Ltd., Thornhill, Canada)15</t>
  </si>
  <si>
    <t>Weetabix™ (Weetabix of Canada Ltd.)</t>
  </si>
  <si>
    <t>Whole wheat Goldies™ (Kellogg's, Australia)</t>
  </si>
  <si>
    <t>70±4</t>
  </si>
  <si>
    <t>mean of seven studies</t>
  </si>
  <si>
    <t>Wheat biscuits (flaked wheat) with additional ingredients</t>
  </si>
  <si>
    <t>Good Start™, muesli wheat biscuits (Sanitarium, Australia)</t>
  </si>
  <si>
    <t>68±4</t>
  </si>
  <si>
    <t>Hi-Bran Weet-Bix™, wheat biscuits with extra wheat bran (Sanitarium, Australia)</t>
  </si>
  <si>
    <t>61±4</t>
  </si>
  <si>
    <t>Hi-Bran Weet-Bix™ with soy and linseed (Sanitarium, Australia)</t>
  </si>
  <si>
    <t>57±3</t>
  </si>
  <si>
    <t>Honey Goldies™ (Kellogg's Australia)</t>
  </si>
  <si>
    <t>72±3</t>
  </si>
  <si>
    <t>Lite-Bix™, plain, no added sugar (Sanitarium, Australia)</t>
  </si>
  <si>
    <t>70±3</t>
  </si>
  <si>
    <t>Oat bran Weet-Bix™ (Sanitarium, Australia)</t>
  </si>
  <si>
    <t>57±4</t>
  </si>
  <si>
    <t>Sultana Goldies™ (Kellogg's Australia)</t>
  </si>
  <si>
    <t>65±6</t>
  </si>
  <si>
    <t>Crunchy Nut Cornflakes™ bar (Kellogg's, Australia)</t>
  </si>
  <si>
    <t>Fibre Plus™ bar (Uncle Toby's, Australia)</t>
  </si>
  <si>
    <t>78±9</t>
  </si>
  <si>
    <t>Fruity-Bix™ bar, fruit and nut, wheat biscuit cereal with dried fruit and nuts with yoghurt coating (Sanitarium, Australia)</t>
  </si>
  <si>
    <t>Fruity-Bix™ bar, wild berry, wheat biscuit cereal with fruit and covered with yoghurt coating (Sanitarium, Australia)</t>
  </si>
  <si>
    <t>51±4</t>
  </si>
  <si>
    <t>K-Time Just Right™ bar (Kellogg's, Australia)</t>
  </si>
  <si>
    <t>White, low-amylose, boiled (Turkey)</t>
  </si>
  <si>
    <t>Rice, white high-amylose</t>
  </si>
  <si>
    <t>Bangladeshi rice variety BR16 (28% amylose)</t>
  </si>
  <si>
    <t>Bangladeshi rice variety BR16, white, long-grain (27% amylose), boiled 17.5 min</t>
  </si>
  <si>
    <t>Doongara, white (Rice Growers Co-op., Australia)</t>
  </si>
  <si>
    <t>64±9</t>
  </si>
  <si>
    <t>54±7</t>
  </si>
  <si>
    <t>Koshikari (Japonica), white, short-grain, boiled 15 min then steamed 10 min (Japan)</t>
  </si>
  <si>
    <t>48±8</t>
  </si>
  <si>
    <t>Basmati</t>
  </si>
  <si>
    <t>mean of two groups of subjects</t>
  </si>
  <si>
    <t>43±6</t>
  </si>
  <si>
    <t>Barley, cracked (Malthouth, Tunisia)</t>
  </si>
  <si>
    <t>Barley, rolled (Australia)</t>
  </si>
  <si>
    <t>66±5</t>
  </si>
  <si>
    <t>Buckwheat</t>
  </si>
  <si>
    <t>Buckwheat (Canada)</t>
  </si>
  <si>
    <t>51±10</t>
  </si>
  <si>
    <t>Buckwheat groats, hydrothermally treated, dehusked, boiled 12 min (Sweden)</t>
  </si>
  <si>
    <t>Corn/Maize</t>
  </si>
  <si>
    <t>Maize (Zea Mays), flour made into chapatti (India)</t>
  </si>
  <si>
    <t>Maize meal porridge/gruel (Kenya)</t>
  </si>
  <si>
    <t>Cornmeal</t>
  </si>
  <si>
    <t>Cornmeal, boiled in salted water 2 min (McNair Products Co. Ltd., Toronto, Canada)</t>
  </si>
  <si>
    <t>Cornmeal + margarine (McNair Products Co. Ltd., Canada)</t>
  </si>
  <si>
    <t>69±1</t>
  </si>
  <si>
    <t>Sweet corn</t>
  </si>
  <si>
    <t>Sweet corn, 'Honey &amp; Pearl' variety (New Zealand)</t>
  </si>
  <si>
    <t>37±12</t>
  </si>
  <si>
    <t>Sweet corn, on the cob, boiled 20 min (Australia)</t>
  </si>
  <si>
    <t>Sweet corn (Canada)</t>
  </si>
  <si>
    <t>59±11</t>
  </si>
  <si>
    <t>Sweet corn (USA)</t>
  </si>
  <si>
    <t>Sweet corn (South Africa)</t>
  </si>
  <si>
    <t>62±5</t>
  </si>
  <si>
    <t>53±4</t>
  </si>
  <si>
    <t>Sweet corn, whole kernel, canned, diet-pack, drained (Featherweight, USA)</t>
  </si>
  <si>
    <t>Sweet corn, frozen, reheated in microwave (Green Giant Pillsbury Ltd., Toronto, Canada)</t>
  </si>
  <si>
    <t>Taco shells, cornmeal-based, baked (Old El Paso Foods Co., Toronto, Canada)</t>
  </si>
  <si>
    <t>Couscous</t>
  </si>
  <si>
    <t>Couscous, boiled 5 min (Near East Food Products Co., Leominster, MA, USA)</t>
  </si>
  <si>
    <t>Couscous, boiled 5 min (Tunisia)</t>
  </si>
  <si>
    <t>65±4</t>
  </si>
  <si>
    <t>Millet</t>
  </si>
  <si>
    <t>Millet, boiled (Canada)</t>
  </si>
  <si>
    <t>Millet flour porridge (Kenya)</t>
  </si>
  <si>
    <t>Rice, white</t>
  </si>
  <si>
    <t>Arborio, risotto rice, boiled (Sun Rice brand, Rice Growers Co-Op., Australia)</t>
  </si>
  <si>
    <t>69±7</t>
  </si>
  <si>
    <t>White (Oryza sativa), boiled (India)</t>
  </si>
  <si>
    <t>69±15</t>
  </si>
  <si>
    <t>Rice, boiled white, type NS8</t>
  </si>
  <si>
    <t>Type NS, eaten alone (France)</t>
  </si>
  <si>
    <t>Type NS (India)</t>
  </si>
  <si>
    <t>Type NS (Canada)</t>
  </si>
  <si>
    <t>Type NS (France)</t>
  </si>
  <si>
    <t>Type NS (Pakistan)</t>
  </si>
  <si>
    <t>Type NS, boiled in salted water (India)</t>
  </si>
  <si>
    <t>Type NS, boiled 13 min (Italy)</t>
  </si>
  <si>
    <t>Type NS (Kenya)</t>
  </si>
  <si>
    <t>Bangladeshi rice variety BR2, parboiled (12% amylose)</t>
  </si>
  <si>
    <t>Parboiled, low-amylose, Pelde, Sungold (Rice Growers Co-op., Australia)</t>
  </si>
  <si>
    <t>Parboiled, high-amylose</t>
  </si>
  <si>
    <t>Parboiled, high-amylose (28%), Doongara (Rice Growers Co-op., Australia)</t>
  </si>
  <si>
    <t>Bangladeshi rice variety BR16, parboiled (28% amylose)</t>
  </si>
  <si>
    <t>Bangladeshi rice variety BR16, traditionally parboiled (27% amylose)</t>
  </si>
  <si>
    <t>Gem long grain (Dainty Food Inc., Toronto, Canada)</t>
  </si>
  <si>
    <t>Long grain, white (Uncle Bens, Auckland, New Zealand)</t>
  </si>
  <si>
    <t>56±7</t>
  </si>
  <si>
    <t>Long grain, boiled 25 min (Surinam)</t>
  </si>
  <si>
    <t>56±2</t>
  </si>
  <si>
    <t>Gem long grain (Dainty Food Inc., Canada)</t>
  </si>
  <si>
    <t>Long grain, boiled 15 min</t>
  </si>
  <si>
    <t>Long grain, white, boiled 7 min (Star brand, Gouda foods, Concord, Canada)</t>
  </si>
  <si>
    <t>64±3</t>
  </si>
  <si>
    <t>mean of 10 studies</t>
  </si>
  <si>
    <t>Rice, long grain, quick-cooking varieties</t>
  </si>
  <si>
    <t>Long grain, parboiled 10 min cooking time (Uncle Ben's, Masterfoods, Belgium)</t>
  </si>
  <si>
    <t>Long grain, parboiled, 20 min cooking time (Uncle Ben's, Masterfoods, Belgium)</t>
  </si>
  <si>
    <t>75±7</t>
  </si>
  <si>
    <t>Long grain, white, pre-cooked, microwaved 2 min (Express Rice, plain, Uncle Ben's, Masterfoods King's Lynn, Norfolk, UK)</t>
  </si>
  <si>
    <t>Rice, specialty rices</t>
  </si>
  <si>
    <t>Cajun Style, Uncle Ben's® (Effem Foods Ltd., Bolton, Canada)</t>
  </si>
  <si>
    <t>Garden Style, Uncle Ben's® (Effem Foods Ltd., Canada)</t>
  </si>
  <si>
    <t>Long Grain and Wild, Uncle Ben's® (Effem Foods Ltd., Canada)</t>
  </si>
  <si>
    <t>Mexican Fast and Fancy, Uncle Ben's® (Effem Foods Ltd., Canada)</t>
  </si>
  <si>
    <t>Saskatchewan wild rice (Canada)</t>
  </si>
  <si>
    <t>Broken rice, white, cooked in rice cooker (Lion Foods, Bangkok, Thailand)</t>
  </si>
  <si>
    <t>86±10</t>
  </si>
  <si>
    <t>Glutinous rice, white, cooked in rice cooker (Bangsue Chia Meng Rice Mill, Bangkok, Thailand)</t>
  </si>
  <si>
    <t>98±7</t>
  </si>
  <si>
    <t>Jasmine rice, white long grain, cooked in rice cooker (Golden World Foods, Bangkok, Thailand)</t>
  </si>
  <si>
    <t>109±10</t>
  </si>
  <si>
    <t>Rice, white low-amylose</t>
  </si>
  <si>
    <t>Calrose, white, medium grain, boiled (Rice Growers Co-op., Australia)</t>
  </si>
  <si>
    <t>83±13</t>
  </si>
  <si>
    <t>Sungold, Pelde, parboiled (Rice Growers Co-op., Australia)</t>
  </si>
  <si>
    <t>87±7</t>
  </si>
  <si>
    <t>Waxy (0-2% amylose) (Rice Growers Co-op., Australia)</t>
  </si>
  <si>
    <t>88±11</t>
  </si>
  <si>
    <t>Pelde, white (Rice Growers Co-op., Australia)</t>
  </si>
  <si>
    <t>93±11</t>
  </si>
  <si>
    <t>Digestives (Canada)</t>
  </si>
  <si>
    <t>Digestives, Peak Freans (Nabisco Ltd., Toronto, Canada)</t>
  </si>
  <si>
    <t>59±2</t>
  </si>
  <si>
    <t>Digestives, gluten-free (maize starch) (Nutricia Dietary Care Ltd., Redish, Stockport, UK)</t>
  </si>
  <si>
    <t>Evergreen met Krenten (LU, Netherlands)</t>
  </si>
  <si>
    <t>Golden Fruit (Griffin's Foods Ltd., Auckland, New Zealand)</t>
  </si>
  <si>
    <t>77±25</t>
  </si>
  <si>
    <t>Graham Wafers (Christie Brown &amp; Co., Toronto, Canada)</t>
  </si>
  <si>
    <t>Basmati, white, boiled (Mahatma brand, Sydney, NSW, Australia)</t>
  </si>
  <si>
    <t>Precooked basmati rice in pouch, white, reheated in microwave, Uncle Ben's Express® (Masterfoods. Kings Lynn, Norfolk, UK)</t>
  </si>
  <si>
    <t>Quick cooking white basmati, cooked 10 min, Uncle Ben's® Superior (Masterfoods Olen, Belgium)</t>
  </si>
  <si>
    <t>Rice, brown</t>
  </si>
  <si>
    <t>Brown (Canada)</t>
  </si>
  <si>
    <t>Brown, steamed (USA)5</t>
  </si>
  <si>
    <t>Brown (Oriza Sativa), boiled (South India)5</t>
  </si>
  <si>
    <t>50±19</t>
  </si>
  <si>
    <t>Calrose brown (Rice Growers Co-op., Australia)</t>
  </si>
  <si>
    <t>87±8</t>
  </si>
  <si>
    <t>Doongara brown, high amylose (Rice Growers Co-op., Australia)</t>
  </si>
  <si>
    <t>66±7</t>
  </si>
  <si>
    <t>Pelde brown (Rice Growers Co-op., Australia)</t>
  </si>
  <si>
    <t>76±6</t>
  </si>
  <si>
    <t>Parboiled, cooked 20 min, Uncle Ben's Natur-reis ® (Masterfoods Olen, Belgium)</t>
  </si>
  <si>
    <t>Sunbrown Quick™ (Rice Growers Co-op., Australia)</t>
  </si>
  <si>
    <t>Instant/puffed rice</t>
  </si>
  <si>
    <t>Instant rice, white, boiled 1 min (Canada)</t>
  </si>
  <si>
    <t>Instant rice, white, cooked 6 min (Trice brand, Australia)</t>
  </si>
  <si>
    <t>Puffed, white, cooked 5 min, Uncle Ben's Snabbris® (Masterfoods Olen, Belgium)</t>
  </si>
  <si>
    <t>74±5</t>
  </si>
  <si>
    <t>69±12</t>
  </si>
  <si>
    <t>Instant doongara, white, cooked 5 min (Rice Growers Co-op., Australia)</t>
  </si>
  <si>
    <t>94±7</t>
  </si>
  <si>
    <t>Parboiled rice</t>
  </si>
  <si>
    <t>Parboiled rice (Canada)</t>
  </si>
  <si>
    <t>Parboiled rice (USA)</t>
  </si>
  <si>
    <t>Converted, white, Uncle Ben's® (Effem Foods Ltd., Canada)</t>
  </si>
  <si>
    <t>Converted, white, boiled 20-30 min, Uncle Ben's® (Masterfoods USA, Vernon, CA)</t>
  </si>
  <si>
    <t>Converted, white, long grain, boiled 20-30 min, Uncle Ben's® (Masterfoods USA)</t>
  </si>
  <si>
    <t>Boiled, 12 min (Denmark)6</t>
  </si>
  <si>
    <t>Boiled, 12 min (Denmark)</t>
  </si>
  <si>
    <t>Long grain, boiled, 10 min (USA)5</t>
  </si>
  <si>
    <t>Long grain, boiled 15 min (Canada)</t>
  </si>
  <si>
    <t>Long grain, boiled 25 min (Canada)</t>
  </si>
  <si>
    <t>Parboiled rice, eaten as part of a traditional Indian meal (India)5</t>
  </si>
  <si>
    <t>Parboiled, low-amylose</t>
  </si>
  <si>
    <t>Puffed Crispbread (Westons, Australia)</t>
  </si>
  <si>
    <t>81±9</t>
  </si>
  <si>
    <t>Puffed rice cakes</t>
  </si>
  <si>
    <t>Puffed rice cakes, white (Rice Growers Co-op., Leeton, NSW, Australia)</t>
  </si>
  <si>
    <t>82±11</t>
  </si>
  <si>
    <t>Rice cakes, Calrose rice (low-amylose) (Rice Growers Co-op., Australia)</t>
  </si>
  <si>
    <t>91±7</t>
  </si>
  <si>
    <t>Rice cakes, Doongara rice (high-amylose) (Rice Growers Co-op., Australia)</t>
  </si>
  <si>
    <t>Rye crispbread</t>
  </si>
  <si>
    <t>Rye crispbread (Canada)</t>
  </si>
  <si>
    <t>Ryvita™ (Canada)</t>
  </si>
  <si>
    <t>69±10</t>
  </si>
  <si>
    <t>Bangladeshi rice variety BR16, pressure parboiled (27% amylose)</t>
  </si>
  <si>
    <t>Bangladeshi rice variety BR4, parboiled (27% amylose)</t>
  </si>
  <si>
    <t>Mean of 5 studies</t>
  </si>
  <si>
    <t>35±4</t>
  </si>
  <si>
    <t>Rye, whole kernels</t>
  </si>
  <si>
    <t>Rye, whole kernels (Canada)</t>
  </si>
  <si>
    <t>Rye, whole kernels, pressure cooked (15 psi) 30 min in 2 L water (Canada)</t>
  </si>
  <si>
    <t>Wheat</t>
  </si>
  <si>
    <t>Wheat, whole kernels</t>
  </si>
  <si>
    <t>Wheat, whole kernels (Triticum aestivum) (India)11</t>
  </si>
  <si>
    <t>30±9</t>
  </si>
  <si>
    <t>Wheat, whole kernels (Canada)</t>
  </si>
  <si>
    <t>Wheat, whole kernels, pressure cooked (15 psi) 30 min in 2 L water (Canada)</t>
  </si>
  <si>
    <t>41±3</t>
  </si>
  <si>
    <t>Wheat, type NS8 (India)</t>
  </si>
  <si>
    <t>Wheat, precooked kernels</t>
  </si>
  <si>
    <t>Durum wheat, precooked, cooked 20 min (Ebly, Chateaudun, France)</t>
  </si>
  <si>
    <t>52±4</t>
  </si>
  <si>
    <t>Durum wheat, precooked, cooked 10 min (Ebly, France)</t>
  </si>
  <si>
    <t>50±5</t>
  </si>
  <si>
    <t>Durum wheat, precooked in pouch, reheated in microwave, Ebly Express (Ebly, France)</t>
  </si>
  <si>
    <t>40±5</t>
  </si>
  <si>
    <t>Quick cooking (White Wings, Sydney, NSW, Australia)</t>
  </si>
  <si>
    <t>54±11</t>
  </si>
  <si>
    <t>Semolina</t>
  </si>
  <si>
    <t>Semolina, roasted at 105 °C then gelatinised with water (India)</t>
  </si>
  <si>
    <t>55±9</t>
  </si>
  <si>
    <t>Semolina, steamed and gelatinised (India)</t>
  </si>
  <si>
    <t>54±13</t>
  </si>
  <si>
    <t>55±1</t>
  </si>
  <si>
    <t>Cracked wheat (bulgur/bourghul)</t>
  </si>
  <si>
    <t>Bulgur, boiled (Canada)</t>
  </si>
  <si>
    <t>Bulgur, boiled in 800 mL water 20 min (Canada)</t>
  </si>
  <si>
    <t>Bulgur, boiled 20 min (Canada)</t>
  </si>
  <si>
    <t>48±2</t>
  </si>
  <si>
    <t>Arrowroot</t>
  </si>
  <si>
    <t>Arrowroot (McCormicks's, Interbare Foods, Toronto, Canada)</t>
  </si>
  <si>
    <t>Arrowroot plus (McCormicks's, Canada)</t>
  </si>
  <si>
    <t>Milk Arrowroot™ (Arnotts, Sydney, NSW, Australia)</t>
  </si>
  <si>
    <t>65±2</t>
  </si>
  <si>
    <t>Barquette Abricot (LU, Ris, Orangis, France)</t>
  </si>
  <si>
    <t>71±6</t>
  </si>
  <si>
    <t>Bebe Dobre Rano Chocolate (Opavia/LU, Czech Republic)</t>
  </si>
  <si>
    <t>Bebe Dobre Rano Honey and Hazelnuts (Opavia/LU, Czech Republic)</t>
  </si>
  <si>
    <t>51±9</t>
  </si>
  <si>
    <t>Bebe Jemne Susenky (Opavia/LU, Czech Republic)</t>
  </si>
  <si>
    <t>67±11</t>
  </si>
  <si>
    <t>Full-fat (3% fat, Skånemejerier, Malmö, Sweden)6</t>
  </si>
  <si>
    <t>Full-fat cow's milk, fresh (Dairy Farmers, Sydney, NSW, Australia)</t>
  </si>
  <si>
    <t>31±2</t>
  </si>
  <si>
    <t>Full-fat (Canada)</t>
  </si>
  <si>
    <t>34±6</t>
  </si>
  <si>
    <t>Full-fat (USA)</t>
  </si>
  <si>
    <t>27±4</t>
  </si>
  <si>
    <t>Fermented cow's milk (ropy milk, långfil, 3% fat) (Arla, Gävle, Sweden)6</t>
  </si>
  <si>
    <t>Fermented cow's milk (filmjölk, 3% fat) (Skånemejerier, Malmö, Sweden)6</t>
  </si>
  <si>
    <t>mean of two foods</t>
  </si>
  <si>
    <t>Gran'Dia Banana, Oats and Honey (LU, Brazil)</t>
  </si>
  <si>
    <t>28±5</t>
  </si>
  <si>
    <t>Grany en-cas Abricot (LU, France)</t>
  </si>
  <si>
    <t>Grany en-cas Fruits des bois (LU, France)</t>
  </si>
  <si>
    <t>Grany Rush Apricot (LU, Netherlands)</t>
  </si>
  <si>
    <t>62±3</t>
  </si>
  <si>
    <t>Highland Oatmeal™ (Westons biscuits, Sydney, NSW, Australia)</t>
  </si>
  <si>
    <t>55±8</t>
  </si>
  <si>
    <t>Highland Oatcakes (Walker's Shortbread Ltd., Aberlour-on-Spey, Scotland)</t>
  </si>
  <si>
    <t>LU P'tit Déjeuner Chocolat (LU, France)</t>
  </si>
  <si>
    <t>LU P'tit Déjeuner Miel et Pépites Chocolat (LU, France)</t>
  </si>
  <si>
    <t>45±5</t>
  </si>
  <si>
    <t>49±2</t>
  </si>
  <si>
    <t>Maltmeal wafer (Griffin's Foods Ltd., New Zealand)</t>
  </si>
  <si>
    <t>50±10</t>
  </si>
  <si>
    <t>Morning Coffee™ (Arnotts, Australia)</t>
  </si>
  <si>
    <t>79±6</t>
  </si>
  <si>
    <t>Nutrigrain Fruits des bois (Kellogg's, France)</t>
  </si>
  <si>
    <t>Oatmeal (Canada)</t>
  </si>
  <si>
    <t>Oro (Saiwa, Italy)</t>
  </si>
  <si>
    <t>67±17</t>
  </si>
  <si>
    <t>Petit LU Normand (LU, France)</t>
  </si>
  <si>
    <t>Petit LU Roussillon (LU, France)</t>
  </si>
  <si>
    <t>48±4</t>
  </si>
  <si>
    <t>Prince Energie+ (LU, France)</t>
  </si>
  <si>
    <t>73±5</t>
  </si>
  <si>
    <t>Prince fourré chocolat (LU, France)</t>
  </si>
  <si>
    <t>52±2</t>
  </si>
  <si>
    <t>Prince Meganana Chocolate (LU, Spain)</t>
  </si>
  <si>
    <t>49±12</t>
  </si>
  <si>
    <t>Prince Petit Déjeuner Vanille (LU, France and Spain)</t>
  </si>
  <si>
    <t>45±6</t>
  </si>
  <si>
    <t>Rich Tea (Canada)</t>
  </si>
  <si>
    <t>55±4</t>
  </si>
  <si>
    <t>Sablé des Flandres (LU, France)</t>
  </si>
  <si>
    <t>Shortbread (Arnotts, Australia)</t>
  </si>
  <si>
    <t>Shredded Wheatmeal™ (Arnotts, Australia)</t>
  </si>
  <si>
    <t>62±4</t>
  </si>
  <si>
    <t>Snack Right Fruit Slice (97% fat-free) (Arnott's, Australia)</t>
  </si>
  <si>
    <t>Thé (LU, France)</t>
  </si>
  <si>
    <t>41±7</t>
  </si>
  <si>
    <t>Vanilla Wafers (Christie Brown &amp; Co., Canada)</t>
  </si>
  <si>
    <t>Véritable Petit Beurre (LU, France)</t>
  </si>
  <si>
    <t>Breton wheat crackers (Dare Foods Ltd., Kitchener, Canada)</t>
  </si>
  <si>
    <t>Corn Thins, puffed corn cakes, gluten-free (Real Foods, St Peters, NSW, Australia)</t>
  </si>
  <si>
    <t>87±10</t>
  </si>
  <si>
    <t>Cream Cracker (LU Triumfo, Brazil)</t>
  </si>
  <si>
    <t>High-calcium cracker (Danone, Malaysia)</t>
  </si>
  <si>
    <t>52±8</t>
  </si>
  <si>
    <t>Jatz™, plain salted craker biscuits (Arnotts, Australia)</t>
  </si>
  <si>
    <t>Reduced-fat, Vaalia™, apricot &amp; mango (Pauls Ltd., Australia)6</t>
  </si>
  <si>
    <t>26±4</t>
  </si>
  <si>
    <t>Reduced-fat, Vaalia™, french vanilla (Pauls Ltd., Australia)6</t>
  </si>
  <si>
    <t>Reduced-fat, Extra-Lite™, strawberry (Pauls Ltd., Australia)6</t>
  </si>
  <si>
    <t>28±4</t>
  </si>
  <si>
    <t>mean of three foods</t>
  </si>
  <si>
    <t>27±1</t>
  </si>
  <si>
    <t>Yoghurt drink, reduced-fat, Vaalia™, tropical passionfruit (Pauls Ltd., Australia)6</t>
  </si>
  <si>
    <t>High-fiber rye crispbread (Ryvita Company Ltd., Poole, Dorset, UK)</t>
  </si>
  <si>
    <t>Rye crispbread (Ryvita Company Ltd., UK)</t>
  </si>
  <si>
    <t>64±2</t>
  </si>
  <si>
    <t>Kavli™ Norwegian Crispbread (Players Biscuits, Sydney, NSW, Australia)</t>
  </si>
  <si>
    <t>Sao™, plain square crackers (Arnotts, Australia)</t>
  </si>
  <si>
    <t>70±9</t>
  </si>
  <si>
    <t>Stoned Wheat Thins (Christie Brown &amp; Co., Canada)</t>
  </si>
  <si>
    <t>Water cracker</t>
  </si>
  <si>
    <t>Water cracker (Canada)</t>
  </si>
  <si>
    <t>63±9</t>
  </si>
  <si>
    <t>Water cracker (Arnotts, Australia)</t>
  </si>
  <si>
    <t>78±11</t>
  </si>
  <si>
    <t>Premium Soda Crackers (Christie Brown &amp; Co., Canada)</t>
  </si>
  <si>
    <t>Vita-wheat™, original, crispbread (Arnott's, Australia)</t>
  </si>
  <si>
    <t>Custard</t>
  </si>
  <si>
    <t>No Bake Egg Custard, prepared from powder with whole milk (Nestlé, Sydney, NSW, Australia)</t>
  </si>
  <si>
    <t>Custard, home made from milk, wheat starch, and sugar (Australia)</t>
  </si>
  <si>
    <t>43±10</t>
  </si>
  <si>
    <t>TRIM™, reduced-fat custard (Pauls Ltd., South Brisbane, Qld, Australia)</t>
  </si>
  <si>
    <t>37±4</t>
  </si>
  <si>
    <t>38±2</t>
  </si>
  <si>
    <t>Ice cream, Regular/NS8</t>
  </si>
  <si>
    <t>Ice cream, NS (Canada)</t>
  </si>
  <si>
    <t>36±8</t>
  </si>
  <si>
    <t>Ice cream (half vanilla, half chocolate) (Italy)</t>
  </si>
  <si>
    <t>Ice cream, NS (USA)</t>
  </si>
  <si>
    <t>Ice cream, chocolate flavored (USA)</t>
  </si>
  <si>
    <t>68±15</t>
  </si>
  <si>
    <t>61±7</t>
  </si>
  <si>
    <t>Ice cream, Reduced- or Low-fat</t>
  </si>
  <si>
    <t>Ice cream, low-fat, vanilla, 'Light' (Peter's, Sydney, NSW, Australia)</t>
  </si>
  <si>
    <t>50±8</t>
  </si>
  <si>
    <t>Ice-cream, low-fat (1.2 % fat), Prestige Light rich vanilla (Norco, Lismore, NSW, Australia)6</t>
  </si>
  <si>
    <t>47±5</t>
  </si>
  <si>
    <t>Ice-cream, low-fat (1.4% fat), Prestige Light traditional toffee (Norco, Australia)6</t>
  </si>
  <si>
    <t>Ice-cream, reduced-fat (7.1 % fat), Prestige golden macadamia (Norco, Australia)6</t>
  </si>
  <si>
    <t>39±3</t>
  </si>
  <si>
    <t>Ice cream, Premium (high-fat)</t>
  </si>
  <si>
    <t>Ice cream, premium, Ultra chocolate, 15% fat (Sara Lee, Gosford, NSW, Australia)</t>
  </si>
  <si>
    <t>Ice cream, premium, French vanilla, 16% fat (Sara Lee, Australia)</t>
  </si>
  <si>
    <t>Milk, full-fat</t>
  </si>
  <si>
    <t>Full-fat (Italy)</t>
  </si>
  <si>
    <t>Apricot fruit bar, pureed dried apricot filling in wholemeal pastry (Mother Earth, Auckland, New Zealand)</t>
  </si>
  <si>
    <t>Apricot fruit spread, reduced sugar (Glen Ewin Jams, Para Hills, SA, Australia)</t>
  </si>
  <si>
    <t>55±7</t>
  </si>
  <si>
    <t>Apricot Fruity Bitz™, vitamin and mineral enriched dried fruit snack (Blackmores Ltd., Balgowlah, NSW, Australia)</t>
  </si>
  <si>
    <t>42±3</t>
  </si>
  <si>
    <t>Milk, full-fat, plus bran</t>
  </si>
  <si>
    <t>Full-fat + 20g wheat bran (Italy)</t>
  </si>
  <si>
    <t>27±2</t>
  </si>
  <si>
    <t>Milk, skim (Canada)</t>
  </si>
  <si>
    <t>32±5</t>
  </si>
  <si>
    <t>Milk, condensed, sweetened (Nestlé, Sydney, NSW, Australia)</t>
  </si>
  <si>
    <t>61±6</t>
  </si>
  <si>
    <t>Milk, low-fat, chocolate, with aspartame, Lite White™ (Dairy Farmers, Australia)</t>
  </si>
  <si>
    <t>24±6</t>
  </si>
  <si>
    <t>Milk, low-fat, chocolate, with sugar, Lite White™ (Dairy Farmers, Australia)</t>
  </si>
  <si>
    <t>Mousse, reduced-fat, prepared from commerical mousse mix with water</t>
  </si>
  <si>
    <t>Butterscotch, 1.9% fat (Nestlé, Australia)</t>
  </si>
  <si>
    <t>Chocolate, 2% fat (Nestlé, Australia)</t>
  </si>
  <si>
    <t>31±4</t>
  </si>
  <si>
    <t>Hazelnut, 2.4% fat (Nestlé, Australia)</t>
  </si>
  <si>
    <t>Mango, 1.8% fat (Nestlé, Australia)</t>
  </si>
  <si>
    <t>33±5</t>
  </si>
  <si>
    <t>Mixed berry, 2.2% fat (Nestlé, Australia)</t>
  </si>
  <si>
    <t>36±5</t>
  </si>
  <si>
    <t>Strawberry, 2.3% fat (Nestlé, Australia)</t>
  </si>
  <si>
    <t>32±3</t>
  </si>
  <si>
    <t>mean of six foods</t>
  </si>
  <si>
    <t>34±1</t>
  </si>
  <si>
    <t>Pudding</t>
  </si>
  <si>
    <t>instant, chocolate, made from powder and whole milk (White Wings, Sydney, NSW, Australia)</t>
  </si>
  <si>
    <t>47±4</t>
  </si>
  <si>
    <t>instant, vanilla, made from powder and whole milk (White Wings, Australia)</t>
  </si>
  <si>
    <t>40±4</t>
  </si>
  <si>
    <t>44±4</t>
  </si>
  <si>
    <t>Yoghurt</t>
  </si>
  <si>
    <t>Yoghurt, type NS8 (Canada)</t>
  </si>
  <si>
    <t>Low-fat yoghurt</t>
  </si>
  <si>
    <t>Low-fat, fruit, aspartame, Ski™ (Dairy Farmers, Australia)</t>
  </si>
  <si>
    <t>14±4</t>
  </si>
  <si>
    <t>Low-fat, fruit, sugar, Ski™ (Dairy Farmers, Australia)</t>
  </si>
  <si>
    <t>33±7</t>
  </si>
  <si>
    <t>Low-fat (0.9%), fruit, wild strawberry (Ski d'lite™, Dairy Farmers, Australia)</t>
  </si>
  <si>
    <t>31±14</t>
  </si>
  <si>
    <t>Non-fat yoghurt, sweetened with acesulfame K and Splenda</t>
  </si>
  <si>
    <t>Diet Vaalia™, exotic fruits (Pauls Ltd., Australia)6</t>
  </si>
  <si>
    <t>23±2</t>
  </si>
  <si>
    <t>Diet Vaalia™, mango (Pauls Ltd., Australia)6</t>
  </si>
  <si>
    <t>Diet Vaalia™, mixed berry (Pauls Ltd., Australia)6</t>
  </si>
  <si>
    <t>25±3</t>
  </si>
  <si>
    <t>Diet Vaalia™, strawberry (Pauls Ltd., Australia)6</t>
  </si>
  <si>
    <t>Diet Vaalia™, vanilla (Pauls Ltd, Australia)6</t>
  </si>
  <si>
    <t>mean of five foods</t>
  </si>
  <si>
    <t>24±1</t>
  </si>
  <si>
    <t>Reduced-fat yoghurt</t>
  </si>
  <si>
    <t>Oranges (Sunkist, Van Nuys, CA, USA)</t>
  </si>
  <si>
    <t>Oranges NS8 (Canada)</t>
  </si>
  <si>
    <t>Orange juice, unsweetened, reconstituted concentrate, Quelch brand (Berri Ltd., Australia)</t>
  </si>
  <si>
    <t>Orange juice, reconstituted from frozen concentrate (USA)</t>
  </si>
  <si>
    <t>Paw paw/papaya, raw</t>
  </si>
  <si>
    <t>Paw paw (Carica papaya) (Australia)6</t>
  </si>
  <si>
    <t>Soy-based dairy product alternatives</t>
  </si>
  <si>
    <t>Soy milks (containing maltodextrin)</t>
  </si>
  <si>
    <t>Soy milk, full-fat (3%), 0 mg calcium, Original (So Natural Foods, Taren Point, NSW, Australia)6</t>
  </si>
  <si>
    <t>Soy milk, full-fat (3%), 120 mg calcium, Calciforte (So Natural Foods, Australia)6</t>
  </si>
  <si>
    <t>Soy milk, reduced-fat (1.5%), 120 mg calcium, Light (So Natural Foods, Australia)6</t>
  </si>
  <si>
    <t>44±3</t>
  </si>
  <si>
    <t>Soy milk drinks</t>
  </si>
  <si>
    <t>Soy smoothie drink, banana, 1% fat (So Natural Foods, Australia)6</t>
  </si>
  <si>
    <t>Soy smoothie drink, chocolate hazelnut, 1% fat (So Natural Foods, Australia)6</t>
  </si>
  <si>
    <t>mean of two drinks</t>
  </si>
  <si>
    <t>32±2</t>
  </si>
  <si>
    <t>Up &amp; Go™, cocoa malt flavor (soy milk, rice cereal liquid breakfast)6 (Sanitarium, Berkeley Vale, NSW, Australia)</t>
  </si>
  <si>
    <t>Up &amp; Go™, original malt flavor (soy milk, rice cereal liquid breakfast)6 (Sanitarium, Australia)</t>
  </si>
  <si>
    <t>45±2</t>
  </si>
  <si>
    <t>Xpress™, chocolate (soy bean, cereal and legume extract drink with fructose)6 (So Natural Foods, Australia)</t>
  </si>
  <si>
    <t>Soy yoghurt</t>
  </si>
  <si>
    <t>Soy yoghurt, peach and mango, 2% fat, sugar (So Natural Foods, Australia)6</t>
  </si>
  <si>
    <t>50±3</t>
  </si>
  <si>
    <t>Tofu-based frozen dessert, chocolate with high-fructose (24%) corn syrup (USA)</t>
  </si>
  <si>
    <t>115±14</t>
  </si>
  <si>
    <t>Apples, raw</t>
  </si>
  <si>
    <t>Apple, NS8 (Denmark)</t>
  </si>
  <si>
    <t>Apple, Braeburn (New Zealand)6</t>
  </si>
  <si>
    <t>32±4</t>
  </si>
  <si>
    <t>Apple, NS8 (Canada)</t>
  </si>
  <si>
    <t>Apple, Golden Delicious (Canada)</t>
  </si>
  <si>
    <t>Apple, NS8 (USA)</t>
  </si>
  <si>
    <t>Apple, NS8 (Italy)</t>
  </si>
  <si>
    <t>Apple juice, unsweetened, reconstituted (Berrivale Orchards Ltd, Berri, SA, Australia)</t>
  </si>
  <si>
    <t>Apple juice, unsweetened (USA)</t>
  </si>
  <si>
    <t>Apple, dried (Australia)</t>
  </si>
  <si>
    <t>29±5</t>
  </si>
  <si>
    <t>Apricots</t>
  </si>
  <si>
    <t>Apricots, raw, NS8 (Italy)</t>
  </si>
  <si>
    <t>Apricots, canned in light syrup (Riviera, Aliments Caneast Foods, Montreal, Canada )</t>
  </si>
  <si>
    <t>Apricots, dried (Australia)</t>
  </si>
  <si>
    <t>30±7</t>
  </si>
  <si>
    <t>Apricots, dried (Wasco foods, Montreal, Canada)</t>
  </si>
  <si>
    <t>31±1</t>
  </si>
  <si>
    <t>Watermelon, raw (Australia)6</t>
  </si>
  <si>
    <t>72±13</t>
  </si>
  <si>
    <t>Wild Berry Fruity Bitz™, vitamin and mineral enriched dried fruit snack (Blackmores Ltd., Australia)</t>
  </si>
  <si>
    <t>Formula</t>
  </si>
  <si>
    <t>Infasoy™, soy-based, milk-free (Wyeth Nutritionals, Baulkham Hills, NSW, Australia)6</t>
  </si>
  <si>
    <t>100 mL</t>
  </si>
  <si>
    <t>Banana, raw</t>
  </si>
  <si>
    <t>Banana (Canada)</t>
  </si>
  <si>
    <t>Banana (Italy)</t>
  </si>
  <si>
    <t>62±9</t>
  </si>
  <si>
    <t>Banana (South Africa)</t>
  </si>
  <si>
    <t>70±5</t>
  </si>
  <si>
    <t>Banana, ripe (all yellow) (USA)</t>
  </si>
  <si>
    <t>Banana, under-ripe (Denmark)</t>
  </si>
  <si>
    <t>Banana, slightly under-ripe (yellow with green sections) (USA)</t>
  </si>
  <si>
    <t>Banana, over-ripe (yellow flecked with brown) (USA)</t>
  </si>
  <si>
    <t>Banana, over-ripe (Denmark)</t>
  </si>
  <si>
    <t>Banana, processed fruit fingers, Heinz Kidz™ (H J Heinz, Malvern, Vic, Australia)</t>
  </si>
  <si>
    <t>61±11</t>
  </si>
  <si>
    <t>Breadfruit (Artocarpus altilis), raw (Australia)6</t>
  </si>
  <si>
    <t>Cherries, raw, NS8 (Canada)</t>
  </si>
  <si>
    <t>Chico (Zapota zapotilla coville), raw (Philippines)6</t>
  </si>
  <si>
    <t>Cranberry juice</t>
  </si>
  <si>
    <t>Cranberry juice cocktail (Ocean Spray, Melbourne, Vic, Australia)</t>
  </si>
  <si>
    <t>Cranberry juice cocktail (Ocean Spray Inc., Lakeville-Middleboro, MA, USA)</t>
  </si>
  <si>
    <t>Custard apple, raw, flesh only (Australia)</t>
  </si>
  <si>
    <t>Dates, dried (Australia)</t>
  </si>
  <si>
    <t>103±21</t>
  </si>
  <si>
    <t>Figs, dried, tenderised, Dessert Maid brand (Ernest Hall &amp; Sons, Sydney, NSW, Australia)</t>
  </si>
  <si>
    <t>Fruit Cocktail, canned (Delmonte Canadian Canners Ltd., Hamilton, Canada)</t>
  </si>
  <si>
    <t>Grapefruit, raw (Canada)</t>
  </si>
  <si>
    <t>Grapes, raw</t>
  </si>
  <si>
    <t>Grapes, NS8(Canada)</t>
  </si>
  <si>
    <t>Grapes, NS8 (Italy)</t>
  </si>
  <si>
    <t>46±3</t>
  </si>
  <si>
    <t>Grapes, black, Waltham Cross (Australia)</t>
  </si>
  <si>
    <t>Kiwi fruit, raw</t>
  </si>
  <si>
    <t>Kiwi fruit, Hayward (New Zealand)6</t>
  </si>
  <si>
    <t>Kiwi fruit (Australia)6</t>
  </si>
  <si>
    <t>58±7</t>
  </si>
  <si>
    <t>Lychee, canned in syrup and drained, Narcissus brand (China)</t>
  </si>
  <si>
    <t>79±8</t>
  </si>
  <si>
    <t>Mango, raw</t>
  </si>
  <si>
    <t>Mango (Mangifera indica) (Philippines)6</t>
  </si>
  <si>
    <t>Mango (Mangifera indica) (Australia)6</t>
  </si>
  <si>
    <t>Mango, ripe (Mangifera indica) (India)11</t>
  </si>
  <si>
    <t>60±16</t>
  </si>
  <si>
    <t>Mango, low-fat frozen fruit dessert, Frutia™ (Weis Frozen Foods, Toowong, Qld, Australia)</t>
  </si>
  <si>
    <t>Marmalade, orange (Australia)</t>
  </si>
  <si>
    <t>48±9</t>
  </si>
  <si>
    <t>Oranges, raw</t>
  </si>
  <si>
    <t>Oranges, NS8 (Denmark)</t>
  </si>
  <si>
    <t>Oranges, NS8 (South Africa)</t>
  </si>
  <si>
    <t>33±6</t>
  </si>
  <si>
    <t>Oranges, NS8 (Canada)</t>
  </si>
  <si>
    <t>40±3</t>
  </si>
  <si>
    <t>Oranges, NS8 (Italy)</t>
  </si>
  <si>
    <t>Apricot, coconut and honey, made from packet mix (Defiance Milling Co., Australia)</t>
  </si>
  <si>
    <t>60±4</t>
  </si>
  <si>
    <t>Back to Top</t>
  </si>
  <si>
    <t>Cookies (Digestives)</t>
  </si>
  <si>
    <t>COOKIES (DIGESTIVES)</t>
  </si>
  <si>
    <t>Haricot/Navy beans, pressure cooked at15 psi for 25 min (King Grains, Canada)</t>
  </si>
  <si>
    <t>38±6</t>
  </si>
  <si>
    <t>Kidney Beans</t>
  </si>
  <si>
    <t>56±6</t>
  </si>
  <si>
    <t>Paw paw (papaya), ripe (India)11</t>
  </si>
  <si>
    <t>Papaya (Carica papaya) (Philippines)6</t>
  </si>
  <si>
    <t>59±1</t>
  </si>
  <si>
    <t>Peaches</t>
  </si>
  <si>
    <t>Peach, raw (Canada)</t>
  </si>
  <si>
    <t>Peach, raw (Italy)</t>
  </si>
  <si>
    <t>42±14</t>
  </si>
  <si>
    <t>Peach, canned in natural juice (Goulburn Valley, Ardmona Foods, Mooroopna, Vic, Australia)</t>
  </si>
  <si>
    <t>30±4</t>
  </si>
  <si>
    <t>Peach, canned in natural juice (SPC Ltd., Shepparton, Vic, Australia)</t>
  </si>
  <si>
    <t>38±8</t>
  </si>
  <si>
    <t>Peach, canned in heavy syrup (Letona Foods, Hawthorn East, Vic, Australia)</t>
  </si>
  <si>
    <t>58±11</t>
  </si>
  <si>
    <t>Peach, canned in light syrup (Delmonte, Canadian Canners Ltd.)</t>
  </si>
  <si>
    <t>Peach, canned in reduced-sugar syrup, SPC Lite (SPC Ltd., Australia)</t>
  </si>
  <si>
    <t>Pears</t>
  </si>
  <si>
    <t>Pear, raw, NS8 (Canada)</t>
  </si>
  <si>
    <t>Pear, Winter Nellis, raw (New Zealand)6</t>
  </si>
  <si>
    <t>Pear, Bartlett, raw (Canada)</t>
  </si>
  <si>
    <t>Pear, raw, NS8 (Italy)</t>
  </si>
  <si>
    <t>Pear halves, canned in reduced-sugar syrup, SPC Lite (SPC Ltd., Australia)</t>
  </si>
  <si>
    <t>25±6</t>
  </si>
  <si>
    <t>Pear halves, canned in natural juice (SPC Ltd., Australia)</t>
  </si>
  <si>
    <t>43±15</t>
  </si>
  <si>
    <t>Pear, canned in pear juice, Bartlett (Delmonte, Canadian Canners Ltd.)</t>
  </si>
  <si>
    <t>Pineapple</t>
  </si>
  <si>
    <t>Pineapple, raw (Australia)6</t>
  </si>
  <si>
    <t>Pineapple (Ananas comosus), raw (Philippines)6</t>
  </si>
  <si>
    <t>Plums</t>
  </si>
  <si>
    <t>Plum, raw, NS8 (Canada)</t>
  </si>
  <si>
    <t>Plum, raw, NS8 (Italy)</t>
  </si>
  <si>
    <t>39±15</t>
  </si>
  <si>
    <t>Prunes, pitted (Sunsweet Growers Inc., Yuba City, CA, USA)</t>
  </si>
  <si>
    <t>29±4</t>
  </si>
  <si>
    <t>Raisins (Canada)</t>
  </si>
  <si>
    <t>64±11</t>
  </si>
  <si>
    <t>Rockmelon/Cantaloupe, raw (Australia)6</t>
  </si>
  <si>
    <t>65±9</t>
  </si>
  <si>
    <t>Strawberries, fresh, raw (Sydney, NSW, Australia)6</t>
  </si>
  <si>
    <t>40±7</t>
  </si>
  <si>
    <t>Strawberry jam</t>
  </si>
  <si>
    <t>Strawberry processed fruit bars, Real Fruit Bars (Uncle Toby's, Australia)</t>
  </si>
  <si>
    <t>90±12</t>
  </si>
  <si>
    <t>Sultanas</t>
  </si>
  <si>
    <t>56±11</t>
  </si>
  <si>
    <t>Tomato juice, no added sugar (Berri Ltd., Berri, SA, Australia)6</t>
  </si>
  <si>
    <t>Tropical Fruity Bitz™, vitamin and mineral enriched dried fruit snack (Blackmores Ltd., Australia)</t>
  </si>
  <si>
    <t>Vitari, wild berry, non-dairy, frozen fruit dessert (Nestlé, Sydney, NSW, Australia)</t>
  </si>
  <si>
    <t>Up &amp; Go, original malt flavor (soy milk, rice cereal liquid breakfast)6 (Sanitarium Health Foods, Australia)</t>
  </si>
  <si>
    <t>46±5</t>
  </si>
  <si>
    <t>Row #</t>
  </si>
  <si>
    <t>Food</t>
  </si>
  <si>
    <t>Glycemic Index</t>
  </si>
  <si>
    <t>Glycemic Load</t>
  </si>
  <si>
    <t>Diabetic Carb Choices</t>
  </si>
  <si>
    <t>Serving Size grams</t>
  </si>
  <si>
    <t>serving oz</t>
  </si>
  <si>
    <t>Avail. Carb per serving</t>
  </si>
  <si>
    <t>Reformat GI(Col C) for calculation</t>
  </si>
  <si>
    <t>TABLE OF CONTENTS</t>
  </si>
  <si>
    <t>BAKERY PRODUCTS</t>
  </si>
  <si>
    <t>BEVERAGES</t>
  </si>
  <si>
    <t>BREADS</t>
  </si>
  <si>
    <t>BREAKFAST CEREALS AND RELATED PRODUCTS</t>
  </si>
  <si>
    <t>BREAKFAST CEREAL BARS</t>
  </si>
  <si>
    <t>CEREAL / GRAINS</t>
  </si>
  <si>
    <t>COOKIES</t>
  </si>
  <si>
    <t>CRACKERS</t>
  </si>
  <si>
    <t>DAIRY PRODUCTS AND ALTERNATIVES</t>
  </si>
  <si>
    <t>FRUIT AND FRUIT PRODUCTS</t>
  </si>
  <si>
    <t>INFANT FORMULA AND WEANING FOODS</t>
  </si>
  <si>
    <t>LEGUMES AND NUTS</t>
  </si>
  <si>
    <t>MEAL REPLACEMENT PRODUCTS</t>
  </si>
  <si>
    <t>MIXED MEALS AND CONVENIENCE FOODS</t>
  </si>
  <si>
    <t>NUTRITIONAL SUPPORT PRODUCTS</t>
  </si>
  <si>
    <t>PASTA and NOODLES</t>
  </si>
  <si>
    <t>SNACK FOODS AND CONFECTIONERY</t>
  </si>
  <si>
    <t>SPORTS BARS</t>
  </si>
  <si>
    <t>SUGARS AND SUGAR ALCOHOLS</t>
  </si>
  <si>
    <t>VEGETABLES</t>
  </si>
  <si>
    <t>VEGETABLES, ROOT</t>
  </si>
  <si>
    <t>INDIGENOUS OR TRADITIONAL FOODS OF DIFFERENT ETHNIC GROUPS</t>
  </si>
  <si>
    <r>
      <t>FOOD LISTINGS</t>
    </r>
    <r>
      <rPr>
        <sz val="10"/>
        <rFont val="Arial"/>
        <family val="2"/>
      </rPr>
      <t xml:space="preserve">   (alpha by and within categories)</t>
    </r>
  </si>
  <si>
    <t>Cakes</t>
  </si>
  <si>
    <t>Angel food cake (Loblaw's, Toronto, Canada)</t>
  </si>
  <si>
    <t>Banana cake, made with sugar</t>
  </si>
  <si>
    <t>47±8</t>
  </si>
  <si>
    <t>Banana cake, made without sugar</t>
  </si>
  <si>
    <t>55±10</t>
  </si>
  <si>
    <t>Chocolate cake made from packet mix with chocolate frosting (Betty Crocker, General Mills Inc., Minneapolis, MN, USA)</t>
  </si>
  <si>
    <t>38±3</t>
  </si>
  <si>
    <t>Croissant (Food City, Toronto, Canada)</t>
  </si>
  <si>
    <t>Crumpet (Dempster's Corporate Foods Ltd., Etobicoke, Canada)</t>
  </si>
  <si>
    <t>Cupcake, strawberry-iced (Squiggles, Farmland, Grocery Holdings, Tooronga, Vic, Australia)</t>
  </si>
  <si>
    <t>73±12</t>
  </si>
  <si>
    <t>Doughnut, cake type (Loblaw's, Canada)</t>
  </si>
  <si>
    <t>Flan cake (Weston's Bakery, Toronto, Canada)</t>
  </si>
  <si>
    <t>Lamingtons (sponge dipped in chocolate and coconut) (Farmland, Grocery Holdings, Australia)</t>
  </si>
  <si>
    <t>87±17</t>
  </si>
  <si>
    <t>Pound cake (Sara Lee Canada, Bramalea, Canada)</t>
  </si>
  <si>
    <t>Sponge cake, plain</t>
  </si>
  <si>
    <t>46±6</t>
  </si>
  <si>
    <t>Vanilla cake made from packet mix with vanilla frosting (Betty Crocker, USA)</t>
  </si>
  <si>
    <t>42±4</t>
  </si>
  <si>
    <t>Muffins</t>
  </si>
  <si>
    <t>Apple, made with sugar4</t>
  </si>
  <si>
    <t>44±6</t>
  </si>
  <si>
    <t>Apple, made without sugar4</t>
  </si>
  <si>
    <t>48±10</t>
  </si>
  <si>
    <t>Apple, oat, sultana, made from packet mix (Defiance Milling Co., Acacia Ridge, Qld, Australia)</t>
  </si>
  <si>
    <t>54±4</t>
  </si>
  <si>
    <t>Build-Up™ nutrient-fortified drink, vanilla with fiber, (Nestlé, Sydney, NSW, Australia)</t>
  </si>
  <si>
    <t>41±4</t>
  </si>
  <si>
    <t>Complete Hot Chocolate mix made with hot water (Nestlé, Australia)</t>
  </si>
  <si>
    <t>51±3</t>
  </si>
  <si>
    <t>Banana, oat and honey, made from packet mix (Defiance Milling Co., Australia)</t>
  </si>
  <si>
    <t>65±11</t>
  </si>
  <si>
    <t>Bran (Culinar Inc., Grandma Martin's Muffins, Aurora, Canada)</t>
  </si>
  <si>
    <t>Blueberry (Culinar Inc., Canada)</t>
  </si>
  <si>
    <t>Carrot (Culinar Inc., Canada)</t>
  </si>
  <si>
    <t>Chocolate butterscotch, made from packet mix (Defiance Milling Co., Australia)</t>
  </si>
  <si>
    <t>53±5</t>
  </si>
  <si>
    <t>Corn muffin, low-amylose5</t>
  </si>
  <si>
    <t>Corn muffin, high-amylose5</t>
  </si>
  <si>
    <t>Oatmeal, muffin, made from mix (Quaker Oats Co. of Canada, Peterborough, Canada)</t>
  </si>
  <si>
    <t>Pancakes, prepared from shake mix (Green's General Foods, Glendenning, NSW, Australia)</t>
  </si>
  <si>
    <t>67±5</t>
  </si>
  <si>
    <t>Pancakes, buckwheat, gluten-free, made from packet mix (Orgran Natural Foods, Carrum Downs, Vic, Australia)</t>
  </si>
  <si>
    <t>102±11</t>
  </si>
  <si>
    <t>Pastry</t>
  </si>
  <si>
    <t>59±6</t>
  </si>
  <si>
    <t>Pikelets, Golden brand (Tip Top Bakeries, Chatswood, NSW, Australia)</t>
  </si>
  <si>
    <t>85±14</t>
  </si>
  <si>
    <t>Scones, plain, made from packet mix (Defiance Milling Co., Australia)</t>
  </si>
  <si>
    <t>92±8</t>
  </si>
  <si>
    <t>Waffles, Aunt Jemima (Quaker Oats Co. of Canada)</t>
  </si>
  <si>
    <t>Coca Cola ®</t>
  </si>
  <si>
    <t>Coca Cola®, soft drink (Coca Cola Amatil, Sydney, NSW, Australia)</t>
  </si>
  <si>
    <t>53±7</t>
  </si>
  <si>
    <t>Coca Cola®, soft drink/soda (Coca Cola Bottling Company, Atlanta, GA, USA)</t>
  </si>
  <si>
    <t>mean of two types</t>
  </si>
  <si>
    <t>58±5</t>
  </si>
  <si>
    <t>Cordial, orange, reconstituted (Berri Ltd., Berri, SA, Australia)</t>
  </si>
  <si>
    <t>66±8</t>
  </si>
  <si>
    <t>Fanta®, orange soft drink (Coca Cola Amatil, Australia)</t>
  </si>
  <si>
    <t>68±6</t>
  </si>
  <si>
    <t>Lucozade®, original (sparkling glucose drink) (Glaxo Wellcome Ltd., Uxbridge, Middlesex, UK)</t>
  </si>
  <si>
    <t>95±10</t>
  </si>
  <si>
    <t>Smoothie, raspberry (Con Agra Inc., Omaha, NE, USA)</t>
  </si>
  <si>
    <t>33±9</t>
  </si>
  <si>
    <t>Smoothie drink, soy, banana (So Natural Foods, Tarren Point, NSW, Australia)6</t>
  </si>
  <si>
    <t>30±3</t>
  </si>
  <si>
    <t>Smoothie drink, soy, chocolate hazelnut (So Natural Foods, Australia)6</t>
  </si>
  <si>
    <t>34±3</t>
  </si>
  <si>
    <t>Solo™, lemon squash, soft drink (Cadbury Schweppes, Sydney, NSW, Australia)6</t>
  </si>
  <si>
    <t>Up &amp; Go, cocoa malt flavor (soy milk, rice cereal liquid breakfast)6 (Sanitarium Health Foods, Berkeley Vale, NSW, Australia)</t>
  </si>
  <si>
    <t>43±5</t>
  </si>
  <si>
    <t>Wholemeal barley flour (80%) bread (20% white wheat flour) (Sweden)</t>
  </si>
  <si>
    <t>Wholemeal barley bread, flat, thin, soft (50% regular barley flour, 50% high-fibre barley flour) (Sweden)</t>
  </si>
  <si>
    <t>Xpress, chocolate (soy bean, cereal and legume extract drink with fructose)6 (So Natural Foods, Australia)</t>
  </si>
  <si>
    <t>39±2</t>
  </si>
  <si>
    <t>Juices</t>
  </si>
  <si>
    <t>Apple juice</t>
  </si>
  <si>
    <t>Apple juice, pure, unsweetened, reconstituted (Berri Ltd., Berri, SA, Australia)</t>
  </si>
  <si>
    <t>39±5</t>
  </si>
  <si>
    <t>Apple juice, unsweetened</t>
  </si>
  <si>
    <t>Apple juice, unsweetened (Allens, Toronto, Canada)</t>
  </si>
  <si>
    <t>mean of three studies</t>
  </si>
  <si>
    <t>40±1</t>
  </si>
  <si>
    <t>Apple juice, pure, clear, unsweetened (Wild About Fruit, Wandin, Vic, Australia)</t>
  </si>
  <si>
    <t>44±2</t>
  </si>
  <si>
    <t>Apple juice, pure, cloudy, unsweetened (Wild About Fruit, Australia)</t>
  </si>
  <si>
    <t>37±3</t>
  </si>
  <si>
    <t>Apple and cherry juice, pure, unsweetened (Wild About Fruit, Australia)</t>
  </si>
  <si>
    <t>43±3</t>
  </si>
  <si>
    <t>Carrot juice, freshly made (Sydney, Australia)6</t>
  </si>
  <si>
    <t>Cranberry juice cocktail (Ocean Spray®, Melbourne, Vic, Australia)</t>
  </si>
  <si>
    <t>52±3</t>
  </si>
  <si>
    <t>Cranberry juice cocktail (Ocean Spray® Inc., Lakeville-Middleboro, MA, USA)</t>
  </si>
  <si>
    <t>68±3</t>
  </si>
  <si>
    <t>Cranberry juice drink, Ocean Spray® (Gerber Ltd., Bridgewater, Somerset, UK)</t>
  </si>
  <si>
    <t>56±4</t>
  </si>
  <si>
    <t>Grapefruit juice, unsweetened (Sunpac, Toronto, Canada)</t>
  </si>
  <si>
    <t>Orange juice</t>
  </si>
  <si>
    <t>Orange Juice (Canada)</t>
  </si>
  <si>
    <t>Orange juice, unsweetened, reconstituted (Quelch®, Berri Ltd., Carlton, Vic, Australia)</t>
  </si>
  <si>
    <t>53±6</t>
  </si>
  <si>
    <t>mean of two studies</t>
  </si>
  <si>
    <t>50±4</t>
  </si>
  <si>
    <t>Pineapple juice, unsweetened (Dole Packaged Foods, Toronto, Canada)</t>
  </si>
  <si>
    <t>Tomato juice, canned, no added sugar (Berri Ltd., Berri, SA, Australia)6</t>
  </si>
  <si>
    <t>38±4</t>
  </si>
  <si>
    <t>Yakult®, fermented milk drink with Lactobacilus casei (Yakult, Dandenong, Vic, Australia)</t>
  </si>
  <si>
    <t>Sports drinks</t>
  </si>
  <si>
    <t>Gatorade® (Spring Valley Beverages Pty Ltd., Cheltenham, Vic, Australia)</t>
  </si>
  <si>
    <t>78±13</t>
  </si>
  <si>
    <t>Isostar® (Novartis Consumer Health, Nyon, Switzerland)</t>
  </si>
  <si>
    <t>70±15</t>
  </si>
  <si>
    <t>Sports Plus® (Berri Ltd., Berri, SA, Australia)</t>
  </si>
  <si>
    <t>74±6</t>
  </si>
  <si>
    <t>Sustagen Sport® (Mead Johnson, Rydalmere, NSW, Australia)</t>
  </si>
  <si>
    <t>43±9</t>
  </si>
  <si>
    <t>Drinks made from drinking mix powders</t>
  </si>
  <si>
    <t>Coarse oat kernel bread, 80% intact oat kernels and 20% white wheat flour (Sweden)</t>
  </si>
  <si>
    <t>Oat bran bread</t>
  </si>
  <si>
    <t>50% oat bran (Australia)</t>
  </si>
  <si>
    <t>45% oat bran and 50% wheat flour (Sweden)</t>
  </si>
  <si>
    <t>47±3</t>
  </si>
  <si>
    <t>Rice bread</t>
  </si>
  <si>
    <t>Hi-Pro energy drink mix, vanilla, containing soy protein and whey powder (Harrod foods, Sefton, NSW, Australia) mixed in reduced-fat (1.5%) cow's milk</t>
  </si>
  <si>
    <t>36±3</t>
  </si>
  <si>
    <t>Malted milk powder in full-fat cow's milk (Nestlé, Australia)</t>
  </si>
  <si>
    <t>45±3</t>
  </si>
  <si>
    <t>Milo™ (chocolate nutrient-fortified drink powder)</t>
  </si>
  <si>
    <t>Milo™ (Nestlé, Australia) dissolved in water</t>
  </si>
  <si>
    <t>55±3</t>
  </si>
  <si>
    <t>Milo™ (Nestlé, Auckland, New Zealand) dissolved in water</t>
  </si>
  <si>
    <t>52±5</t>
  </si>
  <si>
    <t>54±2</t>
  </si>
  <si>
    <t>Milo™ (Nestlé, Australia) dissolved in full-fat cow's milk</t>
  </si>
  <si>
    <t>35±2</t>
  </si>
  <si>
    <t>Milo™ (Nestlé, New Zealand) dissolved in full-fat cow's milk</t>
  </si>
  <si>
    <t>36±1</t>
  </si>
  <si>
    <t>Nutrimeal™, meal replacement drink, Dutch Chocolate (Usana, Salt Lake City, UT, USA)</t>
  </si>
  <si>
    <t>26±3</t>
  </si>
  <si>
    <t>Quik™ (sweet drink powder)</t>
  </si>
  <si>
    <t>Quik™, chocolate (Nestlé, Sydney, NSW, Australia), dissolved in water</t>
  </si>
  <si>
    <t>Quik™, chocolate (Nestlé, Australia), dissolved in 1.5% fat milk</t>
  </si>
  <si>
    <t>Quik™, strawberry (Nestlé, Australia), dissolved in water</t>
  </si>
  <si>
    <t>64±8</t>
  </si>
  <si>
    <t>Quik™, strawberry (Nestlé, Australia), dissolved in 1.5% fat milk</t>
  </si>
  <si>
    <t>35±3</t>
  </si>
  <si>
    <t>Bagel, white, frozen (Lender's Bakery, Montreal, Canada)</t>
  </si>
  <si>
    <t>Baguette, white, plain (France)</t>
  </si>
  <si>
    <t>95±15</t>
  </si>
  <si>
    <t>French baguette with chocolate spread (France)</t>
  </si>
  <si>
    <t>72±8</t>
  </si>
  <si>
    <t>French baguette with butter and strawberry jam (France)</t>
  </si>
  <si>
    <t>62±7</t>
  </si>
  <si>
    <t>Pain au lait (Pasquier, France)</t>
  </si>
  <si>
    <t>63±10</t>
  </si>
  <si>
    <t>Bread stuffing, Paxo (Campbell Soup Co Ltd., Toronto, Canada)</t>
  </si>
  <si>
    <t>Barley Breads</t>
  </si>
  <si>
    <t>Coarse barley kernel bread, 75-80% kernels</t>
  </si>
  <si>
    <t>75% kernels</t>
  </si>
  <si>
    <t>80% scalded intact kernels (20% white wheat flour)</t>
  </si>
  <si>
    <t>80% intact kernels (20% white wheat flour)</t>
  </si>
  <si>
    <t>34±4</t>
  </si>
  <si>
    <t>Barley kernel bread, 50% kernels</t>
  </si>
  <si>
    <t>50% kernels (Canada)</t>
  </si>
  <si>
    <t>50% kibbled barley (Australia)</t>
  </si>
  <si>
    <t>46±2</t>
  </si>
  <si>
    <t>Sunflower and barley bread (Riga bakeries, Sydney, NSW, Australia)</t>
  </si>
  <si>
    <t>57±6</t>
  </si>
  <si>
    <t>Barley flour breads</t>
  </si>
  <si>
    <t>100% barley flour (rye bread composition) (Canada)</t>
  </si>
  <si>
    <t>Spelt multigrain bread® (Pav's bakery, Australia)</t>
  </si>
  <si>
    <t>54±10</t>
  </si>
  <si>
    <t>White wheat flour bread</t>
  </si>
  <si>
    <t>White flour (Canada)</t>
  </si>
  <si>
    <t>69±5</t>
  </si>
  <si>
    <t>White flour (USA)</t>
  </si>
  <si>
    <t>White flour, Sunblest™ (Tip Top Bakeries, Australia)</t>
  </si>
  <si>
    <t>White flour (Dempster's Corporate Foods Ltd., Canada)</t>
  </si>
  <si>
    <t>Wholemeal barley bread, flat, thin, soft (20% regular barley flour, 80% high-fibre barley flour) (Sweden)</t>
  </si>
  <si>
    <t>Wholemeal barley flour (80%) and white wheat flour (20%) breads - fermented or with added organic acids or salts (Sweden)</t>
  </si>
  <si>
    <t>Wholemeal barley flour bread (used as reference for the 5 breads below)5</t>
  </si>
  <si>
    <t>Wholemeal barley flour bread with sourdough (lactic acid)5</t>
  </si>
  <si>
    <t>Wholemeal barley flour bread with lactic acid5</t>
  </si>
  <si>
    <t>Wholemeal barley flour bread with calcium lactate5</t>
  </si>
  <si>
    <t>Wholemeal barley flour bread with sodium propionate5</t>
  </si>
  <si>
    <t>Wholemeal barley flour bread with higher dose sodium propionate5</t>
  </si>
  <si>
    <t>Buckwheat bread</t>
  </si>
  <si>
    <t>Buckwheat bread, 50% dehusked buckwheat groats and 50% white wheat flour (Sweden)</t>
  </si>
  <si>
    <t>Fruit Breads</t>
  </si>
  <si>
    <t>Bürgen™ Fruit loaf (Tip Top Bakeries, Chatswood, NSW, Australia)</t>
  </si>
  <si>
    <t>44±5</t>
  </si>
  <si>
    <t>Fruit and Spice Loaf, thick sliced (Buttercup bakeries, Moorebank, NSW, Australia)</t>
  </si>
  <si>
    <t>54±6</t>
  </si>
  <si>
    <t>Continental fruit loaf, wheat bread with dried fruit (Australia)</t>
  </si>
  <si>
    <t>47±6</t>
  </si>
  <si>
    <t>Happiness™ (cinnamon, raisin, pecan bread) (Natural Ovens, Mannitowoc, WI, USA)</t>
  </si>
  <si>
    <t>63±5</t>
  </si>
  <si>
    <t>Muesli bread, made from packet mix in bread making machine (Con Agra Inc., USA)</t>
  </si>
  <si>
    <t>Hamburger bun (Loblaw's, Toronto, Canada)</t>
  </si>
  <si>
    <t>Kaiser rolls (Loblaw's, Canada)</t>
  </si>
  <si>
    <t>Melba toast, Old London (Best Foods Canada Inc., Etobicoke, Canada)</t>
  </si>
  <si>
    <t>Gluten-free bread</t>
  </si>
  <si>
    <t>Gluten-free multigrain bread (Country Life Bakeries, Dandenong, Vic, Australia)</t>
  </si>
  <si>
    <t>79±13</t>
  </si>
  <si>
    <t>Gluten-free white bread, unsliced (gluten-free wheat starch) (UK)</t>
  </si>
  <si>
    <t>Gluten-free white bread, sliced (gluten-free wheat starch) (UK)</t>
  </si>
  <si>
    <t>76±5</t>
  </si>
  <si>
    <t>Gluten-free fiber-enriched, unsliced (gluten-free wheat starch, soya bran) (UK)</t>
  </si>
  <si>
    <t>Gluten-free fiber-enriched, sliced (gluten-free wheat starch, soya bran) (UK)</t>
  </si>
  <si>
    <t>73±4</t>
  </si>
  <si>
    <t>Oat Bread</t>
  </si>
  <si>
    <t>69±6</t>
  </si>
  <si>
    <t>49±10</t>
  </si>
  <si>
    <t>Bürgen® Oat Bran &amp; Honey Loaf with Barley (Tip Top Bakeries, Australia)</t>
  </si>
  <si>
    <t>31±3</t>
  </si>
  <si>
    <t>Bürgen® Soy-Lin, kibbled soy (8%) and linseed (8%) loaf (Tip Top Bakeries, Australia)</t>
  </si>
  <si>
    <t>36±4</t>
  </si>
  <si>
    <t>English Muffin™ bread (Natural Ovens, USA)</t>
  </si>
  <si>
    <t>77±7</t>
  </si>
  <si>
    <t>Rice bread, low-amylose Calrose rice (Pav's Allergy Bakery, Ingleburn, NSW, Australia)</t>
  </si>
  <si>
    <t>72±9</t>
  </si>
  <si>
    <t>Rice bread, high-amylose Doongara rice (Pav's Allergy Bakery, Australia)</t>
  </si>
  <si>
    <t>61±9</t>
  </si>
  <si>
    <t>Rye Bread</t>
  </si>
  <si>
    <t>Rye kernel (pumpernickel) bread</t>
  </si>
  <si>
    <t>Coarse rye kernel bread, 80% intact kernels and 20% white wheat flour (Sweden)</t>
  </si>
  <si>
    <t>Rye kernel bread (Pumpernickel) (Canada)</t>
  </si>
  <si>
    <t>Wholegrain pumpernickel (Holtzheuser Brothers Ltd., Toronto, Canada)</t>
  </si>
  <si>
    <t>Rye kernel bread, Pumpernickel (80% kernels) (Canada)</t>
  </si>
  <si>
    <t>Cocktail, sliced (Kasselar Food Products, Toronto, Canada)</t>
  </si>
  <si>
    <t>Cocktail, sliced (Kasselar Food Products, Canada)</t>
  </si>
  <si>
    <t>mean of six studies</t>
  </si>
  <si>
    <t>Rye bread, wholemeal</t>
  </si>
  <si>
    <t>Wholemeal rye bread (Canada)</t>
  </si>
  <si>
    <t>mean of four studies</t>
  </si>
  <si>
    <t>58±6</t>
  </si>
  <si>
    <t>Rye breads, specialty</t>
  </si>
  <si>
    <t>Blackbread, Riga (Berzin's Specialty Bakery, Sydney, NSW, Australia)</t>
  </si>
  <si>
    <t>76±14</t>
  </si>
  <si>
    <t>Bürgen™ Dark/Swiss rye (Tip Top Bakeries, Australia)</t>
  </si>
  <si>
    <t>55±12</t>
  </si>
  <si>
    <t>65±10</t>
  </si>
  <si>
    <t>Klosterbrot wholemeal rye bread (Dimpflmeier Bakery Ltd., Canada)</t>
  </si>
  <si>
    <t>Light rye (Silverstein's Bakery, Toronto, Canada)</t>
  </si>
  <si>
    <t>Linseed rye (Rudolph's Specialty Bakery Ltd., Toronto, Canada)</t>
  </si>
  <si>
    <t>Roggenbrot, Vogel's (Stevns &amp; Co, Sydney, NSW, Australia)</t>
  </si>
  <si>
    <t>59±5</t>
  </si>
  <si>
    <t>Schinkenbrot, Riga (Berzin's Specialty Bakery, Sydney, NSW, Australia)</t>
  </si>
  <si>
    <t>86±15</t>
  </si>
  <si>
    <t>Sourdough rye (Canada)</t>
  </si>
  <si>
    <t>Sourdough rye (Australia)</t>
  </si>
  <si>
    <t>Volkornbrot, wholemeal rye bread (Dimpflmeier Bakery Ltd., Canada)</t>
  </si>
  <si>
    <t>Wheat Breads</t>
  </si>
  <si>
    <t>Coarse wheat kernel bread, 80% intact kernels and 20% white wheat flour (Sweden)</t>
  </si>
  <si>
    <t>Cracked wheat kernel - bulgur bread</t>
  </si>
  <si>
    <t>50% cracked wheat kernel (Canada)</t>
  </si>
  <si>
    <t>75% cracked wheat kernels (Canada)</t>
  </si>
  <si>
    <t>53±3</t>
  </si>
  <si>
    <t>Spelt wheat breads</t>
  </si>
  <si>
    <t>White spelt wheat bread9 (Slovenia)</t>
  </si>
  <si>
    <t>Wholemeal spelt wheat bread9 (Slovenia)</t>
  </si>
  <si>
    <t>Scalded spelt wheat kernel bread9 (Slovenia)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</si>
</sst>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_(* #,##0.00_);_(* \(#,##0.00\);_(* \-??_);_(@_)"/>
  </numFmts>
  <fonts count="12">
    <font>
      <sz val="10"/>
      <name val="Arial"/>
      <family val="2"/>
    </font>
    <font>
      <sz val="9"/>
      <name val="Geneva"/>
      <family val="2"/>
    </font>
    <font>
      <sz val="8"/>
      <name val="Geneva"/>
      <family val="2"/>
    </font>
    <font>
      <b/>
      <sz val="9"/>
      <name val="Arial"/>
      <family val="2"/>
    </font>
    <font>
      <b/>
      <sz val="10"/>
      <name val="Arial"/>
      <family val="2"/>
    </font>
    <font>
      <b/>
      <sz val="8"/>
      <name val="Geneva"/>
      <family val="2"/>
    </font>
    <font>
      <sz val="10"/>
      <name val="Geneva"/>
      <family val="2"/>
    </font>
    <font>
      <i/>
      <sz val="8"/>
      <name val="Geneva"/>
      <family val="2"/>
    </font>
    <font>
      <sz val="9"/>
      <color indexed="8"/>
      <name val="Geneva"/>
      <family val="2"/>
    </font>
    <font>
      <b/>
      <sz val="9"/>
      <name val="Geneva"/>
      <family val="2"/>
    </font>
    <font>
      <sz val="10"/>
      <name val="Arial"/>
      <family val="2"/>
    </font>
    <font>
      <u/>
      <sz val="11"/>
      <color indexed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17"/>
        <bgColor indexed="57"/>
      </patternFill>
    </fill>
    <fill>
      <patternFill patternType="solid">
        <fgColor indexed="34"/>
        <bgColor indexed="13"/>
      </patternFill>
    </fill>
    <fill>
      <patternFill patternType="solid">
        <fgColor indexed="57"/>
        <bgColor indexed="17"/>
      </patternFill>
    </fill>
    <fill>
      <patternFill patternType="solid">
        <fgColor indexed="10"/>
        <bgColor indexed="60"/>
      </patternFill>
    </fill>
  </fills>
  <borders count="1">
    <border>
      <left/>
      <right/>
      <top/>
      <bottom/>
      <diagonal/>
    </border>
  </borders>
  <cellStyleXfs count="7">
    <xf numFmtId="0" fontId="0" fillId="0" borderId="0"/>
    <xf numFmtId="164" fontId="2" fillId="2" borderId="0" applyBorder="0" applyProtection="0">
      <alignment horizontal="center"/>
    </xf>
    <xf numFmtId="165" fontId="10" fillId="0" borderId="0" applyFill="0" applyBorder="0" applyAlignment="0" applyProtection="0"/>
    <xf numFmtId="3" fontId="10" fillId="0" borderId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1" fillId="0" borderId="0">
      <protection locked="0"/>
    </xf>
  </cellStyleXfs>
  <cellXfs count="87">
    <xf numFmtId="0" fontId="0" fillId="0" borderId="0" xfId="0"/>
    <xf numFmtId="0" fontId="1" fillId="0" borderId="0" xfId="6" applyFont="1">
      <protection locked="0"/>
    </xf>
    <xf numFmtId="0" fontId="1" fillId="0" borderId="0" xfId="6" applyNumberFormat="1" applyFont="1" applyAlignment="1">
      <alignment horizontal="left"/>
      <protection locked="0"/>
    </xf>
    <xf numFmtId="164" fontId="2" fillId="0" borderId="0" xfId="6" applyNumberFormat="1" applyFont="1" applyAlignment="1">
      <alignment horizontal="center"/>
      <protection locked="0"/>
    </xf>
    <xf numFmtId="164" fontId="2" fillId="0" borderId="0" xfId="6" applyNumberFormat="1" applyFont="1" applyFill="1" applyAlignment="1">
      <alignment horizontal="center"/>
      <protection locked="0"/>
    </xf>
    <xf numFmtId="0" fontId="2" fillId="0" borderId="0" xfId="6" applyFont="1" applyAlignment="1">
      <alignment horizontal="center"/>
      <protection locked="0"/>
    </xf>
    <xf numFmtId="2" fontId="1" fillId="0" borderId="0" xfId="6" applyNumberFormat="1" applyFont="1" applyAlignment="1">
      <alignment horizontal="center"/>
      <protection locked="0"/>
    </xf>
    <xf numFmtId="0" fontId="3" fillId="0" borderId="0" xfId="6" applyFont="1" applyAlignment="1">
      <alignment horizontal="center" wrapText="1"/>
      <protection locked="0"/>
    </xf>
    <xf numFmtId="0" fontId="3" fillId="0" borderId="0" xfId="6" applyNumberFormat="1" applyFont="1" applyBorder="1" applyAlignment="1">
      <alignment wrapText="1"/>
      <protection locked="0"/>
    </xf>
    <xf numFmtId="0" fontId="3" fillId="0" borderId="0" xfId="5" applyFont="1" applyAlignment="1">
      <alignment horizontal="center" wrapText="1"/>
    </xf>
    <xf numFmtId="2" fontId="3" fillId="0" borderId="0" xfId="6" applyNumberFormat="1" applyFont="1" applyAlignment="1">
      <alignment horizontal="center" wrapText="1"/>
      <protection locked="0"/>
    </xf>
    <xf numFmtId="3" fontId="3" fillId="0" borderId="0" xfId="3" applyFont="1" applyFill="1" applyBorder="1" applyAlignment="1" applyProtection="1">
      <alignment horizontal="center" wrapText="1"/>
    </xf>
    <xf numFmtId="0" fontId="3" fillId="0" borderId="0" xfId="6" applyFont="1" applyBorder="1" applyAlignment="1">
      <alignment wrapText="1"/>
      <protection locked="0"/>
    </xf>
    <xf numFmtId="0" fontId="3" fillId="0" borderId="0" xfId="6" applyFont="1" applyAlignment="1">
      <alignment wrapText="1"/>
      <protection locked="0"/>
    </xf>
    <xf numFmtId="0" fontId="0" fillId="0" borderId="0" xfId="6" applyFont="1" applyAlignment="1">
      <alignment wrapText="1"/>
      <protection locked="0"/>
    </xf>
    <xf numFmtId="0" fontId="4" fillId="0" borderId="0" xfId="6" applyNumberFormat="1" applyFont="1" applyBorder="1" applyAlignment="1">
      <alignment horizontal="center" vertical="center" wrapText="1"/>
      <protection locked="0"/>
    </xf>
    <xf numFmtId="0" fontId="4" fillId="0" borderId="0" xfId="5" applyFont="1" applyAlignment="1">
      <alignment horizontal="center" wrapText="1"/>
    </xf>
    <xf numFmtId="2" fontId="4" fillId="0" borderId="0" xfId="6" applyNumberFormat="1" applyFont="1" applyAlignment="1">
      <alignment horizontal="center" wrapText="1"/>
      <protection locked="0"/>
    </xf>
    <xf numFmtId="3" fontId="4" fillId="0" borderId="0" xfId="3" applyFont="1" applyFill="1" applyBorder="1" applyAlignment="1" applyProtection="1">
      <alignment horizontal="center" wrapText="1"/>
    </xf>
    <xf numFmtId="0" fontId="4" fillId="0" borderId="0" xfId="6" applyFont="1" applyBorder="1" applyAlignment="1">
      <alignment wrapText="1"/>
      <protection locked="0"/>
    </xf>
    <xf numFmtId="0" fontId="5" fillId="0" borderId="0" xfId="6" applyNumberFormat="1" applyFont="1" applyAlignment="1">
      <alignment horizontal="left"/>
      <protection locked="0"/>
    </xf>
    <xf numFmtId="164" fontId="1" fillId="0" borderId="0" xfId="6" applyNumberFormat="1" applyFont="1" applyFill="1">
      <protection locked="0"/>
    </xf>
    <xf numFmtId="0" fontId="1" fillId="0" borderId="0" xfId="6" applyFont="1" applyAlignment="1">
      <alignment horizontal="center"/>
      <protection locked="0"/>
    </xf>
    <xf numFmtId="0" fontId="2" fillId="0" borderId="0" xfId="6" applyFont="1" applyAlignment="1">
      <alignment horizontal="left"/>
      <protection locked="0"/>
    </xf>
    <xf numFmtId="0" fontId="1" fillId="0" borderId="0" xfId="6" applyFont="1" applyFill="1">
      <protection locked="0"/>
    </xf>
    <xf numFmtId="0" fontId="5" fillId="0" borderId="0" xfId="3" applyNumberFormat="1" applyFont="1" applyFill="1" applyBorder="1" applyAlignment="1" applyProtection="1">
      <alignment horizontal="left"/>
    </xf>
    <xf numFmtId="0" fontId="5" fillId="0" borderId="0" xfId="2" applyNumberFormat="1" applyFont="1" applyFill="1" applyBorder="1" applyAlignment="1" applyProtection="1">
      <alignment horizontal="left"/>
    </xf>
    <xf numFmtId="0" fontId="2" fillId="0" borderId="0" xfId="6" applyFont="1">
      <protection locked="0"/>
    </xf>
    <xf numFmtId="0" fontId="2" fillId="0" borderId="0" xfId="6" applyNumberFormat="1" applyFont="1" applyAlignment="1">
      <alignment horizontal="left"/>
      <protection locked="0"/>
    </xf>
    <xf numFmtId="0" fontId="2" fillId="3" borderId="0" xfId="6" applyNumberFormat="1" applyFont="1" applyFill="1" applyAlignment="1">
      <alignment horizontal="left"/>
      <protection locked="0"/>
    </xf>
    <xf numFmtId="164" fontId="2" fillId="2" borderId="0" xfId="1">
      <alignment horizontal="center"/>
    </xf>
    <xf numFmtId="164" fontId="2" fillId="3" borderId="0" xfId="6" applyNumberFormat="1" applyFont="1" applyFill="1" applyAlignment="1">
      <alignment horizontal="center"/>
      <protection locked="0"/>
    </xf>
    <xf numFmtId="0" fontId="2" fillId="4" borderId="0" xfId="6" applyNumberFormat="1" applyFont="1" applyFill="1" applyAlignment="1">
      <alignment horizontal="left"/>
      <protection locked="0"/>
    </xf>
    <xf numFmtId="164" fontId="2" fillId="5" borderId="0" xfId="6" applyNumberFormat="1" applyFont="1" applyFill="1" applyAlignment="1">
      <alignment horizontal="center"/>
      <protection locked="0"/>
    </xf>
    <xf numFmtId="0" fontId="2" fillId="5" borderId="0" xfId="6" applyNumberFormat="1" applyFont="1" applyFill="1" applyAlignment="1">
      <alignment horizontal="left"/>
      <protection locked="0"/>
    </xf>
    <xf numFmtId="0" fontId="1" fillId="0" borderId="0" xfId="6" applyFont="1" applyFill="1" applyAlignment="1">
      <alignment horizontal="center"/>
      <protection locked="0"/>
    </xf>
    <xf numFmtId="0" fontId="2" fillId="0" borderId="0" xfId="6" applyFont="1" applyFill="1" applyAlignment="1">
      <alignment horizontal="left"/>
      <protection locked="0"/>
    </xf>
    <xf numFmtId="2" fontId="6" fillId="0" borderId="0" xfId="6" applyNumberFormat="1" applyFont="1" applyAlignment="1">
      <alignment horizontal="center"/>
      <protection locked="0"/>
    </xf>
    <xf numFmtId="164" fontId="2" fillId="4" borderId="0" xfId="6" applyNumberFormat="1" applyFont="1" applyFill="1" applyAlignment="1">
      <alignment horizontal="center"/>
      <protection locked="0"/>
    </xf>
    <xf numFmtId="2" fontId="1" fillId="0" borderId="0" xfId="6" applyNumberFormat="1" applyFont="1" applyBorder="1" applyAlignment="1">
      <alignment horizontal="center"/>
      <protection locked="0"/>
    </xf>
    <xf numFmtId="0" fontId="7" fillId="0" borderId="0" xfId="6" applyNumberFormat="1" applyFont="1" applyAlignment="1">
      <alignment horizontal="left"/>
      <protection locked="0"/>
    </xf>
    <xf numFmtId="0" fontId="2" fillId="0" borderId="0" xfId="6" applyNumberFormat="1" applyFont="1" applyAlignment="1">
      <alignment horizontal="left" wrapText="1"/>
      <protection locked="0"/>
    </xf>
    <xf numFmtId="1" fontId="2" fillId="0" borderId="0" xfId="6" applyNumberFormat="1" applyFont="1" applyAlignment="1">
      <alignment horizontal="center"/>
      <protection locked="0"/>
    </xf>
    <xf numFmtId="0" fontId="6" fillId="0" borderId="0" xfId="6" applyFont="1">
      <protection locked="0"/>
    </xf>
    <xf numFmtId="0" fontId="2" fillId="0" borderId="0" xfId="6" applyFont="1" applyBorder="1" applyAlignment="1">
      <alignment horizontal="center"/>
      <protection locked="0"/>
    </xf>
    <xf numFmtId="1" fontId="2" fillId="0" borderId="0" xfId="6" applyNumberFormat="1" applyFont="1" applyBorder="1" applyAlignment="1">
      <alignment horizontal="center"/>
      <protection locked="0"/>
    </xf>
    <xf numFmtId="0" fontId="2" fillId="0" borderId="0" xfId="2" applyNumberFormat="1" applyFont="1" applyFill="1" applyBorder="1" applyAlignment="1" applyProtection="1">
      <alignment horizontal="left"/>
    </xf>
    <xf numFmtId="0" fontId="2" fillId="4" borderId="0" xfId="2" applyNumberFormat="1" applyFont="1" applyFill="1" applyBorder="1" applyAlignment="1" applyProtection="1">
      <alignment horizontal="left"/>
    </xf>
    <xf numFmtId="0" fontId="7" fillId="0" borderId="0" xfId="2" applyNumberFormat="1" applyFont="1" applyFill="1" applyBorder="1" applyAlignment="1" applyProtection="1">
      <alignment horizontal="left"/>
    </xf>
    <xf numFmtId="0" fontId="2" fillId="3" borderId="0" xfId="2" applyNumberFormat="1" applyFont="1" applyFill="1" applyBorder="1" applyAlignment="1" applyProtection="1">
      <alignment horizontal="left"/>
    </xf>
    <xf numFmtId="0" fontId="2" fillId="4" borderId="0" xfId="6" applyFont="1" applyFill="1">
      <protection locked="0"/>
    </xf>
    <xf numFmtId="0" fontId="2" fillId="0" borderId="0" xfId="6" applyNumberFormat="1" applyFont="1" applyBorder="1" applyAlignment="1">
      <alignment horizontal="left"/>
      <protection locked="0"/>
    </xf>
    <xf numFmtId="0" fontId="2" fillId="5" borderId="0" xfId="3" applyNumberFormat="1" applyFont="1" applyFill="1" applyBorder="1" applyAlignment="1" applyProtection="1">
      <alignment horizontal="left"/>
    </xf>
    <xf numFmtId="0" fontId="2" fillId="3" borderId="0" xfId="3" applyNumberFormat="1" applyFont="1" applyFill="1" applyBorder="1" applyAlignment="1" applyProtection="1">
      <alignment horizontal="left"/>
    </xf>
    <xf numFmtId="0" fontId="7" fillId="0" borderId="0" xfId="6" applyNumberFormat="1" applyFont="1" applyBorder="1" applyAlignment="1">
      <alignment horizontal="left"/>
      <protection locked="0"/>
    </xf>
    <xf numFmtId="2" fontId="2" fillId="0" borderId="0" xfId="6" applyNumberFormat="1" applyFont="1" applyAlignment="1">
      <alignment horizontal="center"/>
      <protection locked="0"/>
    </xf>
    <xf numFmtId="0" fontId="2" fillId="5" borderId="0" xfId="6" applyFont="1" applyFill="1" applyAlignment="1">
      <alignment horizontal="left"/>
      <protection locked="0"/>
    </xf>
    <xf numFmtId="0" fontId="2" fillId="4" borderId="0" xfId="6" applyFont="1" applyFill="1" applyAlignment="1">
      <alignment horizontal="left"/>
      <protection locked="0"/>
    </xf>
    <xf numFmtId="0" fontId="5" fillId="0" borderId="0" xfId="6" applyNumberFormat="1" applyFont="1" applyBorder="1" applyAlignment="1">
      <alignment horizontal="left"/>
      <protection locked="0"/>
    </xf>
    <xf numFmtId="0" fontId="2" fillId="5" borderId="0" xfId="6" applyNumberFormat="1" applyFont="1" applyFill="1" applyBorder="1" applyAlignment="1">
      <alignment horizontal="left"/>
      <protection locked="0"/>
    </xf>
    <xf numFmtId="0" fontId="2" fillId="0" borderId="0" xfId="6" applyNumberFormat="1" applyFont="1" applyBorder="1" applyAlignment="1" applyProtection="1">
      <alignment horizontal="left"/>
      <protection locked="0"/>
    </xf>
    <xf numFmtId="0" fontId="2" fillId="0" borderId="0" xfId="6" applyNumberFormat="1" applyFont="1" applyFill="1" applyAlignment="1" applyProtection="1">
      <alignment horizontal="left"/>
      <protection locked="0"/>
    </xf>
    <xf numFmtId="0" fontId="2" fillId="0" borderId="0" xfId="3" applyNumberFormat="1" applyFont="1" applyFill="1" applyBorder="1" applyAlignment="1" applyProtection="1">
      <alignment horizontal="left"/>
    </xf>
    <xf numFmtId="0" fontId="2" fillId="4" borderId="0" xfId="3" applyNumberFormat="1" applyFont="1" applyFill="1" applyBorder="1" applyAlignment="1" applyProtection="1">
      <alignment horizontal="left"/>
    </xf>
    <xf numFmtId="0" fontId="7" fillId="0" borderId="0" xfId="3" applyNumberFormat="1" applyFont="1" applyFill="1" applyBorder="1" applyAlignment="1" applyProtection="1">
      <alignment horizontal="left"/>
    </xf>
    <xf numFmtId="0" fontId="5" fillId="0" borderId="0" xfId="6" applyFont="1" applyAlignment="1">
      <alignment horizontal="left"/>
      <protection locked="0"/>
    </xf>
    <xf numFmtId="0" fontId="2" fillId="5" borderId="0" xfId="2" applyNumberFormat="1" applyFont="1" applyFill="1" applyBorder="1" applyAlignment="1" applyProtection="1">
      <alignment horizontal="left"/>
    </xf>
    <xf numFmtId="0" fontId="9" fillId="0" borderId="0" xfId="6" applyFont="1">
      <protection locked="0"/>
    </xf>
    <xf numFmtId="0" fontId="2" fillId="3" borderId="0" xfId="6" applyFont="1" applyFill="1" applyAlignment="1">
      <alignment horizontal="left"/>
      <protection locked="0"/>
    </xf>
    <xf numFmtId="0" fontId="2" fillId="3" borderId="0" xfId="6" applyFont="1" applyFill="1" applyBorder="1" applyAlignment="1">
      <alignment horizontal="left"/>
      <protection locked="0"/>
    </xf>
    <xf numFmtId="0" fontId="2" fillId="5" borderId="0" xfId="6" applyFont="1" applyFill="1" applyBorder="1" applyAlignment="1">
      <alignment horizontal="left"/>
      <protection locked="0"/>
    </xf>
    <xf numFmtId="0" fontId="2" fillId="4" borderId="0" xfId="6" applyFont="1" applyFill="1" applyBorder="1" applyAlignment="1">
      <alignment horizontal="left"/>
      <protection locked="0"/>
    </xf>
    <xf numFmtId="165" fontId="7" fillId="0" borderId="0" xfId="2" applyFont="1" applyFill="1" applyBorder="1" applyAlignment="1" applyProtection="1"/>
    <xf numFmtId="2" fontId="2" fillId="0" borderId="0" xfId="6" applyNumberFormat="1" applyFont="1" applyBorder="1" applyAlignment="1">
      <alignment horizontal="center"/>
      <protection locked="0"/>
    </xf>
    <xf numFmtId="2" fontId="9" fillId="0" borderId="0" xfId="6" applyNumberFormat="1" applyFont="1" applyAlignment="1">
      <alignment horizontal="center"/>
      <protection locked="0"/>
    </xf>
    <xf numFmtId="0" fontId="2" fillId="0" borderId="0" xfId="6" applyNumberFormat="1" applyFont="1" applyFill="1" applyAlignment="1">
      <alignment horizontal="left"/>
      <protection locked="0"/>
    </xf>
    <xf numFmtId="0" fontId="2" fillId="0" borderId="0" xfId="6" applyFont="1" applyFill="1" applyBorder="1" applyAlignment="1">
      <alignment horizontal="center"/>
      <protection locked="0"/>
    </xf>
    <xf numFmtId="2" fontId="2" fillId="0" borderId="0" xfId="6" applyNumberFormat="1" applyFont="1" applyFill="1" applyAlignment="1">
      <alignment horizontal="center"/>
      <protection locked="0"/>
    </xf>
    <xf numFmtId="1" fontId="2" fillId="0" borderId="0" xfId="6" applyNumberFormat="1" applyFont="1" applyFill="1" applyBorder="1" applyAlignment="1">
      <alignment horizontal="center"/>
      <protection locked="0"/>
    </xf>
    <xf numFmtId="0" fontId="2" fillId="0" borderId="0" xfId="6" applyNumberFormat="1" applyFont="1" applyAlignment="1">
      <alignment horizontal="center"/>
      <protection locked="0"/>
    </xf>
    <xf numFmtId="0" fontId="2" fillId="0" borderId="0" xfId="6" applyNumberFormat="1" applyFont="1" applyBorder="1" applyAlignment="1">
      <alignment horizontal="center"/>
      <protection locked="0"/>
    </xf>
    <xf numFmtId="2" fontId="5" fillId="0" borderId="0" xfId="6" applyNumberFormat="1" applyFont="1" applyAlignment="1">
      <alignment horizontal="center"/>
      <protection locked="0"/>
    </xf>
    <xf numFmtId="0" fontId="1" fillId="0" borderId="0" xfId="6" applyFont="1" applyBorder="1">
      <protection locked="0"/>
    </xf>
    <xf numFmtId="0" fontId="2" fillId="0" borderId="0" xfId="6" applyFont="1" applyBorder="1">
      <protection locked="0"/>
    </xf>
    <xf numFmtId="0" fontId="11" fillId="0" borderId="0" xfId="4" applyNumberFormat="1" applyAlignment="1">
      <alignment horizontal="left"/>
      <protection locked="0"/>
    </xf>
    <xf numFmtId="0" fontId="11" fillId="0" borderId="0" xfId="4" applyNumberFormat="1" applyBorder="1" applyAlignment="1">
      <alignment horizontal="left"/>
      <protection locked="0"/>
    </xf>
    <xf numFmtId="0" fontId="11" fillId="0" borderId="0" xfId="4" applyNumberFormat="1" applyFill="1" applyBorder="1" applyAlignment="1" applyProtection="1">
      <alignment horizontal="left"/>
    </xf>
  </cellXfs>
  <cellStyles count="7">
    <cellStyle name="BG_Green" xfId="1"/>
    <cellStyle name="Comma" xfId="2" builtinId="3"/>
    <cellStyle name="Comma0" xfId="3"/>
    <cellStyle name="Hyperlink" xfId="4" builtinId="8"/>
    <cellStyle name="Normal" xfId="0" builtinId="0"/>
    <cellStyle name="Normal_Book2" xfId="5"/>
    <cellStyle name="Normal_International_GL_tables_2002 2" xfId="6"/>
  </cellStyles>
  <dxfs count="6">
    <dxf>
      <font>
        <b val="0"/>
        <i val="0"/>
        <strike val="0"/>
        <condense val="0"/>
        <extend val="0"/>
        <u val="none"/>
        <sz val="8"/>
        <color indexed="0"/>
      </font>
      <fill>
        <patternFill patternType="solid">
          <fgColor indexed="57"/>
          <bgColor indexed="17"/>
        </patternFill>
      </fill>
    </dxf>
    <dxf>
      <font>
        <b val="0"/>
        <i val="0"/>
        <strike val="0"/>
        <condense val="0"/>
        <extend val="0"/>
        <u val="none"/>
        <sz val="8"/>
        <color indexed="0"/>
      </font>
      <fill>
        <patternFill patternType="solid">
          <fgColor indexed="34"/>
          <bgColor indexed="13"/>
        </patternFill>
      </fill>
    </dxf>
    <dxf>
      <font>
        <b val="0"/>
        <i val="0"/>
        <strike val="0"/>
        <condense val="0"/>
        <extend val="0"/>
        <u val="none"/>
        <sz val="8"/>
        <color indexed="0"/>
      </font>
      <fill>
        <patternFill patternType="solid">
          <fgColor indexed="10"/>
          <bgColor indexed="60"/>
        </patternFill>
      </fill>
    </dxf>
    <dxf>
      <font>
        <b val="0"/>
        <i val="0"/>
        <strike val="0"/>
        <condense val="0"/>
        <extend val="0"/>
        <u val="none"/>
        <sz val="8"/>
        <color indexed="0"/>
      </font>
      <fill>
        <patternFill patternType="solid">
          <fgColor indexed="57"/>
          <bgColor indexed="17"/>
        </patternFill>
      </fill>
    </dxf>
    <dxf>
      <font>
        <b val="0"/>
        <i val="0"/>
        <strike val="0"/>
        <condense val="0"/>
        <extend val="0"/>
        <u val="none"/>
        <sz val="8"/>
        <color indexed="0"/>
      </font>
      <fill>
        <patternFill patternType="solid">
          <fgColor indexed="34"/>
          <bgColor indexed="13"/>
        </patternFill>
      </fill>
    </dxf>
    <dxf>
      <font>
        <b val="0"/>
        <i val="0"/>
        <strike val="0"/>
        <condense val="0"/>
        <extend val="0"/>
        <u val="none"/>
        <sz val="8"/>
        <color indexed="0"/>
      </font>
      <fill>
        <patternFill patternType="solid">
          <fgColor indexed="10"/>
          <bgColor indexed="6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00FF00"/>
      <rgbColor rgb="000000FF"/>
      <rgbColor rgb="00FFFF00"/>
      <rgbColor rgb="00FF00FF"/>
      <rgbColor rgb="0000FFFF"/>
      <rgbColor rgb="00800000"/>
      <rgbColor rgb="0000AE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CF305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1FB714"/>
      <rgbColor rgb="00003300"/>
      <rgbColor rgb="00333300"/>
      <rgbColor rgb="00DC2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V1844"/>
  <sheetViews>
    <sheetView showZeros="0" tabSelected="1" zoomScale="110" zoomScaleNormal="110" workbookViewId="0">
      <pane ySplit="1" topLeftCell="A2" activePane="bottomLeft" state="frozen"/>
      <selection activeCell="C1" sqref="C1"/>
      <selection pane="bottomLeft" activeCell="A2" sqref="A2"/>
    </sheetView>
  </sheetViews>
  <sheetFormatPr defaultColWidth="11.140625" defaultRowHeight="12"/>
  <cols>
    <col min="1" max="1" width="5" style="1" customWidth="1"/>
    <col min="2" max="2" width="68.85546875" style="2" customWidth="1"/>
    <col min="3" max="3" width="10" style="1" customWidth="1"/>
    <col min="4" max="4" width="9" style="3" customWidth="1"/>
    <col min="5" max="5" width="9" style="4" customWidth="1"/>
    <col min="6" max="6" width="9.85546875" style="5" customWidth="1"/>
    <col min="7" max="7" width="11.140625" style="6"/>
    <col min="8" max="8" width="10.140625" style="5" customWidth="1"/>
    <col min="9" max="9" width="8.42578125" style="5" customWidth="1"/>
    <col min="10" max="16384" width="11.140625" style="1"/>
  </cols>
  <sheetData>
    <row r="1" spans="1:10" s="13" customFormat="1" ht="45.75" customHeight="1">
      <c r="A1" s="7" t="s">
        <v>1644</v>
      </c>
      <c r="B1" s="8" t="s">
        <v>1645</v>
      </c>
      <c r="C1" s="9" t="s">
        <v>1646</v>
      </c>
      <c r="D1" s="9" t="s">
        <v>1647</v>
      </c>
      <c r="E1" s="9" t="s">
        <v>1648</v>
      </c>
      <c r="F1" s="9" t="s">
        <v>1649</v>
      </c>
      <c r="G1" s="10" t="s">
        <v>1650</v>
      </c>
      <c r="H1" s="11" t="s">
        <v>1651</v>
      </c>
      <c r="I1" s="12"/>
      <c r="J1" s="13" t="s">
        <v>1652</v>
      </c>
    </row>
    <row r="2" spans="1:10" s="14" customFormat="1" ht="30" customHeight="1">
      <c r="B2" s="15" t="s">
        <v>1653</v>
      </c>
      <c r="C2" s="16"/>
      <c r="D2" s="16"/>
      <c r="E2" s="16"/>
      <c r="F2" s="16"/>
      <c r="G2" s="17"/>
      <c r="H2" s="18"/>
      <c r="I2" s="19"/>
    </row>
    <row r="3" spans="1:10" s="23" customFormat="1" ht="14.25">
      <c r="A3" s="1">
        <v>1</v>
      </c>
      <c r="B3" s="84" t="s">
        <v>1654</v>
      </c>
      <c r="C3" s="1"/>
      <c r="D3" s="21"/>
      <c r="E3" s="21"/>
      <c r="F3" s="1"/>
      <c r="G3" s="22"/>
      <c r="H3" s="1"/>
      <c r="I3" s="1"/>
    </row>
    <row r="4" spans="1:10" s="23" customFormat="1" ht="15" customHeight="1">
      <c r="A4" s="1">
        <v>37</v>
      </c>
      <c r="B4" s="84" t="s">
        <v>1655</v>
      </c>
      <c r="C4" s="24"/>
      <c r="D4" s="21"/>
      <c r="E4" s="4">
        <f t="shared" ref="E4:E24" si="0">SUM(H4/15)</f>
        <v>0</v>
      </c>
      <c r="F4" s="1"/>
      <c r="G4" s="22"/>
      <c r="H4" s="1"/>
      <c r="I4" s="1"/>
    </row>
    <row r="5" spans="1:10" s="23" customFormat="1" ht="15" customHeight="1">
      <c r="A5" s="1">
        <v>101</v>
      </c>
      <c r="B5" s="84" t="s">
        <v>1656</v>
      </c>
      <c r="C5" s="24"/>
      <c r="D5" s="21"/>
      <c r="E5" s="4">
        <f t="shared" si="0"/>
        <v>0</v>
      </c>
      <c r="F5" s="1"/>
      <c r="G5" s="22"/>
      <c r="H5" s="1"/>
      <c r="I5" s="1"/>
    </row>
    <row r="6" spans="1:10" s="23" customFormat="1" ht="15" customHeight="1">
      <c r="A6" s="1">
        <v>294</v>
      </c>
      <c r="B6" s="86" t="s">
        <v>1657</v>
      </c>
      <c r="C6" s="24"/>
      <c r="D6" s="21"/>
      <c r="E6" s="4">
        <f t="shared" si="0"/>
        <v>0</v>
      </c>
      <c r="F6" s="1"/>
      <c r="G6" s="22"/>
      <c r="H6" s="1"/>
      <c r="I6" s="1"/>
    </row>
    <row r="7" spans="1:10" s="23" customFormat="1" ht="15" customHeight="1">
      <c r="A7" s="1">
        <v>452</v>
      </c>
      <c r="B7" s="84" t="s">
        <v>1658</v>
      </c>
      <c r="C7" s="24"/>
      <c r="D7" s="21"/>
      <c r="E7" s="4">
        <f t="shared" si="0"/>
        <v>0</v>
      </c>
      <c r="F7" s="1"/>
      <c r="G7" s="22"/>
      <c r="H7" s="1"/>
      <c r="I7" s="1"/>
    </row>
    <row r="8" spans="1:10" s="23" customFormat="1" ht="15" customHeight="1">
      <c r="A8" s="1">
        <v>464</v>
      </c>
      <c r="B8" s="86" t="s">
        <v>1659</v>
      </c>
      <c r="C8" s="24"/>
      <c r="D8" s="21"/>
      <c r="E8" s="4">
        <f t="shared" si="0"/>
        <v>0</v>
      </c>
      <c r="F8" s="1"/>
      <c r="G8" s="22"/>
      <c r="H8" s="1"/>
      <c r="I8" s="1"/>
    </row>
    <row r="9" spans="1:10" s="23" customFormat="1" ht="15" customHeight="1">
      <c r="A9" s="1">
        <v>650</v>
      </c>
      <c r="B9" s="84" t="s">
        <v>1588</v>
      </c>
      <c r="C9" s="24"/>
      <c r="D9" s="21"/>
      <c r="E9" s="4">
        <f t="shared" si="0"/>
        <v>0</v>
      </c>
      <c r="F9" s="1"/>
      <c r="G9" s="22"/>
      <c r="H9" s="1"/>
      <c r="I9" s="1"/>
    </row>
    <row r="10" spans="1:10" s="27" customFormat="1" ht="15" customHeight="1">
      <c r="A10" s="1">
        <v>704</v>
      </c>
      <c r="B10" s="84" t="s">
        <v>1661</v>
      </c>
      <c r="C10" s="24"/>
      <c r="D10" s="21"/>
      <c r="E10" s="4">
        <f t="shared" si="0"/>
        <v>0</v>
      </c>
      <c r="F10" s="1"/>
      <c r="G10" s="22"/>
      <c r="H10" s="1"/>
      <c r="I10" s="1"/>
    </row>
    <row r="11" spans="1:10" s="27" customFormat="1" ht="15.75" customHeight="1">
      <c r="A11" s="1">
        <v>732</v>
      </c>
      <c r="B11" s="84" t="s">
        <v>1662</v>
      </c>
      <c r="C11" s="24"/>
      <c r="D11" s="21"/>
      <c r="E11" s="4">
        <f t="shared" si="0"/>
        <v>0</v>
      </c>
      <c r="F11" s="1"/>
      <c r="G11" s="22"/>
      <c r="H11" s="1"/>
      <c r="I11" s="1"/>
    </row>
    <row r="12" spans="1:10" ht="15" customHeight="1">
      <c r="A12" s="1">
        <v>823</v>
      </c>
      <c r="B12" s="84" t="s">
        <v>1663</v>
      </c>
      <c r="C12" s="24"/>
      <c r="D12" s="21"/>
      <c r="E12" s="4">
        <f t="shared" si="0"/>
        <v>0</v>
      </c>
      <c r="F12" s="1"/>
      <c r="G12" s="22"/>
      <c r="H12" s="1"/>
      <c r="I12" s="1"/>
    </row>
    <row r="13" spans="1:10" s="27" customFormat="1" ht="15.75" customHeight="1">
      <c r="A13" s="1">
        <v>953</v>
      </c>
      <c r="B13" s="84" t="s">
        <v>1664</v>
      </c>
      <c r="C13" s="24"/>
      <c r="D13" s="21"/>
      <c r="E13" s="4">
        <f t="shared" si="0"/>
        <v>0</v>
      </c>
      <c r="F13" s="1"/>
      <c r="G13" s="22"/>
      <c r="H13" s="1"/>
      <c r="I13" s="1"/>
    </row>
    <row r="14" spans="1:10" s="27" customFormat="1" ht="15.75" customHeight="1">
      <c r="A14" s="1">
        <v>969</v>
      </c>
      <c r="B14" s="84" t="s">
        <v>1665</v>
      </c>
      <c r="C14" s="24"/>
      <c r="D14" s="21"/>
      <c r="E14" s="4">
        <f t="shared" si="0"/>
        <v>0</v>
      </c>
      <c r="F14" s="1"/>
      <c r="G14" s="22"/>
      <c r="H14" s="1"/>
      <c r="I14" s="1"/>
    </row>
    <row r="15" spans="1:10" s="27" customFormat="1" ht="15.75" customHeight="1">
      <c r="A15" s="1">
        <v>1063</v>
      </c>
      <c r="B15" s="84" t="s">
        <v>1666</v>
      </c>
      <c r="C15" s="24"/>
      <c r="D15" s="21"/>
      <c r="E15" s="4">
        <f t="shared" si="0"/>
        <v>0</v>
      </c>
      <c r="F15" s="1"/>
      <c r="G15" s="22"/>
      <c r="H15" s="1"/>
      <c r="I15" s="1"/>
    </row>
    <row r="16" spans="1:10" s="27" customFormat="1" ht="15.75" customHeight="1">
      <c r="A16" s="1">
        <v>1093</v>
      </c>
      <c r="B16" s="84" t="s">
        <v>1667</v>
      </c>
      <c r="C16" s="24"/>
      <c r="D16" s="21"/>
      <c r="E16" s="4">
        <f t="shared" si="0"/>
        <v>0</v>
      </c>
      <c r="F16" s="1"/>
      <c r="G16" s="22"/>
      <c r="H16" s="1"/>
      <c r="I16" s="1"/>
    </row>
    <row r="17" spans="1:10" s="27" customFormat="1" ht="15.75" customHeight="1">
      <c r="A17" s="1">
        <v>1128</v>
      </c>
      <c r="B17" s="84" t="s">
        <v>1668</v>
      </c>
      <c r="C17" s="24"/>
      <c r="D17" s="21"/>
      <c r="E17" s="4">
        <f t="shared" si="0"/>
        <v>0</v>
      </c>
      <c r="F17" s="1"/>
      <c r="G17" s="22"/>
      <c r="H17" s="1"/>
      <c r="I17" s="1"/>
    </row>
    <row r="18" spans="1:10" s="27" customFormat="1" ht="15.75" customHeight="1">
      <c r="A18" s="1">
        <v>1148</v>
      </c>
      <c r="B18" s="84" t="s">
        <v>1669</v>
      </c>
      <c r="C18" s="24"/>
      <c r="D18" s="21"/>
      <c r="E18" s="4">
        <f t="shared" si="0"/>
        <v>0</v>
      </c>
      <c r="F18" s="1"/>
      <c r="G18" s="22"/>
      <c r="H18" s="1"/>
      <c r="I18" s="1"/>
    </row>
    <row r="19" spans="1:10" s="27" customFormat="1" ht="15.75" customHeight="1">
      <c r="A19" s="1">
        <v>1234</v>
      </c>
      <c r="B19" s="84" t="s">
        <v>1670</v>
      </c>
      <c r="C19" s="24"/>
      <c r="D19" s="21"/>
      <c r="E19" s="4">
        <f t="shared" si="0"/>
        <v>0</v>
      </c>
      <c r="F19" s="1"/>
      <c r="G19" s="22"/>
      <c r="H19" s="1"/>
      <c r="I19" s="1"/>
    </row>
    <row r="20" spans="1:10" s="27" customFormat="1" ht="15.75" customHeight="1">
      <c r="A20" s="1">
        <v>1302</v>
      </c>
      <c r="B20" s="84" t="s">
        <v>1671</v>
      </c>
      <c r="C20" s="24"/>
      <c r="D20" s="21"/>
      <c r="E20" s="4">
        <f t="shared" si="0"/>
        <v>0</v>
      </c>
      <c r="F20" s="1"/>
      <c r="G20" s="22"/>
      <c r="H20" s="1"/>
      <c r="I20" s="1"/>
    </row>
    <row r="21" spans="1:10" s="27" customFormat="1" ht="15.75" customHeight="1">
      <c r="A21" s="1">
        <v>1319</v>
      </c>
      <c r="B21" s="84" t="s">
        <v>1672</v>
      </c>
      <c r="C21" s="24"/>
      <c r="D21" s="21"/>
      <c r="E21" s="4">
        <f t="shared" si="0"/>
        <v>0</v>
      </c>
      <c r="F21" s="1"/>
      <c r="G21" s="22"/>
      <c r="H21" s="1"/>
      <c r="I21" s="1"/>
    </row>
    <row r="22" spans="1:10" s="27" customFormat="1" ht="15.75" customHeight="1">
      <c r="A22" s="1">
        <v>1411</v>
      </c>
      <c r="B22" s="84" t="s">
        <v>1673</v>
      </c>
      <c r="C22" s="24"/>
      <c r="D22" s="21"/>
      <c r="E22" s="4">
        <f t="shared" si="0"/>
        <v>0</v>
      </c>
      <c r="F22" s="1"/>
      <c r="G22" s="22"/>
      <c r="H22" s="1"/>
      <c r="I22" s="1"/>
    </row>
    <row r="23" spans="1:10" s="27" customFormat="1" ht="15.75" customHeight="1">
      <c r="A23" s="1">
        <v>1429</v>
      </c>
      <c r="B23" s="84" t="s">
        <v>1674</v>
      </c>
      <c r="C23" s="24"/>
      <c r="D23" s="21"/>
      <c r="E23" s="4">
        <f t="shared" si="0"/>
        <v>0</v>
      </c>
      <c r="F23" s="1"/>
      <c r="G23" s="22"/>
      <c r="H23" s="1"/>
      <c r="I23" s="1"/>
    </row>
    <row r="24" spans="1:10" s="27" customFormat="1" ht="15.75" customHeight="1">
      <c r="A24" s="1">
        <v>1519</v>
      </c>
      <c r="B24" s="84" t="s">
        <v>1675</v>
      </c>
      <c r="C24" s="24"/>
      <c r="D24" s="21"/>
      <c r="E24" s="4">
        <f t="shared" si="0"/>
        <v>0</v>
      </c>
      <c r="F24" s="1"/>
      <c r="G24" s="22"/>
      <c r="H24" s="1"/>
      <c r="I24" s="1"/>
    </row>
    <row r="25" spans="1:10" s="23" customFormat="1" ht="15" customHeight="1">
      <c r="A25" s="1"/>
      <c r="B25" s="20"/>
      <c r="C25" s="24"/>
      <c r="D25" s="21"/>
      <c r="E25" s="4"/>
      <c r="F25" s="1"/>
      <c r="G25" s="22"/>
      <c r="H25" s="1"/>
      <c r="I25" s="1"/>
    </row>
    <row r="26" spans="1:10" s="14" customFormat="1" ht="30" customHeight="1">
      <c r="B26" s="15" t="s">
        <v>1676</v>
      </c>
      <c r="C26" s="16"/>
      <c r="D26" s="16"/>
      <c r="E26" s="16"/>
      <c r="F26" s="16"/>
      <c r="G26" s="17"/>
      <c r="H26" s="18"/>
      <c r="I26" s="19"/>
    </row>
    <row r="27" spans="1:10" s="23" customFormat="1">
      <c r="A27" s="1">
        <v>1</v>
      </c>
      <c r="B27" s="20" t="s">
        <v>1654</v>
      </c>
      <c r="C27" s="1"/>
      <c r="D27" s="21"/>
      <c r="E27" s="21"/>
      <c r="F27" s="1"/>
      <c r="G27" s="22"/>
      <c r="H27" s="1"/>
      <c r="I27" s="1"/>
    </row>
    <row r="28" spans="1:10" s="23" customFormat="1" ht="15" customHeight="1">
      <c r="A28" s="1">
        <v>2</v>
      </c>
      <c r="B28" s="20" t="s">
        <v>1677</v>
      </c>
      <c r="C28" s="24"/>
      <c r="D28" s="21"/>
      <c r="E28" s="21"/>
      <c r="F28" s="1"/>
      <c r="G28" s="22"/>
      <c r="H28" s="1"/>
      <c r="I28" s="1"/>
    </row>
    <row r="29" spans="1:10" s="23" customFormat="1" ht="15" customHeight="1">
      <c r="A29" s="1">
        <v>3</v>
      </c>
      <c r="B29" s="28" t="s">
        <v>1678</v>
      </c>
      <c r="C29" s="29">
        <v>67</v>
      </c>
      <c r="D29" s="30">
        <f t="shared" ref="D29:D41" si="1">(H29*J29)/100</f>
        <v>19.43</v>
      </c>
      <c r="E29" s="31">
        <f t="shared" ref="E29:E41" si="2">SUM(H29/15)</f>
        <v>1.9333333333333333</v>
      </c>
      <c r="F29" s="5">
        <v>50</v>
      </c>
      <c r="G29" s="6">
        <v>1.7635000000000001</v>
      </c>
      <c r="H29" s="5">
        <v>29</v>
      </c>
      <c r="I29" s="1"/>
      <c r="J29" s="27">
        <f t="shared" ref="J29:J41" si="3">IF(ISNUMBER(C29),C29,VALUE(LEFT(C29,(SEARCH("±",C29,1)-1))))</f>
        <v>67</v>
      </c>
    </row>
    <row r="30" spans="1:10" s="27" customFormat="1" ht="15" customHeight="1">
      <c r="A30" s="1">
        <v>4</v>
      </c>
      <c r="B30" s="28" t="s">
        <v>1679</v>
      </c>
      <c r="C30" s="32" t="s">
        <v>1680</v>
      </c>
      <c r="D30" s="30">
        <f t="shared" si="1"/>
        <v>17.86</v>
      </c>
      <c r="E30" s="33">
        <f t="shared" si="2"/>
        <v>2.5333333333333332</v>
      </c>
      <c r="F30" s="5">
        <v>80</v>
      </c>
      <c r="G30" s="6">
        <v>2.8216000000000001</v>
      </c>
      <c r="H30" s="5">
        <v>38</v>
      </c>
      <c r="I30" s="1"/>
      <c r="J30" s="27">
        <f t="shared" si="3"/>
        <v>47</v>
      </c>
    </row>
    <row r="31" spans="1:10" ht="15" customHeight="1">
      <c r="A31" s="1">
        <v>5</v>
      </c>
      <c r="B31" s="28" t="s">
        <v>1681</v>
      </c>
      <c r="C31" s="32" t="s">
        <v>1682</v>
      </c>
      <c r="D31" s="30">
        <f t="shared" si="1"/>
        <v>15.95</v>
      </c>
      <c r="E31" s="31">
        <f t="shared" si="2"/>
        <v>1.9333333333333333</v>
      </c>
      <c r="F31" s="5">
        <v>80</v>
      </c>
      <c r="G31" s="6">
        <v>2.8216000000000001</v>
      </c>
      <c r="H31" s="5">
        <v>29</v>
      </c>
      <c r="I31" s="1"/>
      <c r="J31" s="27">
        <f t="shared" si="3"/>
        <v>55</v>
      </c>
    </row>
    <row r="32" spans="1:10" s="27" customFormat="1" ht="15" customHeight="1">
      <c r="A32" s="1">
        <v>6</v>
      </c>
      <c r="B32" s="28" t="s">
        <v>1683</v>
      </c>
      <c r="C32" s="32" t="s">
        <v>1684</v>
      </c>
      <c r="D32" s="30">
        <f t="shared" si="1"/>
        <v>19.760000000000002</v>
      </c>
      <c r="E32" s="33">
        <f t="shared" si="2"/>
        <v>3.4666666666666668</v>
      </c>
      <c r="F32" s="5">
        <v>111</v>
      </c>
      <c r="G32" s="6">
        <v>3.9149700000000003</v>
      </c>
      <c r="H32" s="5">
        <v>52</v>
      </c>
      <c r="I32" s="1"/>
      <c r="J32" s="27">
        <f t="shared" si="3"/>
        <v>38</v>
      </c>
    </row>
    <row r="33" spans="1:11" s="27" customFormat="1">
      <c r="A33" s="1">
        <v>13</v>
      </c>
      <c r="B33" s="28" t="s">
        <v>1685</v>
      </c>
      <c r="C33" s="29">
        <v>67</v>
      </c>
      <c r="D33" s="30">
        <f t="shared" si="1"/>
        <v>17.420000000000002</v>
      </c>
      <c r="E33" s="31">
        <f t="shared" si="2"/>
        <v>1.7333333333333334</v>
      </c>
      <c r="F33" s="5">
        <v>57</v>
      </c>
      <c r="G33" s="6">
        <v>2.0103900000000001</v>
      </c>
      <c r="H33" s="5">
        <v>26</v>
      </c>
      <c r="I33" s="1"/>
      <c r="J33" s="27">
        <f t="shared" si="3"/>
        <v>67</v>
      </c>
    </row>
    <row r="34" spans="1:11" s="27" customFormat="1" ht="15" customHeight="1">
      <c r="A34" s="1">
        <v>14</v>
      </c>
      <c r="B34" s="28" t="s">
        <v>1686</v>
      </c>
      <c r="C34" s="29">
        <v>69</v>
      </c>
      <c r="D34" s="30">
        <f t="shared" si="1"/>
        <v>13.11</v>
      </c>
      <c r="E34" s="31">
        <f t="shared" si="2"/>
        <v>1.2666666666666666</v>
      </c>
      <c r="F34" s="5">
        <v>50</v>
      </c>
      <c r="G34" s="6">
        <v>1.7635000000000001</v>
      </c>
      <c r="H34" s="5">
        <v>19</v>
      </c>
      <c r="I34" s="1"/>
      <c r="J34" s="27">
        <f t="shared" si="3"/>
        <v>69</v>
      </c>
    </row>
    <row r="35" spans="1:11" s="27" customFormat="1" ht="15" customHeight="1">
      <c r="A35" s="1">
        <v>8</v>
      </c>
      <c r="B35" s="28" t="s">
        <v>1687</v>
      </c>
      <c r="C35" s="34" t="s">
        <v>1688</v>
      </c>
      <c r="D35" s="30">
        <f t="shared" si="1"/>
        <v>18.98</v>
      </c>
      <c r="E35" s="31">
        <f t="shared" si="2"/>
        <v>1.7333333333333334</v>
      </c>
      <c r="F35" s="5">
        <v>38</v>
      </c>
      <c r="G35" s="6">
        <v>1.34026</v>
      </c>
      <c r="H35" s="5">
        <v>26</v>
      </c>
      <c r="I35" s="1"/>
      <c r="J35" s="27">
        <f t="shared" si="3"/>
        <v>73</v>
      </c>
    </row>
    <row r="36" spans="1:11" s="27" customFormat="1">
      <c r="A36" s="1">
        <v>15</v>
      </c>
      <c r="B36" s="28" t="s">
        <v>1689</v>
      </c>
      <c r="C36" s="34">
        <v>76</v>
      </c>
      <c r="D36" s="30">
        <f t="shared" si="1"/>
        <v>17.48</v>
      </c>
      <c r="E36" s="31">
        <f t="shared" si="2"/>
        <v>1.5333333333333334</v>
      </c>
      <c r="F36" s="5">
        <v>47</v>
      </c>
      <c r="G36" s="6">
        <v>1.6576900000000001</v>
      </c>
      <c r="H36" s="5">
        <v>23</v>
      </c>
      <c r="I36" s="1"/>
      <c r="J36" s="27">
        <f t="shared" si="3"/>
        <v>76</v>
      </c>
    </row>
    <row r="37" spans="1:11" s="28" customFormat="1" ht="15" customHeight="1">
      <c r="A37" s="1">
        <v>16</v>
      </c>
      <c r="B37" s="28" t="s">
        <v>1690</v>
      </c>
      <c r="C37" s="29">
        <v>65</v>
      </c>
      <c r="D37" s="30">
        <f t="shared" si="1"/>
        <v>31.2</v>
      </c>
      <c r="E37" s="33">
        <f t="shared" si="2"/>
        <v>3.2</v>
      </c>
      <c r="F37" s="5">
        <v>70</v>
      </c>
      <c r="G37" s="6">
        <v>2.4689000000000001</v>
      </c>
      <c r="H37" s="5">
        <v>48</v>
      </c>
      <c r="I37" s="1"/>
      <c r="J37" s="27">
        <f t="shared" si="3"/>
        <v>65</v>
      </c>
    </row>
    <row r="38" spans="1:11">
      <c r="A38" s="1">
        <v>9</v>
      </c>
      <c r="B38" s="28" t="s">
        <v>1691</v>
      </c>
      <c r="C38" s="34" t="s">
        <v>1692</v>
      </c>
      <c r="D38" s="30">
        <f t="shared" si="1"/>
        <v>25.23</v>
      </c>
      <c r="E38" s="31">
        <f t="shared" si="2"/>
        <v>1.9333333333333333</v>
      </c>
      <c r="F38" s="5">
        <v>50</v>
      </c>
      <c r="G38" s="6">
        <v>1.7635000000000001</v>
      </c>
      <c r="H38" s="5">
        <v>29</v>
      </c>
      <c r="I38" s="1"/>
      <c r="J38" s="27">
        <f t="shared" si="3"/>
        <v>87</v>
      </c>
    </row>
    <row r="39" spans="1:11" s="23" customFormat="1" ht="15" customHeight="1">
      <c r="A39" s="1">
        <v>10</v>
      </c>
      <c r="B39" s="28" t="s">
        <v>1693</v>
      </c>
      <c r="C39" s="32">
        <v>54</v>
      </c>
      <c r="D39" s="30">
        <f t="shared" si="1"/>
        <v>15.12</v>
      </c>
      <c r="E39" s="31">
        <f t="shared" si="2"/>
        <v>1.8666666666666667</v>
      </c>
      <c r="F39" s="5">
        <v>53</v>
      </c>
      <c r="G39" s="6">
        <v>1.8693100000000002</v>
      </c>
      <c r="H39" s="5">
        <v>28</v>
      </c>
      <c r="I39" s="1"/>
      <c r="J39" s="27">
        <f t="shared" si="3"/>
        <v>54</v>
      </c>
    </row>
    <row r="40" spans="1:11" s="27" customFormat="1">
      <c r="A40" s="1">
        <v>11</v>
      </c>
      <c r="B40" s="28" t="s">
        <v>1694</v>
      </c>
      <c r="C40" s="32" t="s">
        <v>1695</v>
      </c>
      <c r="D40" s="30">
        <f t="shared" si="1"/>
        <v>16.559999999999999</v>
      </c>
      <c r="E40" s="33">
        <f t="shared" si="2"/>
        <v>2.4</v>
      </c>
      <c r="F40" s="5">
        <v>63</v>
      </c>
      <c r="G40" s="6">
        <v>2.22201</v>
      </c>
      <c r="H40" s="5">
        <v>36</v>
      </c>
      <c r="I40" s="1"/>
      <c r="J40" s="27">
        <f t="shared" si="3"/>
        <v>46</v>
      </c>
    </row>
    <row r="41" spans="1:11" ht="15" customHeight="1">
      <c r="A41" s="1">
        <v>12</v>
      </c>
      <c r="B41" s="28" t="s">
        <v>1696</v>
      </c>
      <c r="C41" s="32" t="s">
        <v>1697</v>
      </c>
      <c r="D41" s="30">
        <f t="shared" si="1"/>
        <v>24.36</v>
      </c>
      <c r="E41" s="33">
        <f t="shared" si="2"/>
        <v>3.8666666666666667</v>
      </c>
      <c r="F41" s="5">
        <v>111</v>
      </c>
      <c r="G41" s="6">
        <v>3.9149700000000003</v>
      </c>
      <c r="H41" s="5">
        <v>58</v>
      </c>
      <c r="I41" s="1"/>
      <c r="J41" s="27">
        <f t="shared" si="3"/>
        <v>42</v>
      </c>
    </row>
    <row r="42" spans="1:11" s="23" customFormat="1">
      <c r="A42" s="1">
        <v>17</v>
      </c>
      <c r="B42" s="20" t="s">
        <v>1698</v>
      </c>
      <c r="C42" s="24"/>
      <c r="D42" s="24"/>
      <c r="E42" s="4"/>
      <c r="F42" s="24"/>
      <c r="G42" s="35"/>
      <c r="H42" s="24"/>
      <c r="I42" s="24"/>
      <c r="J42" s="24"/>
      <c r="K42" s="36"/>
    </row>
    <row r="43" spans="1:11" ht="15" customHeight="1">
      <c r="A43" s="1">
        <v>18</v>
      </c>
      <c r="B43" s="28" t="s">
        <v>1699</v>
      </c>
      <c r="C43" s="32" t="s">
        <v>1700</v>
      </c>
      <c r="D43" s="30">
        <f t="shared" ref="D43:D60" si="4">(H43*J43)/100</f>
        <v>12.76</v>
      </c>
      <c r="E43" s="31">
        <f t="shared" ref="E43:E94" si="5">SUM(H43/15)</f>
        <v>1.9333333333333333</v>
      </c>
      <c r="F43" s="5">
        <v>60</v>
      </c>
      <c r="G43" s="6">
        <v>2.1162000000000001</v>
      </c>
      <c r="H43" s="5">
        <v>29</v>
      </c>
      <c r="I43" s="1"/>
      <c r="J43" s="27">
        <f t="shared" ref="J43:J60" si="6">IF(ISNUMBER(C43),C43,VALUE(LEFT(C43,(SEARCH("±",C43,1)-1))))</f>
        <v>44</v>
      </c>
    </row>
    <row r="44" spans="1:11" ht="15" customHeight="1">
      <c r="A44" s="1">
        <v>19</v>
      </c>
      <c r="B44" s="28" t="s">
        <v>1701</v>
      </c>
      <c r="C44" s="32" t="s">
        <v>1702</v>
      </c>
      <c r="D44" s="30">
        <f t="shared" si="4"/>
        <v>9.1199999999999992</v>
      </c>
      <c r="E44" s="31">
        <f t="shared" si="5"/>
        <v>1.2666666666666666</v>
      </c>
      <c r="F44" s="5">
        <v>60</v>
      </c>
      <c r="G44" s="6">
        <v>2.1162000000000001</v>
      </c>
      <c r="H44" s="5">
        <v>19</v>
      </c>
      <c r="I44" s="1"/>
      <c r="J44" s="27">
        <f t="shared" si="6"/>
        <v>48</v>
      </c>
    </row>
    <row r="45" spans="1:11" s="27" customFormat="1" ht="15" customHeight="1">
      <c r="A45" s="1">
        <v>20</v>
      </c>
      <c r="B45" s="28" t="s">
        <v>1703</v>
      </c>
      <c r="C45" s="32" t="s">
        <v>1704</v>
      </c>
      <c r="D45" s="30">
        <f t="shared" si="4"/>
        <v>14.04</v>
      </c>
      <c r="E45" s="31">
        <f t="shared" si="5"/>
        <v>1.7333333333333334</v>
      </c>
      <c r="F45" s="5">
        <v>50</v>
      </c>
      <c r="G45" s="6">
        <v>1.7635000000000001</v>
      </c>
      <c r="H45" s="5">
        <v>26</v>
      </c>
      <c r="I45" s="1"/>
      <c r="J45" s="27">
        <f t="shared" si="6"/>
        <v>54</v>
      </c>
    </row>
    <row r="46" spans="1:11" s="23" customFormat="1" ht="15" customHeight="1">
      <c r="A46" s="1">
        <v>21</v>
      </c>
      <c r="B46" s="28" t="s">
        <v>1585</v>
      </c>
      <c r="C46" s="29" t="s">
        <v>1586</v>
      </c>
      <c r="D46" s="30">
        <f t="shared" si="4"/>
        <v>15.6</v>
      </c>
      <c r="E46" s="31">
        <f t="shared" si="5"/>
        <v>1.7333333333333334</v>
      </c>
      <c r="F46" s="5">
        <v>50</v>
      </c>
      <c r="G46" s="6">
        <v>1.7635000000000001</v>
      </c>
      <c r="H46" s="5">
        <v>26</v>
      </c>
      <c r="I46" s="1"/>
      <c r="J46" s="27">
        <f t="shared" si="6"/>
        <v>60</v>
      </c>
    </row>
    <row r="47" spans="1:11" s="27" customFormat="1" ht="15" customHeight="1">
      <c r="A47" s="1">
        <v>22</v>
      </c>
      <c r="B47" s="28" t="s">
        <v>1709</v>
      </c>
      <c r="C47" s="29" t="s">
        <v>1710</v>
      </c>
      <c r="D47" s="30">
        <f t="shared" si="4"/>
        <v>16.899999999999999</v>
      </c>
      <c r="E47" s="31">
        <f t="shared" si="5"/>
        <v>1.7333333333333334</v>
      </c>
      <c r="F47" s="5">
        <v>50</v>
      </c>
      <c r="G47" s="6">
        <v>1.7635000000000001</v>
      </c>
      <c r="H47" s="5">
        <v>26</v>
      </c>
      <c r="I47" s="1"/>
      <c r="J47" s="27">
        <f t="shared" si="6"/>
        <v>65</v>
      </c>
    </row>
    <row r="48" spans="1:11" s="23" customFormat="1" ht="15" customHeight="1">
      <c r="A48" s="1">
        <v>23</v>
      </c>
      <c r="B48" s="28" t="s">
        <v>1711</v>
      </c>
      <c r="C48" s="29">
        <v>60</v>
      </c>
      <c r="D48" s="30">
        <f t="shared" si="4"/>
        <v>14.4</v>
      </c>
      <c r="E48" s="31">
        <f t="shared" si="5"/>
        <v>1.6</v>
      </c>
      <c r="F48" s="5">
        <v>57</v>
      </c>
      <c r="G48" s="6">
        <v>2.0103900000000001</v>
      </c>
      <c r="H48" s="5">
        <v>24</v>
      </c>
      <c r="I48" s="1"/>
      <c r="J48" s="27">
        <f t="shared" si="6"/>
        <v>60</v>
      </c>
    </row>
    <row r="49" spans="1:11" s="27" customFormat="1" ht="15" customHeight="1">
      <c r="A49" s="1">
        <v>24</v>
      </c>
      <c r="B49" s="28" t="s">
        <v>1712</v>
      </c>
      <c r="C49" s="29">
        <v>59</v>
      </c>
      <c r="D49" s="30">
        <f t="shared" si="4"/>
        <v>17.11</v>
      </c>
      <c r="E49" s="31">
        <f t="shared" si="5"/>
        <v>1.9333333333333333</v>
      </c>
      <c r="F49" s="5">
        <v>57</v>
      </c>
      <c r="G49" s="6">
        <v>2.0103900000000001</v>
      </c>
      <c r="H49" s="5">
        <v>29</v>
      </c>
      <c r="I49" s="1"/>
      <c r="J49" s="27">
        <f t="shared" si="6"/>
        <v>59</v>
      </c>
    </row>
    <row r="50" spans="1:11" s="23" customFormat="1" ht="15" customHeight="1">
      <c r="A50" s="1">
        <v>25</v>
      </c>
      <c r="B50" s="28" t="s">
        <v>1713</v>
      </c>
      <c r="C50" s="29">
        <v>62</v>
      </c>
      <c r="D50" s="30">
        <f t="shared" si="4"/>
        <v>19.84</v>
      </c>
      <c r="E50" s="33">
        <f t="shared" si="5"/>
        <v>2.1333333333333333</v>
      </c>
      <c r="F50" s="5">
        <v>57</v>
      </c>
      <c r="G50" s="6">
        <v>2.0103900000000001</v>
      </c>
      <c r="H50" s="5">
        <v>32</v>
      </c>
      <c r="I50" s="1"/>
      <c r="J50" s="27">
        <f t="shared" si="6"/>
        <v>62</v>
      </c>
    </row>
    <row r="51" spans="1:11" s="23" customFormat="1" ht="15" customHeight="1">
      <c r="A51" s="1">
        <v>26</v>
      </c>
      <c r="B51" s="28" t="s">
        <v>1714</v>
      </c>
      <c r="C51" s="32" t="s">
        <v>1715</v>
      </c>
      <c r="D51" s="30">
        <f t="shared" si="4"/>
        <v>14.84</v>
      </c>
      <c r="E51" s="31">
        <f t="shared" si="5"/>
        <v>1.8666666666666667</v>
      </c>
      <c r="F51" s="5">
        <v>50</v>
      </c>
      <c r="G51" s="6">
        <v>1.7635000000000001</v>
      </c>
      <c r="H51" s="5">
        <v>28</v>
      </c>
      <c r="I51" s="1"/>
      <c r="J51" s="27">
        <f t="shared" si="6"/>
        <v>53</v>
      </c>
    </row>
    <row r="52" spans="1:11" ht="15" customHeight="1">
      <c r="A52" s="1">
        <v>27</v>
      </c>
      <c r="B52" s="28" t="s">
        <v>1716</v>
      </c>
      <c r="C52" s="34">
        <v>102</v>
      </c>
      <c r="D52" s="30">
        <f t="shared" si="4"/>
        <v>29.58</v>
      </c>
      <c r="E52" s="31">
        <f t="shared" si="5"/>
        <v>1.9333333333333333</v>
      </c>
      <c r="F52" s="5">
        <v>57</v>
      </c>
      <c r="G52" s="6">
        <v>2.0103900000000001</v>
      </c>
      <c r="H52" s="5">
        <v>29</v>
      </c>
      <c r="I52" s="1"/>
      <c r="J52" s="27">
        <f t="shared" si="6"/>
        <v>102</v>
      </c>
    </row>
    <row r="53" spans="1:11" s="28" customFormat="1" ht="15" customHeight="1">
      <c r="A53" s="1">
        <v>28</v>
      </c>
      <c r="B53" s="28" t="s">
        <v>1717</v>
      </c>
      <c r="C53" s="32">
        <v>49</v>
      </c>
      <c r="D53" s="30">
        <f t="shared" si="4"/>
        <v>0</v>
      </c>
      <c r="E53" s="4">
        <f t="shared" si="5"/>
        <v>0</v>
      </c>
      <c r="F53" s="5"/>
      <c r="G53" s="22"/>
      <c r="H53" s="5"/>
      <c r="I53" s="1"/>
      <c r="J53" s="27">
        <f t="shared" si="6"/>
        <v>49</v>
      </c>
    </row>
    <row r="54" spans="1:11" ht="15" customHeight="1">
      <c r="A54" s="1">
        <v>29</v>
      </c>
      <c r="B54" s="28" t="s">
        <v>1718</v>
      </c>
      <c r="C54" s="29">
        <v>69</v>
      </c>
      <c r="D54" s="30">
        <f t="shared" si="4"/>
        <v>24.15</v>
      </c>
      <c r="E54" s="33">
        <f t="shared" si="5"/>
        <v>2.3333333333333335</v>
      </c>
      <c r="F54" s="5">
        <v>50</v>
      </c>
      <c r="G54" s="37">
        <v>1.7635000000000001</v>
      </c>
      <c r="H54" s="5">
        <v>35</v>
      </c>
      <c r="I54" s="1"/>
      <c r="J54" s="27">
        <f t="shared" si="6"/>
        <v>69</v>
      </c>
    </row>
    <row r="55" spans="1:11" s="28" customFormat="1" ht="15" customHeight="1">
      <c r="A55" s="1">
        <v>30</v>
      </c>
      <c r="B55" s="28" t="s">
        <v>1719</v>
      </c>
      <c r="C55" s="29" t="s">
        <v>1720</v>
      </c>
      <c r="D55" s="30">
        <f t="shared" si="4"/>
        <v>38.86</v>
      </c>
      <c r="E55" s="33">
        <f t="shared" si="5"/>
        <v>3.8666666666666667</v>
      </c>
      <c r="F55" s="5">
        <v>80</v>
      </c>
      <c r="G55" s="37">
        <v>2.8216000000000001</v>
      </c>
      <c r="H55" s="5">
        <v>58</v>
      </c>
      <c r="I55" s="1"/>
      <c r="J55" s="27">
        <f t="shared" si="6"/>
        <v>67</v>
      </c>
    </row>
    <row r="56" spans="1:11" s="23" customFormat="1" ht="15" customHeight="1">
      <c r="A56" s="1">
        <v>31</v>
      </c>
      <c r="B56" s="28" t="s">
        <v>1721</v>
      </c>
      <c r="C56" s="34" t="s">
        <v>1722</v>
      </c>
      <c r="D56" s="30">
        <f t="shared" si="4"/>
        <v>22.44</v>
      </c>
      <c r="E56" s="31">
        <f t="shared" si="5"/>
        <v>1.4666666666666666</v>
      </c>
      <c r="F56" s="5">
        <v>77</v>
      </c>
      <c r="G56" s="6">
        <v>2.7157900000000001</v>
      </c>
      <c r="H56" s="5">
        <v>22</v>
      </c>
      <c r="I56" s="1"/>
      <c r="J56" s="27">
        <f t="shared" si="6"/>
        <v>102</v>
      </c>
    </row>
    <row r="57" spans="1:11" s="23" customFormat="1" ht="15" customHeight="1">
      <c r="A57" s="1">
        <v>32</v>
      </c>
      <c r="B57" s="28" t="s">
        <v>1723</v>
      </c>
      <c r="C57" s="29" t="s">
        <v>1724</v>
      </c>
      <c r="D57" s="30">
        <f t="shared" si="4"/>
        <v>15.34</v>
      </c>
      <c r="E57" s="31">
        <f t="shared" si="5"/>
        <v>1.7333333333333334</v>
      </c>
      <c r="F57" s="5">
        <v>57</v>
      </c>
      <c r="G57" s="6">
        <v>2.0103900000000001</v>
      </c>
      <c r="H57" s="5">
        <v>26</v>
      </c>
      <c r="I57" s="1"/>
      <c r="J57" s="27">
        <f t="shared" si="6"/>
        <v>59</v>
      </c>
    </row>
    <row r="58" spans="1:11" s="27" customFormat="1" ht="15" customHeight="1">
      <c r="A58" s="1">
        <v>33</v>
      </c>
      <c r="B58" s="28" t="s">
        <v>1725</v>
      </c>
      <c r="C58" s="34" t="s">
        <v>1726</v>
      </c>
      <c r="D58" s="30">
        <f t="shared" si="4"/>
        <v>17.850000000000001</v>
      </c>
      <c r="E58" s="31">
        <f t="shared" si="5"/>
        <v>1.4</v>
      </c>
      <c r="F58" s="5">
        <v>40</v>
      </c>
      <c r="G58" s="6">
        <v>1.4108000000000001</v>
      </c>
      <c r="H58" s="5">
        <v>21</v>
      </c>
      <c r="I58" s="1"/>
      <c r="J58" s="27">
        <f t="shared" si="6"/>
        <v>85</v>
      </c>
    </row>
    <row r="59" spans="1:11" ht="15" customHeight="1">
      <c r="A59" s="1">
        <v>34</v>
      </c>
      <c r="B59" s="28" t="s">
        <v>1727</v>
      </c>
      <c r="C59" s="34" t="s">
        <v>1728</v>
      </c>
      <c r="D59" s="30">
        <f t="shared" si="4"/>
        <v>7.36</v>
      </c>
      <c r="E59" s="38">
        <f t="shared" si="5"/>
        <v>0.53333333333333333</v>
      </c>
      <c r="F59" s="5">
        <v>25</v>
      </c>
      <c r="G59" s="6">
        <v>0.88175000000000003</v>
      </c>
      <c r="H59" s="5">
        <v>8</v>
      </c>
      <c r="I59" s="1"/>
      <c r="J59" s="27">
        <f t="shared" si="6"/>
        <v>92</v>
      </c>
    </row>
    <row r="60" spans="1:11" ht="15" customHeight="1">
      <c r="A60" s="1">
        <v>35</v>
      </c>
      <c r="B60" s="28" t="s">
        <v>1729</v>
      </c>
      <c r="C60" s="34">
        <v>76</v>
      </c>
      <c r="D60" s="30">
        <f t="shared" si="4"/>
        <v>9.8800000000000008</v>
      </c>
      <c r="E60" s="38">
        <f t="shared" si="5"/>
        <v>0.8666666666666667</v>
      </c>
      <c r="F60" s="5">
        <v>35</v>
      </c>
      <c r="G60" s="6">
        <v>1.23445</v>
      </c>
      <c r="H60" s="5">
        <v>13</v>
      </c>
      <c r="I60" s="1"/>
      <c r="J60" s="27">
        <f t="shared" si="6"/>
        <v>76</v>
      </c>
    </row>
    <row r="61" spans="1:11" ht="15" customHeight="1">
      <c r="B61" s="84" t="s">
        <v>1587</v>
      </c>
      <c r="C61" s="34"/>
      <c r="D61" s="30"/>
      <c r="E61" s="38"/>
      <c r="I61" s="1"/>
      <c r="J61" s="27"/>
    </row>
    <row r="62" spans="1:11" s="23" customFormat="1" ht="15" customHeight="1">
      <c r="A62" s="1">
        <v>37</v>
      </c>
      <c r="B62" s="20" t="s">
        <v>1655</v>
      </c>
      <c r="C62" s="24"/>
      <c r="D62" s="24"/>
      <c r="E62" s="24"/>
      <c r="F62" s="24"/>
      <c r="G62" s="24"/>
      <c r="H62" s="24"/>
      <c r="I62" s="24"/>
      <c r="J62" s="24"/>
      <c r="K62" s="24"/>
    </row>
    <row r="63" spans="1:11" s="23" customFormat="1" ht="15" customHeight="1">
      <c r="A63" s="1">
        <v>38</v>
      </c>
      <c r="B63" s="20" t="s">
        <v>1730</v>
      </c>
      <c r="C63" s="24"/>
      <c r="D63" s="24"/>
      <c r="E63" s="24"/>
      <c r="F63" s="24"/>
      <c r="G63" s="24"/>
      <c r="H63" s="24"/>
      <c r="I63" s="24"/>
      <c r="J63" s="24"/>
      <c r="K63" s="24"/>
    </row>
    <row r="64" spans="1:11" s="27" customFormat="1" ht="15" customHeight="1">
      <c r="A64" s="1">
        <v>39</v>
      </c>
      <c r="B64" s="28" t="s">
        <v>1731</v>
      </c>
      <c r="C64" s="32" t="s">
        <v>1732</v>
      </c>
      <c r="D64" s="30">
        <f t="shared" ref="D64:D76" si="7">(H64*J64)/100</f>
        <v>13.78</v>
      </c>
      <c r="E64" s="31">
        <f t="shared" si="5"/>
        <v>1.7333333333333334</v>
      </c>
      <c r="F64" s="5">
        <v>250</v>
      </c>
      <c r="G64" s="39">
        <v>8.8175000000000008</v>
      </c>
      <c r="H64" s="5">
        <v>26</v>
      </c>
      <c r="I64" s="1"/>
      <c r="J64" s="27">
        <f t="shared" ref="J64:J76" si="8">IF(ISNUMBER(C64),C64,VALUE(LEFT(C64,(SEARCH("±",C64,1)-1))))</f>
        <v>53</v>
      </c>
    </row>
    <row r="65" spans="1:11" s="23" customFormat="1" ht="15" customHeight="1">
      <c r="A65" s="1">
        <v>40</v>
      </c>
      <c r="B65" s="28" t="s">
        <v>1733</v>
      </c>
      <c r="C65" s="29">
        <f>90*0.7</f>
        <v>62.999999999999993</v>
      </c>
      <c r="D65" s="30">
        <f t="shared" si="7"/>
        <v>16.38</v>
      </c>
      <c r="E65" s="31">
        <f t="shared" si="5"/>
        <v>1.7333333333333334</v>
      </c>
      <c r="F65" s="5">
        <v>250</v>
      </c>
      <c r="G65" s="6">
        <v>8.8175000000000008</v>
      </c>
      <c r="H65" s="5">
        <v>26</v>
      </c>
      <c r="I65" s="1"/>
      <c r="J65" s="27">
        <f t="shared" si="8"/>
        <v>62.999999999999993</v>
      </c>
    </row>
    <row r="66" spans="1:11" s="28" customFormat="1" ht="15" customHeight="1">
      <c r="A66" s="1">
        <v>41</v>
      </c>
      <c r="B66" s="40" t="s">
        <v>1734</v>
      </c>
      <c r="C66" s="29" t="s">
        <v>1735</v>
      </c>
      <c r="D66" s="30">
        <f t="shared" si="7"/>
        <v>0</v>
      </c>
      <c r="E66" s="4">
        <f t="shared" si="5"/>
        <v>0</v>
      </c>
      <c r="F66" s="5"/>
      <c r="G66" s="22"/>
      <c r="H66" s="5"/>
      <c r="I66" s="1"/>
      <c r="J66" s="27">
        <f t="shared" si="8"/>
        <v>58</v>
      </c>
    </row>
    <row r="67" spans="1:11" s="27" customFormat="1" ht="15" customHeight="1">
      <c r="A67" s="1">
        <v>42</v>
      </c>
      <c r="B67" s="28" t="s">
        <v>1736</v>
      </c>
      <c r="C67" s="29" t="s">
        <v>1737</v>
      </c>
      <c r="D67" s="30">
        <f t="shared" si="7"/>
        <v>13.2</v>
      </c>
      <c r="E67" s="31">
        <f t="shared" si="5"/>
        <v>1.3333333333333333</v>
      </c>
      <c r="F67" s="5">
        <v>250</v>
      </c>
      <c r="G67" s="6">
        <v>8.8175000000000008</v>
      </c>
      <c r="H67" s="5">
        <v>20</v>
      </c>
      <c r="I67" s="1"/>
      <c r="J67" s="27">
        <f t="shared" si="8"/>
        <v>66</v>
      </c>
    </row>
    <row r="68" spans="1:11" s="23" customFormat="1" ht="15" customHeight="1">
      <c r="A68" s="1">
        <v>43</v>
      </c>
      <c r="B68" s="28" t="s">
        <v>1738</v>
      </c>
      <c r="C68" s="29" t="s">
        <v>1739</v>
      </c>
      <c r="D68" s="30">
        <f t="shared" si="7"/>
        <v>23.12</v>
      </c>
      <c r="E68" s="33">
        <f t="shared" si="5"/>
        <v>2.2666666666666666</v>
      </c>
      <c r="F68" s="5">
        <v>250</v>
      </c>
      <c r="G68" s="6">
        <v>8.8175000000000008</v>
      </c>
      <c r="H68" s="5">
        <v>34</v>
      </c>
      <c r="I68" s="1"/>
      <c r="J68" s="27">
        <f t="shared" si="8"/>
        <v>68</v>
      </c>
    </row>
    <row r="69" spans="1:11" s="28" customFormat="1" ht="15" customHeight="1">
      <c r="A69" s="1">
        <v>44</v>
      </c>
      <c r="B69" s="41" t="s">
        <v>1740</v>
      </c>
      <c r="C69" s="34" t="s">
        <v>1741</v>
      </c>
      <c r="D69" s="30">
        <f t="shared" si="7"/>
        <v>39.9</v>
      </c>
      <c r="E69" s="33">
        <f t="shared" si="5"/>
        <v>2.8</v>
      </c>
      <c r="F69" s="5">
        <v>250</v>
      </c>
      <c r="G69" s="6">
        <v>8.8175000000000008</v>
      </c>
      <c r="H69" s="5">
        <v>42</v>
      </c>
      <c r="I69" s="1"/>
      <c r="J69" s="27">
        <f t="shared" si="8"/>
        <v>95</v>
      </c>
    </row>
    <row r="70" spans="1:11" s="27" customFormat="1" ht="15" customHeight="1">
      <c r="A70" s="1">
        <v>45</v>
      </c>
      <c r="B70" s="28" t="s">
        <v>1742</v>
      </c>
      <c r="C70" s="32" t="s">
        <v>1743</v>
      </c>
      <c r="D70" s="30">
        <f t="shared" si="7"/>
        <v>13.53</v>
      </c>
      <c r="E70" s="33">
        <f t="shared" si="5"/>
        <v>2.7333333333333334</v>
      </c>
      <c r="F70" s="5">
        <v>250</v>
      </c>
      <c r="G70" s="6">
        <v>8.8175000000000008</v>
      </c>
      <c r="H70" s="42">
        <v>41</v>
      </c>
      <c r="I70" s="1"/>
      <c r="J70" s="27">
        <f t="shared" si="8"/>
        <v>33</v>
      </c>
    </row>
    <row r="71" spans="1:11" ht="15" customHeight="1">
      <c r="A71" s="1">
        <v>46</v>
      </c>
      <c r="B71" s="28" t="s">
        <v>1744</v>
      </c>
      <c r="C71" s="32" t="s">
        <v>1745</v>
      </c>
      <c r="D71" s="30">
        <f t="shared" si="7"/>
        <v>6.6</v>
      </c>
      <c r="E71" s="31">
        <f t="shared" si="5"/>
        <v>1.4666666666666666</v>
      </c>
      <c r="F71" s="5">
        <v>250</v>
      </c>
      <c r="G71" s="6">
        <v>8.8175000000000008</v>
      </c>
      <c r="H71" s="42">
        <v>22</v>
      </c>
      <c r="I71" s="1"/>
      <c r="J71" s="27">
        <f t="shared" si="8"/>
        <v>30</v>
      </c>
    </row>
    <row r="72" spans="1:11" ht="15" customHeight="1">
      <c r="A72" s="1">
        <v>47</v>
      </c>
      <c r="B72" s="28" t="s">
        <v>1746</v>
      </c>
      <c r="C72" s="32" t="s">
        <v>1747</v>
      </c>
      <c r="D72" s="30">
        <f t="shared" si="7"/>
        <v>8.5</v>
      </c>
      <c r="E72" s="31">
        <f t="shared" si="5"/>
        <v>1.6666666666666667</v>
      </c>
      <c r="F72" s="5">
        <v>250</v>
      </c>
      <c r="G72" s="6">
        <v>8.8175000000000008</v>
      </c>
      <c r="H72" s="5">
        <v>25</v>
      </c>
      <c r="I72" s="1"/>
      <c r="J72" s="27">
        <f t="shared" si="8"/>
        <v>34</v>
      </c>
    </row>
    <row r="73" spans="1:11" s="27" customFormat="1" ht="15" customHeight="1">
      <c r="A73" s="1">
        <v>48</v>
      </c>
      <c r="B73" s="28" t="s">
        <v>1748</v>
      </c>
      <c r="C73" s="29" t="s">
        <v>1735</v>
      </c>
      <c r="D73" s="30">
        <f t="shared" si="7"/>
        <v>16.82</v>
      </c>
      <c r="E73" s="31">
        <f t="shared" si="5"/>
        <v>1.9333333333333333</v>
      </c>
      <c r="F73" s="5">
        <v>250</v>
      </c>
      <c r="G73" s="6">
        <v>8.8175000000000008</v>
      </c>
      <c r="H73" s="42">
        <v>29</v>
      </c>
      <c r="I73" s="1"/>
      <c r="J73" s="27">
        <f t="shared" si="8"/>
        <v>58</v>
      </c>
    </row>
    <row r="74" spans="1:11" s="43" customFormat="1" ht="15" customHeight="1">
      <c r="A74" s="1">
        <v>49</v>
      </c>
      <c r="B74" s="28" t="s">
        <v>1749</v>
      </c>
      <c r="C74" s="32" t="s">
        <v>1750</v>
      </c>
      <c r="D74" s="30">
        <f t="shared" si="7"/>
        <v>11.18</v>
      </c>
      <c r="E74" s="31">
        <f t="shared" si="5"/>
        <v>1.7333333333333334</v>
      </c>
      <c r="F74" s="5">
        <v>250</v>
      </c>
      <c r="G74" s="6">
        <v>8.8175000000000008</v>
      </c>
      <c r="H74" s="42">
        <v>26</v>
      </c>
      <c r="I74" s="1"/>
      <c r="J74" s="27">
        <f t="shared" si="8"/>
        <v>43</v>
      </c>
    </row>
    <row r="75" spans="1:11" ht="15" customHeight="1">
      <c r="A75" s="1">
        <v>51</v>
      </c>
      <c r="B75" s="28" t="s">
        <v>1642</v>
      </c>
      <c r="C75" s="32" t="s">
        <v>1643</v>
      </c>
      <c r="D75" s="30">
        <f t="shared" si="7"/>
        <v>11.04</v>
      </c>
      <c r="E75" s="31">
        <f t="shared" si="5"/>
        <v>1.6</v>
      </c>
      <c r="F75" s="5">
        <v>250</v>
      </c>
      <c r="G75" s="6">
        <v>8.8175000000000008</v>
      </c>
      <c r="H75" s="42">
        <v>24</v>
      </c>
      <c r="I75" s="1"/>
      <c r="J75" s="27">
        <f t="shared" si="8"/>
        <v>46</v>
      </c>
    </row>
    <row r="76" spans="1:11" s="27" customFormat="1" ht="15" customHeight="1">
      <c r="A76" s="1">
        <v>53</v>
      </c>
      <c r="B76" s="28" t="s">
        <v>1753</v>
      </c>
      <c r="C76" s="32" t="s">
        <v>1754</v>
      </c>
      <c r="D76" s="30">
        <f t="shared" si="7"/>
        <v>13.26</v>
      </c>
      <c r="E76" s="33">
        <f t="shared" si="5"/>
        <v>2.2666666666666666</v>
      </c>
      <c r="F76" s="44">
        <v>250</v>
      </c>
      <c r="G76" s="6">
        <v>8.8175000000000008</v>
      </c>
      <c r="H76" s="45">
        <v>34</v>
      </c>
      <c r="I76" s="1"/>
      <c r="J76" s="27">
        <f t="shared" si="8"/>
        <v>39</v>
      </c>
    </row>
    <row r="77" spans="1:11" s="23" customFormat="1" ht="15" customHeight="1">
      <c r="A77" s="1">
        <v>55</v>
      </c>
      <c r="B77" s="20" t="s">
        <v>1755</v>
      </c>
      <c r="C77" s="24"/>
      <c r="D77" s="24"/>
      <c r="E77" s="24"/>
      <c r="F77" s="24"/>
      <c r="G77" s="24"/>
      <c r="H77" s="24"/>
      <c r="I77" s="24"/>
      <c r="J77" s="24"/>
      <c r="K77" s="24"/>
    </row>
    <row r="78" spans="1:11" s="23" customFormat="1" ht="15" customHeight="1">
      <c r="A78" s="1">
        <v>56</v>
      </c>
      <c r="B78" s="20" t="s">
        <v>1756</v>
      </c>
      <c r="C78" s="24"/>
      <c r="D78" s="24"/>
      <c r="E78" s="24"/>
      <c r="F78" s="24"/>
      <c r="G78" s="24"/>
      <c r="H78" s="24"/>
      <c r="I78" s="24"/>
      <c r="J78" s="24"/>
      <c r="K78" s="24"/>
    </row>
    <row r="79" spans="1:11" s="28" customFormat="1">
      <c r="A79" s="1">
        <v>57</v>
      </c>
      <c r="B79" s="46" t="s">
        <v>1757</v>
      </c>
      <c r="C79" s="47" t="s">
        <v>1758</v>
      </c>
      <c r="D79" s="30">
        <f t="shared" ref="D79:D97" si="9">(H79*J79)/100</f>
        <v>0</v>
      </c>
      <c r="E79" s="4">
        <f t="shared" si="5"/>
        <v>0</v>
      </c>
      <c r="F79" s="5"/>
      <c r="G79" s="22"/>
      <c r="H79" s="42"/>
      <c r="I79" s="1"/>
      <c r="J79" s="27">
        <f t="shared" ref="J79:J97" si="10">IF(ISNUMBER(C79),C79,VALUE(LEFT(C79,(SEARCH("±",C79,1)-1))))</f>
        <v>39</v>
      </c>
    </row>
    <row r="80" spans="1:11" s="28" customFormat="1" ht="15" customHeight="1">
      <c r="A80" s="1">
        <v>58</v>
      </c>
      <c r="B80" s="28" t="s">
        <v>1759</v>
      </c>
      <c r="C80" s="47">
        <v>40</v>
      </c>
      <c r="D80" s="30">
        <f t="shared" si="9"/>
        <v>0</v>
      </c>
      <c r="E80" s="4">
        <f t="shared" si="5"/>
        <v>0</v>
      </c>
      <c r="F80" s="5"/>
      <c r="G80" s="22"/>
      <c r="H80" s="42"/>
      <c r="I80" s="1"/>
      <c r="J80" s="27">
        <f t="shared" si="10"/>
        <v>40</v>
      </c>
    </row>
    <row r="81" spans="1:11">
      <c r="A81" s="1">
        <v>59</v>
      </c>
      <c r="B81" s="46" t="s">
        <v>1760</v>
      </c>
      <c r="C81" s="47">
        <v>41</v>
      </c>
      <c r="D81" s="30">
        <f t="shared" si="9"/>
        <v>0</v>
      </c>
      <c r="E81" s="4">
        <f t="shared" si="5"/>
        <v>0</v>
      </c>
      <c r="G81" s="22"/>
      <c r="H81" s="42"/>
      <c r="I81" s="1"/>
      <c r="J81" s="27">
        <f t="shared" si="10"/>
        <v>41</v>
      </c>
    </row>
    <row r="82" spans="1:11" ht="15" customHeight="1">
      <c r="A82" s="1">
        <v>60</v>
      </c>
      <c r="B82" s="48" t="s">
        <v>1761</v>
      </c>
      <c r="C82" s="47" t="s">
        <v>1762</v>
      </c>
      <c r="D82" s="30">
        <f t="shared" si="9"/>
        <v>11.6</v>
      </c>
      <c r="E82" s="31">
        <f t="shared" si="5"/>
        <v>1.9333333333333333</v>
      </c>
      <c r="F82" s="5">
        <v>250</v>
      </c>
      <c r="G82" s="6">
        <v>8.8175000000000008</v>
      </c>
      <c r="H82" s="42">
        <v>29</v>
      </c>
      <c r="I82" s="1"/>
      <c r="J82" s="27">
        <f t="shared" si="10"/>
        <v>40</v>
      </c>
    </row>
    <row r="83" spans="1:11" s="27" customFormat="1" ht="15" customHeight="1">
      <c r="A83" s="1">
        <v>61</v>
      </c>
      <c r="B83" s="46" t="s">
        <v>1763</v>
      </c>
      <c r="C83" s="47" t="s">
        <v>1764</v>
      </c>
      <c r="D83" s="30">
        <f t="shared" si="9"/>
        <v>13.2</v>
      </c>
      <c r="E83" s="31">
        <f t="shared" si="5"/>
        <v>2</v>
      </c>
      <c r="F83" s="5">
        <v>250</v>
      </c>
      <c r="G83" s="6">
        <v>8.8175000000000008</v>
      </c>
      <c r="H83" s="42">
        <v>30</v>
      </c>
      <c r="I83" s="1"/>
      <c r="J83" s="27">
        <f t="shared" si="10"/>
        <v>44</v>
      </c>
    </row>
    <row r="84" spans="1:11" ht="15" customHeight="1">
      <c r="A84" s="1">
        <v>62</v>
      </c>
      <c r="B84" s="46" t="s">
        <v>1765</v>
      </c>
      <c r="C84" s="47" t="s">
        <v>1766</v>
      </c>
      <c r="D84" s="30">
        <f t="shared" si="9"/>
        <v>10.36</v>
      </c>
      <c r="E84" s="31">
        <f t="shared" si="5"/>
        <v>1.8666666666666667</v>
      </c>
      <c r="F84" s="5">
        <v>250</v>
      </c>
      <c r="G84" s="6">
        <v>8.8175000000000008</v>
      </c>
      <c r="H84" s="42">
        <v>28</v>
      </c>
      <c r="I84" s="1"/>
      <c r="J84" s="27">
        <f t="shared" si="10"/>
        <v>37</v>
      </c>
    </row>
    <row r="85" spans="1:11" s="23" customFormat="1" ht="15" customHeight="1">
      <c r="A85" s="1">
        <v>63</v>
      </c>
      <c r="B85" s="46" t="s">
        <v>1767</v>
      </c>
      <c r="C85" s="47" t="s">
        <v>1768</v>
      </c>
      <c r="D85" s="30">
        <f t="shared" si="9"/>
        <v>14.19</v>
      </c>
      <c r="E85" s="33">
        <f t="shared" si="5"/>
        <v>2.2000000000000002</v>
      </c>
      <c r="F85" s="5">
        <v>250</v>
      </c>
      <c r="G85" s="6">
        <v>8.8175000000000008</v>
      </c>
      <c r="H85" s="42">
        <v>33</v>
      </c>
      <c r="I85" s="1"/>
      <c r="J85" s="27">
        <f t="shared" si="10"/>
        <v>43</v>
      </c>
    </row>
    <row r="86" spans="1:11" ht="15" customHeight="1">
      <c r="A86" s="1">
        <v>64</v>
      </c>
      <c r="B86" s="28" t="s">
        <v>1769</v>
      </c>
      <c r="C86" s="47" t="s">
        <v>1768</v>
      </c>
      <c r="D86" s="30">
        <f t="shared" si="9"/>
        <v>9.89</v>
      </c>
      <c r="E86" s="31">
        <f t="shared" si="5"/>
        <v>1.5333333333333334</v>
      </c>
      <c r="F86" s="5">
        <v>250</v>
      </c>
      <c r="G86" s="6">
        <v>8.8175000000000008</v>
      </c>
      <c r="H86" s="42">
        <v>23</v>
      </c>
      <c r="I86" s="1"/>
      <c r="J86" s="27">
        <f t="shared" si="10"/>
        <v>43</v>
      </c>
    </row>
    <row r="87" spans="1:11" s="23" customFormat="1" ht="15" customHeight="1">
      <c r="A87" s="1">
        <v>65</v>
      </c>
      <c r="B87" s="46" t="s">
        <v>1770</v>
      </c>
      <c r="C87" s="47" t="s">
        <v>1771</v>
      </c>
      <c r="D87" s="30">
        <f t="shared" si="9"/>
        <v>16.12</v>
      </c>
      <c r="E87" s="33">
        <f t="shared" si="5"/>
        <v>2.0666666666666669</v>
      </c>
      <c r="F87" s="5">
        <v>250</v>
      </c>
      <c r="G87" s="6">
        <v>8.8175000000000008</v>
      </c>
      <c r="H87" s="42">
        <v>31</v>
      </c>
      <c r="I87" s="1"/>
      <c r="J87" s="27">
        <f t="shared" si="10"/>
        <v>52</v>
      </c>
    </row>
    <row r="88" spans="1:11" ht="15" customHeight="1">
      <c r="A88" s="1">
        <v>66</v>
      </c>
      <c r="B88" s="46" t="s">
        <v>1772</v>
      </c>
      <c r="C88" s="49" t="s">
        <v>1773</v>
      </c>
      <c r="D88" s="30">
        <f t="shared" si="9"/>
        <v>24.48</v>
      </c>
      <c r="E88" s="33">
        <f t="shared" si="5"/>
        <v>2.4</v>
      </c>
      <c r="F88" s="5">
        <v>250</v>
      </c>
      <c r="G88" s="6">
        <v>8.8175000000000008</v>
      </c>
      <c r="H88" s="42">
        <v>36</v>
      </c>
      <c r="I88" s="1"/>
      <c r="J88" s="27">
        <f t="shared" si="10"/>
        <v>68</v>
      </c>
    </row>
    <row r="89" spans="1:11" ht="15" customHeight="1">
      <c r="A89" s="1">
        <v>67</v>
      </c>
      <c r="B89" s="46" t="s">
        <v>1774</v>
      </c>
      <c r="C89" s="49" t="s">
        <v>1775</v>
      </c>
      <c r="D89" s="30">
        <f t="shared" si="9"/>
        <v>16.239999999999998</v>
      </c>
      <c r="E89" s="31">
        <f t="shared" si="5"/>
        <v>1.9333333333333333</v>
      </c>
      <c r="F89" s="5">
        <v>250</v>
      </c>
      <c r="G89" s="6">
        <v>8.8175000000000008</v>
      </c>
      <c r="H89" s="42">
        <v>29</v>
      </c>
      <c r="I89" s="1"/>
      <c r="J89" s="27">
        <f t="shared" si="10"/>
        <v>56</v>
      </c>
    </row>
    <row r="90" spans="1:11" ht="15" customHeight="1">
      <c r="A90" s="1">
        <v>68</v>
      </c>
      <c r="B90" s="46" t="s">
        <v>1776</v>
      </c>
      <c r="C90" s="47">
        <v>48</v>
      </c>
      <c r="D90" s="30">
        <f t="shared" si="9"/>
        <v>10.56</v>
      </c>
      <c r="E90" s="31">
        <f t="shared" si="5"/>
        <v>1.4666666666666666</v>
      </c>
      <c r="F90" s="5">
        <v>250</v>
      </c>
      <c r="G90" s="6">
        <v>8.8175000000000008</v>
      </c>
      <c r="H90" s="5">
        <v>22</v>
      </c>
      <c r="I90" s="1"/>
      <c r="J90" s="27">
        <f t="shared" si="10"/>
        <v>48</v>
      </c>
    </row>
    <row r="91" spans="1:11" s="23" customFormat="1" ht="15" customHeight="1">
      <c r="A91" s="1">
        <v>69</v>
      </c>
      <c r="B91" s="26" t="s">
        <v>1777</v>
      </c>
      <c r="C91" s="24"/>
      <c r="D91" s="24"/>
      <c r="E91" s="24"/>
      <c r="F91" s="24"/>
      <c r="G91" s="24"/>
      <c r="H91" s="24"/>
      <c r="I91" s="24"/>
      <c r="J91" s="24"/>
      <c r="K91" s="24"/>
    </row>
    <row r="92" spans="1:11" s="23" customFormat="1">
      <c r="A92" s="1">
        <v>70</v>
      </c>
      <c r="B92" s="46" t="s">
        <v>1778</v>
      </c>
      <c r="C92" s="47" t="s">
        <v>1695</v>
      </c>
      <c r="D92" s="30">
        <f t="shared" si="9"/>
        <v>0</v>
      </c>
      <c r="E92" s="4">
        <f t="shared" si="5"/>
        <v>0</v>
      </c>
      <c r="F92" s="5"/>
      <c r="G92" s="22"/>
      <c r="H92" s="5"/>
      <c r="I92" s="1"/>
      <c r="J92" s="27">
        <f t="shared" si="10"/>
        <v>46</v>
      </c>
    </row>
    <row r="93" spans="1:11" s="23" customFormat="1" ht="15" customHeight="1">
      <c r="A93" s="1">
        <v>71</v>
      </c>
      <c r="B93" s="46" t="s">
        <v>1779</v>
      </c>
      <c r="C93" s="47" t="s">
        <v>1780</v>
      </c>
      <c r="D93" s="30">
        <f t="shared" si="9"/>
        <v>0</v>
      </c>
      <c r="E93" s="4">
        <f t="shared" si="5"/>
        <v>0</v>
      </c>
      <c r="F93" s="5"/>
      <c r="G93" s="22"/>
      <c r="H93" s="5"/>
      <c r="I93" s="1"/>
      <c r="J93" s="27">
        <f t="shared" si="10"/>
        <v>53</v>
      </c>
    </row>
    <row r="94" spans="1:11" ht="15" customHeight="1">
      <c r="A94" s="1">
        <v>72</v>
      </c>
      <c r="B94" s="48" t="s">
        <v>1781</v>
      </c>
      <c r="C94" s="47" t="s">
        <v>1782</v>
      </c>
      <c r="D94" s="30">
        <f t="shared" si="9"/>
        <v>13</v>
      </c>
      <c r="E94" s="31">
        <f t="shared" si="5"/>
        <v>1.7333333333333334</v>
      </c>
      <c r="F94" s="5">
        <v>250</v>
      </c>
      <c r="G94" s="37">
        <v>8.8175000000000008</v>
      </c>
      <c r="H94" s="5">
        <v>26</v>
      </c>
      <c r="I94" s="1"/>
      <c r="J94" s="27">
        <f t="shared" si="10"/>
        <v>50</v>
      </c>
    </row>
    <row r="95" spans="1:11" s="23" customFormat="1" ht="15" customHeight="1">
      <c r="A95" s="1">
        <v>73</v>
      </c>
      <c r="B95" s="46" t="s">
        <v>1783</v>
      </c>
      <c r="C95" s="47">
        <v>46</v>
      </c>
      <c r="D95" s="30">
        <f t="shared" si="9"/>
        <v>15.64</v>
      </c>
      <c r="E95" s="33">
        <f t="shared" ref="E95:E159" si="11">SUM(H95/15)</f>
        <v>2.2666666666666666</v>
      </c>
      <c r="F95" s="5">
        <v>250</v>
      </c>
      <c r="G95" s="37">
        <v>8.8175000000000008</v>
      </c>
      <c r="H95" s="5">
        <v>34</v>
      </c>
      <c r="I95" s="1"/>
      <c r="J95" s="27">
        <f t="shared" si="10"/>
        <v>46</v>
      </c>
    </row>
    <row r="96" spans="1:11" ht="15" customHeight="1">
      <c r="A96" s="1">
        <v>74</v>
      </c>
      <c r="B96" s="28" t="s">
        <v>1784</v>
      </c>
      <c r="C96" s="50" t="s">
        <v>1785</v>
      </c>
      <c r="D96" s="30">
        <f t="shared" si="9"/>
        <v>3.42</v>
      </c>
      <c r="E96" s="38">
        <f t="shared" si="11"/>
        <v>0.6</v>
      </c>
      <c r="F96" s="5">
        <v>250</v>
      </c>
      <c r="G96" s="6">
        <v>8.8175000000000008</v>
      </c>
      <c r="H96" s="5">
        <v>9</v>
      </c>
      <c r="I96" s="1"/>
      <c r="J96" s="27">
        <f t="shared" si="10"/>
        <v>38</v>
      </c>
    </row>
    <row r="97" spans="1:11" ht="15" customHeight="1">
      <c r="A97" s="1">
        <v>75</v>
      </c>
      <c r="B97" s="28" t="s">
        <v>1786</v>
      </c>
      <c r="C97" s="50" t="s">
        <v>1695</v>
      </c>
      <c r="D97" s="30">
        <f t="shared" si="9"/>
        <v>5.52</v>
      </c>
      <c r="E97" s="38">
        <f t="shared" si="11"/>
        <v>0.8</v>
      </c>
      <c r="F97" s="5">
        <v>65</v>
      </c>
      <c r="G97" s="6">
        <v>2.2925500000000003</v>
      </c>
      <c r="H97" s="5">
        <v>12</v>
      </c>
      <c r="I97" s="1"/>
      <c r="J97" s="27">
        <f t="shared" si="10"/>
        <v>46</v>
      </c>
    </row>
    <row r="98" spans="1:11" s="23" customFormat="1" ht="15" customHeight="1">
      <c r="A98" s="1">
        <v>76</v>
      </c>
      <c r="B98" s="20" t="s">
        <v>1787</v>
      </c>
      <c r="C98" s="24"/>
      <c r="D98" s="24"/>
      <c r="E98" s="24"/>
      <c r="F98" s="24"/>
      <c r="G98" s="24"/>
      <c r="H98" s="24"/>
      <c r="I98" s="24"/>
      <c r="J98" s="24"/>
      <c r="K98" s="24"/>
    </row>
    <row r="99" spans="1:11" ht="15" customHeight="1">
      <c r="A99" s="1">
        <v>77</v>
      </c>
      <c r="B99" s="51" t="s">
        <v>1788</v>
      </c>
      <c r="C99" s="34" t="s">
        <v>1789</v>
      </c>
      <c r="D99" s="30">
        <f>(H99*J99)/100</f>
        <v>11.7</v>
      </c>
      <c r="E99" s="38">
        <f t="shared" si="11"/>
        <v>1</v>
      </c>
      <c r="F99" s="5">
        <v>250</v>
      </c>
      <c r="G99" s="6">
        <v>8.8175000000000008</v>
      </c>
      <c r="H99" s="42">
        <v>15</v>
      </c>
      <c r="I99" s="1"/>
      <c r="J99" s="27">
        <f>IF(ISNUMBER(C99),C99,VALUE(LEFT(C99,(SEARCH("±",C99,1)-1))))</f>
        <v>78</v>
      </c>
    </row>
    <row r="100" spans="1:11" s="27" customFormat="1" ht="15" customHeight="1">
      <c r="A100" s="1">
        <v>78</v>
      </c>
      <c r="B100" s="51" t="s">
        <v>1790</v>
      </c>
      <c r="C100" s="34" t="s">
        <v>1791</v>
      </c>
      <c r="D100" s="30">
        <f>(H100*J100)/100</f>
        <v>12.6</v>
      </c>
      <c r="E100" s="31">
        <f t="shared" si="11"/>
        <v>1.2</v>
      </c>
      <c r="F100" s="5">
        <v>250</v>
      </c>
      <c r="G100" s="6">
        <v>8.8175000000000008</v>
      </c>
      <c r="H100" s="42">
        <v>18</v>
      </c>
      <c r="I100" s="1"/>
      <c r="J100" s="27">
        <f>IF(ISNUMBER(C100),C100,VALUE(LEFT(C100,(SEARCH("±",C100,1)-1))))</f>
        <v>70</v>
      </c>
    </row>
    <row r="101" spans="1:11" s="27" customFormat="1" ht="15" customHeight="1">
      <c r="A101" s="1">
        <v>79</v>
      </c>
      <c r="B101" s="51" t="s">
        <v>1792</v>
      </c>
      <c r="C101" s="34" t="s">
        <v>1793</v>
      </c>
      <c r="D101" s="30">
        <f>(H101*J101)/100</f>
        <v>12.58</v>
      </c>
      <c r="E101" s="31">
        <f t="shared" si="11"/>
        <v>1.1333333333333333</v>
      </c>
      <c r="F101" s="5">
        <v>250</v>
      </c>
      <c r="G101" s="6">
        <v>8.8175000000000008</v>
      </c>
      <c r="H101" s="42">
        <v>17</v>
      </c>
      <c r="I101" s="1"/>
      <c r="J101" s="27">
        <f>IF(ISNUMBER(C101),C101,VALUE(LEFT(C101,(SEARCH("±",C101,1)-1))))</f>
        <v>74</v>
      </c>
    </row>
    <row r="102" spans="1:11" s="23" customFormat="1" ht="15" customHeight="1">
      <c r="A102" s="1">
        <v>80</v>
      </c>
      <c r="B102" s="51" t="s">
        <v>1794</v>
      </c>
      <c r="C102" s="32" t="s">
        <v>1795</v>
      </c>
      <c r="D102" s="30">
        <f>(H102*J102)/100</f>
        <v>21.07</v>
      </c>
      <c r="E102" s="33">
        <f t="shared" si="11"/>
        <v>3.2666666666666666</v>
      </c>
      <c r="F102" s="5">
        <v>250</v>
      </c>
      <c r="G102" s="6">
        <v>8.8175000000000008</v>
      </c>
      <c r="H102" s="42">
        <v>49</v>
      </c>
      <c r="I102" s="1"/>
      <c r="J102" s="27">
        <f>IF(ISNUMBER(C102),C102,VALUE(LEFT(C102,(SEARCH("±",C102,1)-1))))</f>
        <v>43</v>
      </c>
    </row>
    <row r="103" spans="1:11" s="23" customFormat="1" ht="15" customHeight="1">
      <c r="A103" s="1">
        <v>81</v>
      </c>
      <c r="B103" s="20" t="s">
        <v>1796</v>
      </c>
      <c r="C103" s="24"/>
      <c r="D103" s="24"/>
      <c r="E103" s="24"/>
      <c r="F103" s="24"/>
      <c r="G103" s="24"/>
      <c r="H103" s="24"/>
      <c r="I103" s="24"/>
      <c r="J103" s="24"/>
      <c r="K103" s="24"/>
    </row>
    <row r="104" spans="1:11" s="27" customFormat="1" ht="15" customHeight="1">
      <c r="A104" s="1">
        <v>82</v>
      </c>
      <c r="B104" s="28" t="s">
        <v>1705</v>
      </c>
      <c r="C104" s="32" t="s">
        <v>1706</v>
      </c>
      <c r="D104" s="30">
        <f>(H104*J104)/100</f>
        <v>13.53</v>
      </c>
      <c r="E104" s="33">
        <f t="shared" si="11"/>
        <v>2.2000000000000002</v>
      </c>
      <c r="F104" s="5">
        <v>250</v>
      </c>
      <c r="G104" s="6">
        <v>8.8175000000000008</v>
      </c>
      <c r="H104" s="42">
        <v>33</v>
      </c>
      <c r="I104" s="1"/>
      <c r="J104" s="27">
        <f>IF(ISNUMBER(C104),C104,VALUE(LEFT(C104,(SEARCH("±",C104,1)-1))))</f>
        <v>41</v>
      </c>
    </row>
    <row r="105" spans="1:11" ht="15" customHeight="1">
      <c r="A105" s="1">
        <v>83</v>
      </c>
      <c r="B105" s="28" t="s">
        <v>1707</v>
      </c>
      <c r="C105" s="32" t="s">
        <v>1708</v>
      </c>
      <c r="D105" s="30">
        <f>(H105*J105)/100</f>
        <v>11.73</v>
      </c>
      <c r="E105" s="31">
        <f t="shared" si="11"/>
        <v>1.5333333333333334</v>
      </c>
      <c r="F105" s="5">
        <v>250</v>
      </c>
      <c r="G105" s="6">
        <v>8.8175000000000008</v>
      </c>
      <c r="H105" s="42">
        <v>23</v>
      </c>
      <c r="I105" s="1"/>
      <c r="J105" s="27">
        <f>IF(ISNUMBER(C105),C105,VALUE(LEFT(C105,(SEARCH("±",C105,1)-1))))</f>
        <v>51</v>
      </c>
    </row>
    <row r="106" spans="1:11" ht="15" customHeight="1">
      <c r="A106" s="1">
        <v>84</v>
      </c>
      <c r="B106" s="28" t="s">
        <v>1803</v>
      </c>
      <c r="C106" s="32" t="s">
        <v>1804</v>
      </c>
      <c r="D106" s="30">
        <f>(H106*J106)/100</f>
        <v>6.84</v>
      </c>
      <c r="E106" s="31">
        <f t="shared" si="11"/>
        <v>1.2666666666666666</v>
      </c>
      <c r="F106" s="5">
        <v>250</v>
      </c>
      <c r="G106" s="6">
        <v>8.8175000000000008</v>
      </c>
      <c r="H106" s="42">
        <v>19</v>
      </c>
      <c r="I106" s="1"/>
      <c r="J106" s="27">
        <f>IF(ISNUMBER(C106),C106,VALUE(LEFT(C106,(SEARCH("±",C106,1)-1))))</f>
        <v>36</v>
      </c>
    </row>
    <row r="107" spans="1:11" ht="15" customHeight="1">
      <c r="A107" s="1">
        <v>86</v>
      </c>
      <c r="B107" s="28" t="s">
        <v>1805</v>
      </c>
      <c r="C107" s="32" t="s">
        <v>1806</v>
      </c>
      <c r="D107" s="30">
        <f>(H107*J107)/100</f>
        <v>11.7</v>
      </c>
      <c r="E107" s="31">
        <f t="shared" si="11"/>
        <v>1.7333333333333334</v>
      </c>
      <c r="F107" s="5">
        <v>250</v>
      </c>
      <c r="G107" s="6">
        <v>8.8175000000000008</v>
      </c>
      <c r="H107" s="42">
        <v>26</v>
      </c>
      <c r="I107" s="1"/>
      <c r="J107" s="27">
        <f>IF(ISNUMBER(C107),C107,VALUE(LEFT(C107,(SEARCH("±",C107,1)-1))))</f>
        <v>45</v>
      </c>
    </row>
    <row r="108" spans="1:11" s="23" customFormat="1" ht="15" customHeight="1">
      <c r="A108" s="1">
        <v>87</v>
      </c>
      <c r="B108" s="20" t="s">
        <v>1807</v>
      </c>
      <c r="C108" s="24"/>
      <c r="D108" s="24"/>
      <c r="E108" s="24"/>
      <c r="F108" s="24"/>
      <c r="G108" s="24"/>
      <c r="H108" s="24"/>
      <c r="I108" s="24"/>
      <c r="J108" s="24"/>
      <c r="K108" s="24"/>
    </row>
    <row r="109" spans="1:11" ht="15" customHeight="1">
      <c r="A109" s="1">
        <v>88</v>
      </c>
      <c r="B109" s="28" t="s">
        <v>1808</v>
      </c>
      <c r="C109" s="32" t="s">
        <v>1809</v>
      </c>
      <c r="D109" s="30">
        <f t="shared" ref="D109:D115" si="12">(H109*J109)/100</f>
        <v>8.8000000000000007</v>
      </c>
      <c r="E109" s="31">
        <f t="shared" si="11"/>
        <v>1.0666666666666667</v>
      </c>
      <c r="F109" s="5">
        <v>250</v>
      </c>
      <c r="G109" s="6">
        <v>8.8175000000000008</v>
      </c>
      <c r="H109" s="42">
        <v>16</v>
      </c>
      <c r="I109" s="1"/>
      <c r="J109" s="27">
        <f t="shared" ref="J109:J115" si="13">IF(ISNUMBER(C109),C109,VALUE(LEFT(C109,(SEARCH("±",C109,1)-1))))</f>
        <v>55</v>
      </c>
    </row>
    <row r="110" spans="1:11" ht="15" customHeight="1">
      <c r="A110" s="1">
        <v>89</v>
      </c>
      <c r="B110" s="28" t="s">
        <v>1810</v>
      </c>
      <c r="C110" s="32" t="s">
        <v>1811</v>
      </c>
      <c r="D110" s="30">
        <f t="shared" si="12"/>
        <v>8.32</v>
      </c>
      <c r="E110" s="31">
        <f t="shared" si="11"/>
        <v>1.0666666666666667</v>
      </c>
      <c r="F110" s="5">
        <v>250</v>
      </c>
      <c r="G110" s="6">
        <v>8.8175000000000008</v>
      </c>
      <c r="H110" s="42">
        <v>16</v>
      </c>
      <c r="I110" s="1"/>
      <c r="J110" s="27">
        <f t="shared" si="13"/>
        <v>52</v>
      </c>
    </row>
    <row r="111" spans="1:11" s="23" customFormat="1" ht="15" customHeight="1">
      <c r="A111" s="1">
        <v>90</v>
      </c>
      <c r="B111" s="40" t="s">
        <v>1781</v>
      </c>
      <c r="C111" s="32" t="s">
        <v>1812</v>
      </c>
      <c r="D111" s="30">
        <f t="shared" si="12"/>
        <v>0</v>
      </c>
      <c r="E111" s="4">
        <f t="shared" si="11"/>
        <v>0</v>
      </c>
      <c r="F111" s="5"/>
      <c r="G111" s="22"/>
      <c r="H111" s="3"/>
      <c r="I111" s="1"/>
      <c r="J111" s="27">
        <f t="shared" si="13"/>
        <v>54</v>
      </c>
    </row>
    <row r="112" spans="1:11" ht="15" customHeight="1">
      <c r="A112" s="1">
        <v>91</v>
      </c>
      <c r="B112" s="28" t="s">
        <v>1813</v>
      </c>
      <c r="C112" s="32" t="s">
        <v>1814</v>
      </c>
      <c r="D112" s="30">
        <f t="shared" si="12"/>
        <v>8.75</v>
      </c>
      <c r="E112" s="31">
        <f t="shared" si="11"/>
        <v>1.6666666666666667</v>
      </c>
      <c r="F112" s="5">
        <v>250</v>
      </c>
      <c r="G112" s="6">
        <v>8.8175000000000008</v>
      </c>
      <c r="H112" s="42">
        <v>25</v>
      </c>
      <c r="I112" s="1"/>
      <c r="J112" s="27">
        <f t="shared" si="13"/>
        <v>35</v>
      </c>
    </row>
    <row r="113" spans="1:11" ht="15" customHeight="1">
      <c r="A113" s="1">
        <v>92</v>
      </c>
      <c r="B113" s="28" t="s">
        <v>1815</v>
      </c>
      <c r="C113" s="32" t="s">
        <v>1804</v>
      </c>
      <c r="D113" s="30">
        <f t="shared" si="12"/>
        <v>9.36</v>
      </c>
      <c r="E113" s="31">
        <f t="shared" si="11"/>
        <v>1.7333333333333334</v>
      </c>
      <c r="F113" s="5">
        <v>250</v>
      </c>
      <c r="G113" s="6">
        <v>8.8175000000000008</v>
      </c>
      <c r="H113" s="42">
        <v>26</v>
      </c>
      <c r="I113" s="1"/>
      <c r="J113" s="27">
        <f t="shared" si="13"/>
        <v>36</v>
      </c>
    </row>
    <row r="114" spans="1:11" s="23" customFormat="1" ht="15" customHeight="1">
      <c r="A114" s="1">
        <v>93</v>
      </c>
      <c r="B114" s="40" t="s">
        <v>1781</v>
      </c>
      <c r="C114" s="32" t="s">
        <v>1816</v>
      </c>
      <c r="D114" s="30">
        <f t="shared" si="12"/>
        <v>0</v>
      </c>
      <c r="E114" s="4">
        <f t="shared" si="11"/>
        <v>0</v>
      </c>
      <c r="F114" s="5"/>
      <c r="G114" s="22"/>
      <c r="H114" s="5"/>
      <c r="I114" s="1"/>
      <c r="J114" s="27">
        <f t="shared" si="13"/>
        <v>36</v>
      </c>
    </row>
    <row r="115" spans="1:11" ht="15" customHeight="1">
      <c r="A115" s="1">
        <v>94</v>
      </c>
      <c r="B115" s="28" t="s">
        <v>1817</v>
      </c>
      <c r="C115" s="32" t="s">
        <v>1818</v>
      </c>
      <c r="D115" s="30">
        <f t="shared" si="12"/>
        <v>4.42</v>
      </c>
      <c r="E115" s="31">
        <f t="shared" si="11"/>
        <v>1.1333333333333333</v>
      </c>
      <c r="F115" s="5">
        <v>250</v>
      </c>
      <c r="G115" s="6">
        <v>8.8175000000000008</v>
      </c>
      <c r="H115" s="5">
        <v>17</v>
      </c>
      <c r="I115" s="1"/>
      <c r="J115" s="27">
        <f t="shared" si="13"/>
        <v>26</v>
      </c>
    </row>
    <row r="116" spans="1:11" s="23" customFormat="1" ht="15" customHeight="1">
      <c r="A116" s="1">
        <v>95</v>
      </c>
      <c r="B116" s="20" t="s">
        <v>1819</v>
      </c>
      <c r="C116" s="24"/>
      <c r="D116" s="24"/>
      <c r="E116" s="24"/>
      <c r="F116" s="24"/>
      <c r="G116" s="24"/>
      <c r="H116" s="24"/>
      <c r="I116" s="24"/>
      <c r="J116" s="24"/>
      <c r="K116" s="24"/>
    </row>
    <row r="117" spans="1:11" ht="15" customHeight="1">
      <c r="A117" s="1">
        <v>96</v>
      </c>
      <c r="B117" s="28" t="s">
        <v>1820</v>
      </c>
      <c r="C117" s="32" t="s">
        <v>1715</v>
      </c>
      <c r="D117" s="30">
        <f>(H117*J117)/100</f>
        <v>3.71</v>
      </c>
      <c r="E117" s="38">
        <f t="shared" si="11"/>
        <v>0.46666666666666667</v>
      </c>
      <c r="F117" s="5">
        <v>250</v>
      </c>
      <c r="G117" s="6">
        <v>8.8175000000000008</v>
      </c>
      <c r="H117" s="5">
        <v>7</v>
      </c>
      <c r="I117" s="1"/>
      <c r="J117" s="27">
        <f>IF(ISNUMBER(C117),C117,VALUE(LEFT(C117,(SEARCH("±",C117,1)-1))))</f>
        <v>53</v>
      </c>
    </row>
    <row r="118" spans="1:11" ht="15" customHeight="1">
      <c r="A118" s="1">
        <v>97</v>
      </c>
      <c r="B118" s="28" t="s">
        <v>1821</v>
      </c>
      <c r="C118" s="32" t="s">
        <v>1706</v>
      </c>
      <c r="D118" s="30">
        <f>(H118*J118)/100</f>
        <v>4.51</v>
      </c>
      <c r="E118" s="38">
        <f t="shared" si="11"/>
        <v>0.73333333333333328</v>
      </c>
      <c r="F118" s="5">
        <v>250</v>
      </c>
      <c r="G118" s="6">
        <v>8.8175000000000008</v>
      </c>
      <c r="H118" s="5">
        <v>11</v>
      </c>
      <c r="I118" s="1"/>
      <c r="J118" s="27">
        <f>IF(ISNUMBER(C118),C118,VALUE(LEFT(C118,(SEARCH("±",C118,1)-1))))</f>
        <v>41</v>
      </c>
    </row>
    <row r="119" spans="1:11" ht="15" customHeight="1">
      <c r="A119" s="1">
        <v>98</v>
      </c>
      <c r="B119" s="28" t="s">
        <v>1822</v>
      </c>
      <c r="C119" s="29" t="s">
        <v>1823</v>
      </c>
      <c r="D119" s="30">
        <f>(H119*J119)/100</f>
        <v>5.12</v>
      </c>
      <c r="E119" s="38">
        <f t="shared" si="11"/>
        <v>0.53333333333333333</v>
      </c>
      <c r="F119" s="5">
        <v>250</v>
      </c>
      <c r="G119" s="6">
        <v>8.8175000000000008</v>
      </c>
      <c r="H119" s="5">
        <v>8</v>
      </c>
      <c r="I119" s="1"/>
      <c r="J119" s="27">
        <f>IF(ISNUMBER(C119),C119,VALUE(LEFT(C119,(SEARCH("±",C119,1)-1))))</f>
        <v>64</v>
      </c>
    </row>
    <row r="120" spans="1:11" ht="15" customHeight="1">
      <c r="A120" s="1">
        <v>99</v>
      </c>
      <c r="B120" s="28" t="s">
        <v>1824</v>
      </c>
      <c r="C120" s="32" t="s">
        <v>1825</v>
      </c>
      <c r="D120" s="30">
        <f>(H120*J120)/100</f>
        <v>4.2</v>
      </c>
      <c r="E120" s="38">
        <f t="shared" si="11"/>
        <v>0.8</v>
      </c>
      <c r="F120" s="5">
        <v>250</v>
      </c>
      <c r="G120" s="6">
        <v>8.8175000000000008</v>
      </c>
      <c r="H120" s="5">
        <v>12</v>
      </c>
      <c r="I120" s="1"/>
      <c r="J120" s="27">
        <f>IF(ISNUMBER(C120),C120,VALUE(LEFT(C120,(SEARCH("±",C120,1)-1))))</f>
        <v>35</v>
      </c>
    </row>
    <row r="121" spans="1:11" ht="15" customHeight="1">
      <c r="B121" s="84" t="s">
        <v>1587</v>
      </c>
      <c r="C121" s="32"/>
      <c r="D121" s="30"/>
      <c r="E121" s="38"/>
      <c r="I121" s="1"/>
      <c r="J121" s="27"/>
    </row>
    <row r="122" spans="1:11" s="23" customFormat="1" ht="15" customHeight="1">
      <c r="A122" s="1">
        <v>101</v>
      </c>
      <c r="B122" s="20" t="s">
        <v>1656</v>
      </c>
      <c r="C122" s="24"/>
      <c r="D122" s="24"/>
      <c r="E122" s="24"/>
      <c r="F122" s="24"/>
      <c r="G122" s="24"/>
      <c r="H122" s="24"/>
      <c r="I122" s="24"/>
      <c r="J122" s="24"/>
      <c r="K122" s="24"/>
    </row>
    <row r="123" spans="1:11" ht="15" customHeight="1">
      <c r="A123" s="1">
        <v>102</v>
      </c>
      <c r="B123" s="51" t="s">
        <v>1826</v>
      </c>
      <c r="C123" s="34">
        <v>72</v>
      </c>
      <c r="D123" s="30">
        <f t="shared" ref="D123:D128" si="14">(H123*J123)/100</f>
        <v>25.2</v>
      </c>
      <c r="E123" s="33">
        <f t="shared" si="11"/>
        <v>2.3333333333333335</v>
      </c>
      <c r="F123" s="44">
        <v>70</v>
      </c>
      <c r="G123" s="6">
        <v>2.4689000000000001</v>
      </c>
      <c r="H123" s="45">
        <v>35</v>
      </c>
      <c r="I123" s="1"/>
      <c r="J123" s="27">
        <f t="shared" ref="J123:J128" si="15">IF(ISNUMBER(C123),C123,VALUE(LEFT(C123,(SEARCH("±",C123,1)-1))))</f>
        <v>72</v>
      </c>
    </row>
    <row r="124" spans="1:11" s="23" customFormat="1" ht="15" customHeight="1">
      <c r="A124" s="1">
        <v>103</v>
      </c>
      <c r="B124" s="51" t="s">
        <v>1827</v>
      </c>
      <c r="C124" s="34" t="s">
        <v>1828</v>
      </c>
      <c r="D124" s="30">
        <f t="shared" si="14"/>
        <v>14.25</v>
      </c>
      <c r="E124" s="38">
        <f t="shared" si="11"/>
        <v>1</v>
      </c>
      <c r="F124" s="5">
        <v>30</v>
      </c>
      <c r="G124" s="6">
        <v>1.0581</v>
      </c>
      <c r="H124" s="5">
        <v>15</v>
      </c>
      <c r="I124" s="1"/>
      <c r="J124" s="27">
        <f t="shared" si="15"/>
        <v>95</v>
      </c>
    </row>
    <row r="125" spans="1:11" s="23" customFormat="1" ht="15" customHeight="1">
      <c r="A125" s="1">
        <v>104</v>
      </c>
      <c r="B125" s="51" t="s">
        <v>1829</v>
      </c>
      <c r="C125" s="52" t="s">
        <v>1830</v>
      </c>
      <c r="D125" s="30">
        <f t="shared" si="14"/>
        <v>26.64</v>
      </c>
      <c r="E125" s="33">
        <f t="shared" si="11"/>
        <v>2.4666666666666668</v>
      </c>
      <c r="F125" s="5">
        <v>70</v>
      </c>
      <c r="G125" s="6">
        <v>2.4689000000000001</v>
      </c>
      <c r="H125" s="5">
        <v>37</v>
      </c>
      <c r="I125" s="1"/>
      <c r="J125" s="27">
        <f t="shared" si="15"/>
        <v>72</v>
      </c>
    </row>
    <row r="126" spans="1:11" ht="15" customHeight="1">
      <c r="A126" s="1">
        <v>105</v>
      </c>
      <c r="B126" s="51" t="s">
        <v>1831</v>
      </c>
      <c r="C126" s="53" t="s">
        <v>1832</v>
      </c>
      <c r="D126" s="30">
        <f t="shared" si="14"/>
        <v>25.42</v>
      </c>
      <c r="E126" s="33">
        <f t="shared" si="11"/>
        <v>2.7333333333333334</v>
      </c>
      <c r="F126" s="5">
        <v>70</v>
      </c>
      <c r="G126" s="6">
        <v>2.4689000000000001</v>
      </c>
      <c r="H126" s="5">
        <v>41</v>
      </c>
      <c r="I126" s="1"/>
      <c r="J126" s="27">
        <f t="shared" si="15"/>
        <v>62</v>
      </c>
    </row>
    <row r="127" spans="1:11" s="23" customFormat="1" ht="15" customHeight="1">
      <c r="A127" s="1">
        <v>106</v>
      </c>
      <c r="B127" s="51" t="s">
        <v>1833</v>
      </c>
      <c r="C127" s="53" t="s">
        <v>1834</v>
      </c>
      <c r="D127" s="30">
        <f t="shared" si="14"/>
        <v>20.16</v>
      </c>
      <c r="E127" s="33">
        <f t="shared" si="11"/>
        <v>2.1333333333333333</v>
      </c>
      <c r="F127" s="5">
        <v>60</v>
      </c>
      <c r="G127" s="6">
        <v>2.1162000000000001</v>
      </c>
      <c r="H127" s="5">
        <v>32</v>
      </c>
      <c r="I127" s="1"/>
      <c r="J127" s="27">
        <f t="shared" si="15"/>
        <v>63</v>
      </c>
    </row>
    <row r="128" spans="1:11" s="23" customFormat="1" ht="15" customHeight="1">
      <c r="A128" s="1">
        <v>107</v>
      </c>
      <c r="B128" s="28" t="s">
        <v>1835</v>
      </c>
      <c r="C128" s="34">
        <v>74</v>
      </c>
      <c r="D128" s="30">
        <f t="shared" si="14"/>
        <v>15.54</v>
      </c>
      <c r="E128" s="31">
        <f t="shared" si="11"/>
        <v>1.4</v>
      </c>
      <c r="F128" s="5">
        <v>30</v>
      </c>
      <c r="G128" s="6">
        <v>1.0581</v>
      </c>
      <c r="H128" s="5">
        <v>21</v>
      </c>
      <c r="I128" s="1"/>
      <c r="J128" s="27">
        <f t="shared" si="15"/>
        <v>74</v>
      </c>
    </row>
    <row r="129" spans="1:11" s="23" customFormat="1" ht="15" customHeight="1">
      <c r="A129" s="1">
        <v>108</v>
      </c>
      <c r="B129" s="20" t="s">
        <v>1836</v>
      </c>
      <c r="C129" s="24"/>
      <c r="D129" s="24"/>
      <c r="E129" s="24"/>
      <c r="F129" s="24"/>
      <c r="G129" s="24"/>
      <c r="H129" s="24"/>
      <c r="I129" s="24"/>
      <c r="J129" s="24"/>
      <c r="K129" s="24"/>
    </row>
    <row r="130" spans="1:11" s="23" customFormat="1" ht="15" customHeight="1">
      <c r="A130" s="1">
        <v>109</v>
      </c>
      <c r="B130" s="20" t="s">
        <v>1837</v>
      </c>
      <c r="C130" s="24"/>
      <c r="D130" s="24"/>
      <c r="E130" s="24"/>
      <c r="F130" s="24"/>
      <c r="G130" s="24"/>
      <c r="H130" s="24"/>
      <c r="I130" s="24"/>
      <c r="J130" s="24"/>
      <c r="K130" s="24"/>
    </row>
    <row r="131" spans="1:11" ht="15" customHeight="1">
      <c r="A131" s="1">
        <v>110</v>
      </c>
      <c r="B131" s="28" t="s">
        <v>1838</v>
      </c>
      <c r="C131" s="32">
        <v>27</v>
      </c>
      <c r="D131" s="30">
        <f>(H131*J131)/100</f>
        <v>5.4</v>
      </c>
      <c r="E131" s="31">
        <f t="shared" si="11"/>
        <v>1.3333333333333333</v>
      </c>
      <c r="F131" s="44">
        <v>30</v>
      </c>
      <c r="G131" s="6">
        <v>1.0581</v>
      </c>
      <c r="H131" s="45">
        <v>20</v>
      </c>
      <c r="I131" s="1"/>
      <c r="J131" s="27">
        <f>IF(ISNUMBER(C131),C131,VALUE(LEFT(C131,(SEARCH("±",C131,1)-1))))</f>
        <v>27</v>
      </c>
    </row>
    <row r="132" spans="1:11" ht="15" customHeight="1">
      <c r="A132" s="1">
        <v>111</v>
      </c>
      <c r="B132" s="28" t="s">
        <v>1839</v>
      </c>
      <c r="C132" s="32">
        <v>34</v>
      </c>
      <c r="D132" s="30">
        <f>(H132*J132)/100</f>
        <v>6.8</v>
      </c>
      <c r="E132" s="31">
        <f t="shared" si="11"/>
        <v>1.3333333333333333</v>
      </c>
      <c r="F132" s="5">
        <v>30</v>
      </c>
      <c r="G132" s="6">
        <v>1.0581</v>
      </c>
      <c r="H132" s="5">
        <v>20</v>
      </c>
      <c r="I132" s="1"/>
      <c r="J132" s="27">
        <f>IF(ISNUMBER(C132),C132,VALUE(LEFT(C132,(SEARCH("±",C132,1)-1))))</f>
        <v>34</v>
      </c>
    </row>
    <row r="133" spans="1:11" ht="15" customHeight="1">
      <c r="A133" s="1">
        <v>112</v>
      </c>
      <c r="B133" s="28" t="s">
        <v>1840</v>
      </c>
      <c r="C133" s="32">
        <v>40</v>
      </c>
      <c r="D133" s="30">
        <f>(H133*J133)/100</f>
        <v>8</v>
      </c>
      <c r="E133" s="31">
        <f t="shared" si="11"/>
        <v>1.3333333333333333</v>
      </c>
      <c r="F133" s="5">
        <v>30</v>
      </c>
      <c r="G133" s="6">
        <v>1.0581</v>
      </c>
      <c r="H133" s="5">
        <v>20</v>
      </c>
      <c r="I133" s="1"/>
      <c r="J133" s="27">
        <f>IF(ISNUMBER(C133),C133,VALUE(LEFT(C133,(SEARCH("±",C133,1)-1))))</f>
        <v>40</v>
      </c>
    </row>
    <row r="134" spans="1:11" s="23" customFormat="1" ht="15" customHeight="1">
      <c r="A134" s="1">
        <v>113</v>
      </c>
      <c r="B134" s="40" t="s">
        <v>1761</v>
      </c>
      <c r="C134" s="32" t="s">
        <v>1841</v>
      </c>
      <c r="D134" s="30">
        <f>(H134*J134)/100</f>
        <v>0</v>
      </c>
      <c r="E134" s="4">
        <f t="shared" si="11"/>
        <v>0</v>
      </c>
      <c r="F134" s="5"/>
      <c r="G134" s="22"/>
      <c r="H134" s="5"/>
      <c r="I134" s="1"/>
      <c r="J134" s="27">
        <f>IF(ISNUMBER(C134),C134,VALUE(LEFT(C134,(SEARCH("±",C134,1)-1))))</f>
        <v>34</v>
      </c>
    </row>
    <row r="135" spans="1:11" s="23" customFormat="1" ht="15" customHeight="1">
      <c r="A135" s="1">
        <v>114</v>
      </c>
      <c r="B135" s="20" t="s">
        <v>1842</v>
      </c>
      <c r="C135" s="24"/>
      <c r="D135" s="24"/>
      <c r="E135" s="24"/>
      <c r="F135" s="24"/>
      <c r="G135" s="24"/>
      <c r="H135" s="24"/>
      <c r="I135" s="24"/>
      <c r="J135" s="24"/>
      <c r="K135" s="24"/>
    </row>
    <row r="136" spans="1:11" ht="15" customHeight="1">
      <c r="A136" s="1">
        <v>115</v>
      </c>
      <c r="B136" s="51" t="s">
        <v>1843</v>
      </c>
      <c r="C136" s="32">
        <v>43</v>
      </c>
      <c r="D136" s="30">
        <f>(H136*J136)/100</f>
        <v>8.6</v>
      </c>
      <c r="E136" s="31">
        <f t="shared" si="11"/>
        <v>1.3333333333333333</v>
      </c>
      <c r="F136" s="44">
        <v>30</v>
      </c>
      <c r="G136" s="6">
        <v>1.0581</v>
      </c>
      <c r="H136" s="45">
        <v>20</v>
      </c>
      <c r="I136" s="1"/>
      <c r="J136" s="27">
        <f>IF(ISNUMBER(C136),C136,VALUE(LEFT(C136,(SEARCH("±",C136,1)-1))))</f>
        <v>43</v>
      </c>
    </row>
    <row r="137" spans="1:11" ht="15" customHeight="1">
      <c r="A137" s="1">
        <v>116</v>
      </c>
      <c r="B137" s="51" t="s">
        <v>1844</v>
      </c>
      <c r="C137" s="32">
        <v>48</v>
      </c>
      <c r="D137" s="30">
        <f>(H137*J137)/100</f>
        <v>9.6</v>
      </c>
      <c r="E137" s="31">
        <f t="shared" si="11"/>
        <v>1.3333333333333333</v>
      </c>
      <c r="F137" s="44">
        <v>30</v>
      </c>
      <c r="G137" s="6">
        <v>1.0581</v>
      </c>
      <c r="H137" s="45">
        <v>20</v>
      </c>
      <c r="I137" s="1"/>
      <c r="J137" s="27">
        <f>IF(ISNUMBER(C137),C137,VALUE(LEFT(C137,(SEARCH("±",C137,1)-1))))</f>
        <v>48</v>
      </c>
    </row>
    <row r="138" spans="1:11" ht="15" customHeight="1">
      <c r="A138" s="1">
        <v>117</v>
      </c>
      <c r="B138" s="40" t="s">
        <v>1781</v>
      </c>
      <c r="C138" s="32" t="s">
        <v>1845</v>
      </c>
      <c r="D138" s="30">
        <f>(H138*J138)/100</f>
        <v>9.1999999999999993</v>
      </c>
      <c r="E138" s="31">
        <f t="shared" si="11"/>
        <v>1.3333333333333333</v>
      </c>
      <c r="F138" s="44">
        <v>30</v>
      </c>
      <c r="G138" s="6">
        <v>1.0581</v>
      </c>
      <c r="H138" s="45">
        <v>20</v>
      </c>
      <c r="I138" s="1"/>
      <c r="J138" s="27">
        <f>IF(ISNUMBER(C138),C138,VALUE(LEFT(C138,(SEARCH("±",C138,1)-1))))</f>
        <v>46</v>
      </c>
    </row>
    <row r="139" spans="1:11" ht="15" customHeight="1">
      <c r="A139" s="1">
        <v>118</v>
      </c>
      <c r="B139" s="28" t="s">
        <v>1846</v>
      </c>
      <c r="C139" s="29" t="s">
        <v>1847</v>
      </c>
      <c r="D139" s="30">
        <f>(H139*J139)/100</f>
        <v>6.27</v>
      </c>
      <c r="E139" s="38">
        <f t="shared" si="11"/>
        <v>0.73333333333333328</v>
      </c>
      <c r="F139" s="5">
        <v>30</v>
      </c>
      <c r="G139" s="6">
        <v>1.0581</v>
      </c>
      <c r="H139" s="5">
        <v>11</v>
      </c>
      <c r="I139" s="1"/>
      <c r="J139" s="27">
        <f>IF(ISNUMBER(C139),C139,VALUE(LEFT(C139,(SEARCH("±",C139,1)-1))))</f>
        <v>57</v>
      </c>
    </row>
    <row r="140" spans="1:11" s="23" customFormat="1" ht="15" customHeight="1">
      <c r="A140" s="1">
        <v>119</v>
      </c>
      <c r="B140" s="20" t="s">
        <v>1848</v>
      </c>
      <c r="C140" s="24"/>
      <c r="D140" s="24"/>
      <c r="E140" s="24"/>
      <c r="F140" s="24"/>
      <c r="G140" s="24"/>
      <c r="H140" s="24"/>
      <c r="I140" s="24"/>
      <c r="J140" s="24"/>
    </row>
    <row r="141" spans="1:11" ht="15" customHeight="1">
      <c r="A141" s="1">
        <v>120</v>
      </c>
      <c r="B141" s="51" t="s">
        <v>1849</v>
      </c>
      <c r="C141" s="29">
        <v>67</v>
      </c>
      <c r="D141" s="30">
        <f>(H141*J141)/100</f>
        <v>8.7100000000000009</v>
      </c>
      <c r="E141" s="38">
        <f t="shared" si="11"/>
        <v>0.8666666666666667</v>
      </c>
      <c r="F141" s="5">
        <v>30</v>
      </c>
      <c r="G141" s="6">
        <v>1.0581</v>
      </c>
      <c r="H141" s="5">
        <v>13</v>
      </c>
      <c r="I141" s="1"/>
      <c r="J141" s="27">
        <f>IF(ISNUMBER(C141),C141,VALUE(LEFT(C141,(SEARCH("±",C141,1)-1))))</f>
        <v>67</v>
      </c>
    </row>
    <row r="142" spans="1:11" s="27" customFormat="1" ht="15" customHeight="1">
      <c r="A142" s="1">
        <v>121</v>
      </c>
      <c r="B142" s="51" t="s">
        <v>1751</v>
      </c>
      <c r="C142" s="29">
        <v>67</v>
      </c>
      <c r="D142" s="30">
        <f>(H142*J142)/100</f>
        <v>13.4</v>
      </c>
      <c r="E142" s="31">
        <f t="shared" si="11"/>
        <v>1.3333333333333333</v>
      </c>
      <c r="F142" s="44">
        <v>30</v>
      </c>
      <c r="G142" s="6">
        <v>1.0581</v>
      </c>
      <c r="H142" s="45">
        <v>20</v>
      </c>
      <c r="I142" s="1"/>
      <c r="J142" s="27">
        <f>IF(ISNUMBER(C142),C142,VALUE(LEFT(C142,(SEARCH("±",C142,1)-1))))</f>
        <v>67</v>
      </c>
    </row>
    <row r="143" spans="1:11" ht="15" customHeight="1">
      <c r="A143" s="1">
        <v>122</v>
      </c>
      <c r="B143" s="51" t="s">
        <v>1752</v>
      </c>
      <c r="C143" s="32">
        <v>50</v>
      </c>
      <c r="D143" s="30">
        <f>(H143*J143)/100</f>
        <v>7.5</v>
      </c>
      <c r="E143" s="38">
        <f t="shared" si="11"/>
        <v>1</v>
      </c>
      <c r="F143" s="5">
        <v>30</v>
      </c>
      <c r="G143" s="6">
        <v>1.0581</v>
      </c>
      <c r="H143" s="5">
        <v>15</v>
      </c>
      <c r="I143" s="1"/>
      <c r="J143" s="27">
        <f>IF(ISNUMBER(C143),C143,VALUE(LEFT(C143,(SEARCH("±",C143,1)-1))))</f>
        <v>50</v>
      </c>
    </row>
    <row r="144" spans="1:11" ht="15" customHeight="1">
      <c r="A144" s="1">
        <v>124</v>
      </c>
      <c r="B144" s="51" t="s">
        <v>1858</v>
      </c>
      <c r="C144" s="32">
        <v>43</v>
      </c>
      <c r="D144" s="30">
        <f>(H144*J144)/100</f>
        <v>4.7300000000000004</v>
      </c>
      <c r="E144" s="38">
        <f t="shared" si="11"/>
        <v>0.73333333333333328</v>
      </c>
      <c r="F144" s="5">
        <v>30</v>
      </c>
      <c r="G144" s="6">
        <v>1.0581</v>
      </c>
      <c r="H144" s="5">
        <v>11</v>
      </c>
      <c r="I144" s="1"/>
      <c r="J144" s="27">
        <f>IF(ISNUMBER(C144),C144,VALUE(LEFT(C144,(SEARCH("±",C144,1)-1))))</f>
        <v>43</v>
      </c>
    </row>
    <row r="145" spans="1:10" s="23" customFormat="1" ht="15" customHeight="1">
      <c r="A145" s="1">
        <v>126</v>
      </c>
      <c r="B145" s="20" t="s">
        <v>1859</v>
      </c>
      <c r="C145" s="24"/>
    </row>
    <row r="146" spans="1:10" s="27" customFormat="1" ht="15" customHeight="1">
      <c r="A146" s="1">
        <v>128</v>
      </c>
      <c r="B146" s="28" t="s">
        <v>1860</v>
      </c>
      <c r="C146" s="34">
        <f>100*0.7</f>
        <v>70</v>
      </c>
      <c r="D146" s="30">
        <f t="shared" ref="D146:D151" si="16">(H146*J146)/100</f>
        <v>14</v>
      </c>
      <c r="E146" s="31">
        <f t="shared" si="11"/>
        <v>1.3333333333333333</v>
      </c>
      <c r="F146" s="5">
        <v>30</v>
      </c>
      <c r="G146" s="6">
        <v>1.0581</v>
      </c>
      <c r="H146" s="5">
        <v>20</v>
      </c>
      <c r="I146" s="1"/>
      <c r="J146" s="27">
        <f t="shared" ref="J146:J151" si="17">IF(ISNUMBER(C146),C146,VALUE(LEFT(C146,(SEARCH("±",C146,1)-1))))</f>
        <v>70</v>
      </c>
    </row>
    <row r="147" spans="1:10" ht="15" customHeight="1">
      <c r="A147" s="1">
        <v>129</v>
      </c>
      <c r="B147" s="28" t="s">
        <v>1861</v>
      </c>
      <c r="C147" s="32">
        <v>53</v>
      </c>
      <c r="D147" s="30">
        <f t="shared" si="16"/>
        <v>10.6</v>
      </c>
      <c r="E147" s="31">
        <f t="shared" si="11"/>
        <v>1.3333333333333333</v>
      </c>
      <c r="F147" s="5">
        <v>30</v>
      </c>
      <c r="G147" s="6">
        <v>1.0581</v>
      </c>
      <c r="H147" s="5">
        <v>20</v>
      </c>
      <c r="I147" s="1"/>
      <c r="J147" s="27">
        <f t="shared" si="17"/>
        <v>53</v>
      </c>
    </row>
    <row r="148" spans="1:10" ht="15" customHeight="1">
      <c r="A148" s="1">
        <v>130</v>
      </c>
      <c r="B148" s="28" t="s">
        <v>1862</v>
      </c>
      <c r="C148" s="29">
        <v>66</v>
      </c>
      <c r="D148" s="30">
        <f t="shared" si="16"/>
        <v>12.54</v>
      </c>
      <c r="E148" s="31">
        <f t="shared" si="11"/>
        <v>1.2666666666666666</v>
      </c>
      <c r="F148" s="5">
        <v>30</v>
      </c>
      <c r="G148" s="6">
        <v>1.0581</v>
      </c>
      <c r="H148" s="5">
        <v>19</v>
      </c>
      <c r="I148" s="1"/>
      <c r="J148" s="27">
        <f t="shared" si="17"/>
        <v>66</v>
      </c>
    </row>
    <row r="149" spans="1:10" ht="15" customHeight="1">
      <c r="A149" s="1">
        <v>131</v>
      </c>
      <c r="B149" s="28" t="s">
        <v>1863</v>
      </c>
      <c r="C149" s="29">
        <v>59</v>
      </c>
      <c r="D149" s="30">
        <f t="shared" si="16"/>
        <v>11.8</v>
      </c>
      <c r="E149" s="31">
        <f t="shared" si="11"/>
        <v>1.3333333333333333</v>
      </c>
      <c r="F149" s="5">
        <v>30</v>
      </c>
      <c r="G149" s="6">
        <v>1.0581</v>
      </c>
      <c r="H149" s="5">
        <v>20</v>
      </c>
      <c r="I149" s="1"/>
      <c r="J149" s="27">
        <f t="shared" si="17"/>
        <v>59</v>
      </c>
    </row>
    <row r="150" spans="1:10" s="27" customFormat="1" ht="15" customHeight="1">
      <c r="A150" s="1">
        <v>132</v>
      </c>
      <c r="B150" s="28" t="s">
        <v>1864</v>
      </c>
      <c r="C150" s="29">
        <v>65</v>
      </c>
      <c r="D150" s="30">
        <f t="shared" si="16"/>
        <v>13</v>
      </c>
      <c r="E150" s="31">
        <f t="shared" si="11"/>
        <v>1.3333333333333333</v>
      </c>
      <c r="F150" s="5">
        <v>30</v>
      </c>
      <c r="G150" s="6">
        <v>1.0581</v>
      </c>
      <c r="H150" s="5">
        <v>20</v>
      </c>
      <c r="I150" s="1"/>
      <c r="J150" s="27">
        <f t="shared" si="17"/>
        <v>65</v>
      </c>
    </row>
    <row r="151" spans="1:10" ht="15" customHeight="1">
      <c r="A151" s="1">
        <v>133</v>
      </c>
      <c r="B151" s="28" t="s">
        <v>1865</v>
      </c>
      <c r="C151" s="29">
        <v>57</v>
      </c>
      <c r="D151" s="30">
        <f t="shared" si="16"/>
        <v>10.83</v>
      </c>
      <c r="E151" s="31">
        <f t="shared" si="11"/>
        <v>1.2666666666666666</v>
      </c>
      <c r="F151" s="5">
        <v>30</v>
      </c>
      <c r="G151" s="6">
        <v>1.0581</v>
      </c>
      <c r="H151" s="5">
        <v>19</v>
      </c>
      <c r="I151" s="1"/>
      <c r="J151" s="27">
        <f t="shared" si="17"/>
        <v>57</v>
      </c>
    </row>
    <row r="152" spans="1:10" s="23" customFormat="1" ht="15" customHeight="1">
      <c r="A152" s="1">
        <v>134</v>
      </c>
      <c r="B152" s="20" t="s">
        <v>1866</v>
      </c>
      <c r="C152" s="24"/>
    </row>
    <row r="153" spans="1:10" ht="15" customHeight="1">
      <c r="A153" s="1">
        <v>135</v>
      </c>
      <c r="B153" s="28" t="s">
        <v>1867</v>
      </c>
      <c r="C153" s="32">
        <v>47</v>
      </c>
      <c r="D153" s="30">
        <f>(H153*J153)/100</f>
        <v>9.8699999999999992</v>
      </c>
      <c r="E153" s="31">
        <f t="shared" si="11"/>
        <v>1.4</v>
      </c>
      <c r="F153" s="5">
        <v>30</v>
      </c>
      <c r="G153" s="6">
        <v>1.0581</v>
      </c>
      <c r="H153" s="5">
        <v>21</v>
      </c>
      <c r="I153" s="1"/>
      <c r="J153" s="27">
        <f>IF(ISNUMBER(C153),C153,VALUE(LEFT(C153,(SEARCH("±",C153,1)-1))))</f>
        <v>47</v>
      </c>
    </row>
    <row r="154" spans="1:10" s="23" customFormat="1" ht="15" customHeight="1">
      <c r="A154" s="1">
        <v>136</v>
      </c>
      <c r="B154" s="20" t="s">
        <v>1868</v>
      </c>
      <c r="C154" s="24"/>
    </row>
    <row r="155" spans="1:10" ht="15" customHeight="1">
      <c r="A155" s="1">
        <v>137</v>
      </c>
      <c r="B155" s="28" t="s">
        <v>1869</v>
      </c>
      <c r="C155" s="32" t="s">
        <v>1870</v>
      </c>
      <c r="D155" s="30">
        <f t="shared" ref="D155:D162" si="18">(H155*J155)/100</f>
        <v>5.72</v>
      </c>
      <c r="E155" s="38">
        <f t="shared" si="11"/>
        <v>0.8666666666666667</v>
      </c>
      <c r="F155" s="44">
        <v>30</v>
      </c>
      <c r="G155" s="6">
        <v>1.0581</v>
      </c>
      <c r="H155" s="45">
        <v>13</v>
      </c>
      <c r="I155" s="1"/>
      <c r="J155" s="27">
        <f t="shared" ref="J155:J162" si="19">IF(ISNUMBER(C155),C155,VALUE(LEFT(C155,(SEARCH("±",C155,1)-1))))</f>
        <v>44</v>
      </c>
    </row>
    <row r="156" spans="1:10" ht="15" customHeight="1">
      <c r="A156" s="1">
        <v>138</v>
      </c>
      <c r="B156" s="28" t="s">
        <v>1871</v>
      </c>
      <c r="C156" s="32" t="s">
        <v>1872</v>
      </c>
      <c r="D156" s="30">
        <f t="shared" si="18"/>
        <v>8.1</v>
      </c>
      <c r="E156" s="38">
        <f t="shared" si="11"/>
        <v>1</v>
      </c>
      <c r="F156" s="5">
        <v>30</v>
      </c>
      <c r="G156" s="6">
        <v>1.0581</v>
      </c>
      <c r="H156" s="5">
        <v>15</v>
      </c>
      <c r="I156" s="1"/>
      <c r="J156" s="27">
        <f t="shared" si="19"/>
        <v>54</v>
      </c>
    </row>
    <row r="157" spans="1:10" ht="15" customHeight="1">
      <c r="A157" s="1">
        <v>139</v>
      </c>
      <c r="B157" s="28" t="s">
        <v>1873</v>
      </c>
      <c r="C157" s="32" t="s">
        <v>1874</v>
      </c>
      <c r="D157" s="30">
        <f t="shared" si="18"/>
        <v>7.05</v>
      </c>
      <c r="E157" s="38">
        <f t="shared" si="11"/>
        <v>1</v>
      </c>
      <c r="F157" s="5">
        <v>30</v>
      </c>
      <c r="G157" s="6">
        <v>1.0581</v>
      </c>
      <c r="H157" s="5">
        <v>15</v>
      </c>
      <c r="I157" s="1"/>
      <c r="J157" s="27">
        <f t="shared" si="19"/>
        <v>47</v>
      </c>
    </row>
    <row r="158" spans="1:10" ht="15" customHeight="1">
      <c r="A158" s="1">
        <v>140</v>
      </c>
      <c r="B158" s="28" t="s">
        <v>1875</v>
      </c>
      <c r="C158" s="29" t="s">
        <v>1876</v>
      </c>
      <c r="D158" s="30">
        <f t="shared" si="18"/>
        <v>8.82</v>
      </c>
      <c r="E158" s="38">
        <f t="shared" si="11"/>
        <v>0.93333333333333335</v>
      </c>
      <c r="F158" s="5">
        <v>30</v>
      </c>
      <c r="G158" s="6">
        <v>1.0581</v>
      </c>
      <c r="H158" s="5">
        <v>14</v>
      </c>
      <c r="I158" s="1"/>
      <c r="J158" s="27">
        <f t="shared" si="19"/>
        <v>63</v>
      </c>
    </row>
    <row r="159" spans="1:10" ht="15" customHeight="1">
      <c r="A159" s="1">
        <v>141</v>
      </c>
      <c r="B159" s="28" t="s">
        <v>1877</v>
      </c>
      <c r="C159" s="32" t="s">
        <v>1872</v>
      </c>
      <c r="D159" s="30">
        <f t="shared" si="18"/>
        <v>6.48</v>
      </c>
      <c r="E159" s="38">
        <f t="shared" si="11"/>
        <v>0.8</v>
      </c>
      <c r="F159" s="5">
        <v>30</v>
      </c>
      <c r="G159" s="6">
        <v>1.0581</v>
      </c>
      <c r="H159" s="5">
        <v>12</v>
      </c>
      <c r="I159" s="1"/>
      <c r="J159" s="27">
        <f t="shared" si="19"/>
        <v>54</v>
      </c>
    </row>
    <row r="160" spans="1:10" ht="15" customHeight="1">
      <c r="A160" s="1">
        <v>142</v>
      </c>
      <c r="B160" s="28" t="s">
        <v>1878</v>
      </c>
      <c r="C160" s="29">
        <v>61</v>
      </c>
      <c r="D160" s="30">
        <f t="shared" si="18"/>
        <v>9.15</v>
      </c>
      <c r="E160" s="38">
        <f t="shared" ref="E160:E223" si="20">SUM(H160/15)</f>
        <v>1</v>
      </c>
      <c r="F160" s="5">
        <v>30</v>
      </c>
      <c r="G160" s="6">
        <v>1.0581</v>
      </c>
      <c r="H160" s="5">
        <v>15</v>
      </c>
      <c r="I160" s="1"/>
      <c r="J160" s="27">
        <f t="shared" si="19"/>
        <v>61</v>
      </c>
    </row>
    <row r="161" spans="1:10" ht="15" customHeight="1">
      <c r="A161" s="1">
        <v>143</v>
      </c>
      <c r="B161" s="28" t="s">
        <v>1879</v>
      </c>
      <c r="C161" s="34">
        <v>73</v>
      </c>
      <c r="D161" s="30">
        <f t="shared" si="18"/>
        <v>11.68</v>
      </c>
      <c r="E161" s="31">
        <f t="shared" si="20"/>
        <v>1.0666666666666667</v>
      </c>
      <c r="F161" s="5">
        <v>30</v>
      </c>
      <c r="G161" s="6">
        <v>1.0581</v>
      </c>
      <c r="H161" s="5">
        <v>16</v>
      </c>
      <c r="I161" s="1"/>
      <c r="J161" s="27">
        <f t="shared" si="19"/>
        <v>73</v>
      </c>
    </row>
    <row r="162" spans="1:10" s="23" customFormat="1" ht="15" customHeight="1">
      <c r="A162" s="1">
        <v>144</v>
      </c>
      <c r="B162" s="28" t="s">
        <v>1880</v>
      </c>
      <c r="C162" s="34">
        <v>70</v>
      </c>
      <c r="D162" s="30">
        <f t="shared" si="18"/>
        <v>16.100000000000001</v>
      </c>
      <c r="E162" s="31">
        <f t="shared" si="20"/>
        <v>1.5333333333333334</v>
      </c>
      <c r="F162" s="5">
        <v>30</v>
      </c>
      <c r="G162" s="6">
        <v>1.0581</v>
      </c>
      <c r="H162" s="5">
        <v>23</v>
      </c>
      <c r="I162" s="1"/>
      <c r="J162" s="27">
        <f t="shared" si="19"/>
        <v>70</v>
      </c>
    </row>
    <row r="163" spans="1:10" s="23" customFormat="1" ht="15" customHeight="1">
      <c r="A163" s="1">
        <v>145</v>
      </c>
      <c r="B163" s="20" t="s">
        <v>1881</v>
      </c>
    </row>
    <row r="164" spans="1:10" ht="15" customHeight="1">
      <c r="A164" s="1">
        <v>146</v>
      </c>
      <c r="B164" s="28" t="s">
        <v>1882</v>
      </c>
      <c r="C164" s="34" t="s">
        <v>1883</v>
      </c>
      <c r="D164" s="30">
        <f t="shared" ref="D164:D170" si="21">(H164*J164)/100</f>
        <v>10.27</v>
      </c>
      <c r="E164" s="38">
        <f t="shared" si="20"/>
        <v>0.8666666666666667</v>
      </c>
      <c r="F164" s="44">
        <v>30</v>
      </c>
      <c r="G164" s="6">
        <v>1.0581</v>
      </c>
      <c r="H164" s="45">
        <v>13</v>
      </c>
      <c r="I164" s="1"/>
      <c r="J164" s="27">
        <f t="shared" ref="J164:J170" si="22">IF(ISNUMBER(C164),C164,VALUE(LEFT(C164,(SEARCH("±",C164,1)-1))))</f>
        <v>79</v>
      </c>
    </row>
    <row r="165" spans="1:10" ht="15" customHeight="1">
      <c r="A165" s="1">
        <v>147</v>
      </c>
      <c r="B165" s="51" t="s">
        <v>1884</v>
      </c>
      <c r="C165" s="34">
        <v>71</v>
      </c>
      <c r="D165" s="30">
        <f t="shared" si="21"/>
        <v>10.65</v>
      </c>
      <c r="E165" s="38">
        <f t="shared" si="20"/>
        <v>1</v>
      </c>
      <c r="F165" s="5">
        <v>30</v>
      </c>
      <c r="G165" s="6">
        <v>1.0581</v>
      </c>
      <c r="H165" s="5">
        <v>15</v>
      </c>
      <c r="I165" s="1"/>
      <c r="J165" s="27">
        <f t="shared" si="22"/>
        <v>71</v>
      </c>
    </row>
    <row r="166" spans="1:10" ht="15" customHeight="1">
      <c r="A166" s="1">
        <v>148</v>
      </c>
      <c r="B166" s="51" t="s">
        <v>1885</v>
      </c>
      <c r="C166" s="34">
        <v>80</v>
      </c>
      <c r="D166" s="30">
        <f t="shared" si="21"/>
        <v>12</v>
      </c>
      <c r="E166" s="38">
        <f t="shared" si="20"/>
        <v>1</v>
      </c>
      <c r="F166" s="5">
        <v>30</v>
      </c>
      <c r="G166" s="6">
        <v>1.0581</v>
      </c>
      <c r="H166" s="5">
        <v>15</v>
      </c>
      <c r="I166" s="1"/>
      <c r="J166" s="27">
        <f t="shared" si="22"/>
        <v>80</v>
      </c>
    </row>
    <row r="167" spans="1:10" ht="15" customHeight="1">
      <c r="A167" s="1">
        <v>149</v>
      </c>
      <c r="B167" s="54" t="s">
        <v>1781</v>
      </c>
      <c r="C167" s="34" t="s">
        <v>1886</v>
      </c>
      <c r="D167" s="30">
        <f t="shared" si="21"/>
        <v>11.4</v>
      </c>
      <c r="E167" s="38">
        <f t="shared" si="20"/>
        <v>1</v>
      </c>
      <c r="F167" s="5">
        <v>30</v>
      </c>
      <c r="G167" s="6">
        <v>1.0581</v>
      </c>
      <c r="H167" s="5">
        <v>15</v>
      </c>
      <c r="I167" s="1"/>
      <c r="J167" s="27">
        <f t="shared" si="22"/>
        <v>76</v>
      </c>
    </row>
    <row r="168" spans="1:10" ht="15" customHeight="1">
      <c r="A168" s="1">
        <v>150</v>
      </c>
      <c r="B168" s="51" t="s">
        <v>1887</v>
      </c>
      <c r="C168" s="29">
        <v>69</v>
      </c>
      <c r="D168" s="30">
        <f t="shared" si="21"/>
        <v>8.9700000000000006</v>
      </c>
      <c r="E168" s="38">
        <f t="shared" si="20"/>
        <v>0.8666666666666667</v>
      </c>
      <c r="F168" s="5">
        <v>30</v>
      </c>
      <c r="G168" s="55">
        <v>1.0581</v>
      </c>
      <c r="H168" s="5">
        <v>13</v>
      </c>
      <c r="I168" s="1"/>
      <c r="J168" s="27">
        <f t="shared" si="22"/>
        <v>69</v>
      </c>
    </row>
    <row r="169" spans="1:10" ht="15" customHeight="1">
      <c r="A169" s="1">
        <v>151</v>
      </c>
      <c r="B169" s="51" t="s">
        <v>1888</v>
      </c>
      <c r="C169" s="34">
        <v>76</v>
      </c>
      <c r="D169" s="30">
        <f t="shared" si="21"/>
        <v>9.8800000000000008</v>
      </c>
      <c r="E169" s="38">
        <f t="shared" si="20"/>
        <v>0.8666666666666667</v>
      </c>
      <c r="F169" s="5">
        <v>30</v>
      </c>
      <c r="G169" s="55">
        <v>1.0581</v>
      </c>
      <c r="H169" s="5">
        <v>13</v>
      </c>
      <c r="I169" s="1"/>
      <c r="J169" s="27">
        <f t="shared" si="22"/>
        <v>76</v>
      </c>
    </row>
    <row r="170" spans="1:10" ht="15" customHeight="1">
      <c r="A170" s="1">
        <v>152</v>
      </c>
      <c r="B170" s="40" t="s">
        <v>1781</v>
      </c>
      <c r="C170" s="34" t="s">
        <v>1889</v>
      </c>
      <c r="D170" s="30">
        <f t="shared" si="21"/>
        <v>9.49</v>
      </c>
      <c r="E170" s="38">
        <f t="shared" si="20"/>
        <v>0.8666666666666667</v>
      </c>
      <c r="F170" s="5">
        <v>30</v>
      </c>
      <c r="G170" s="6">
        <v>1.0581</v>
      </c>
      <c r="H170" s="5">
        <v>13</v>
      </c>
      <c r="I170" s="1"/>
      <c r="J170" s="27">
        <f t="shared" si="22"/>
        <v>73</v>
      </c>
    </row>
    <row r="171" spans="1:10" s="23" customFormat="1" ht="15" customHeight="1">
      <c r="A171" s="1">
        <v>153</v>
      </c>
      <c r="B171" s="20" t="s">
        <v>1890</v>
      </c>
      <c r="C171" s="24"/>
    </row>
    <row r="172" spans="1:10" ht="12.75" customHeight="1">
      <c r="A172" s="1">
        <v>154</v>
      </c>
      <c r="B172" s="28" t="s">
        <v>1797</v>
      </c>
      <c r="C172" s="29">
        <v>65</v>
      </c>
      <c r="D172" s="30">
        <f>(H172*J172)/100</f>
        <v>12.35</v>
      </c>
      <c r="E172" s="31">
        <f t="shared" si="20"/>
        <v>1.2666666666666666</v>
      </c>
      <c r="F172" s="5">
        <v>30</v>
      </c>
      <c r="G172" s="6">
        <v>1.0581</v>
      </c>
      <c r="H172" s="5">
        <v>19</v>
      </c>
      <c r="I172" s="1"/>
      <c r="J172" s="27">
        <f>IF(ISNUMBER(C172),C172,VALUE(LEFT(C172,(SEARCH("±",C172,1)-1))))</f>
        <v>65</v>
      </c>
    </row>
    <row r="173" spans="1:10" s="23" customFormat="1" ht="15" customHeight="1">
      <c r="A173" s="1">
        <v>155</v>
      </c>
      <c r="B173" s="20" t="s">
        <v>1798</v>
      </c>
      <c r="C173" s="24"/>
    </row>
    <row r="174" spans="1:10" ht="15" customHeight="1">
      <c r="A174" s="1">
        <v>156</v>
      </c>
      <c r="B174" s="51" t="s">
        <v>1799</v>
      </c>
      <c r="C174" s="32">
        <v>44</v>
      </c>
      <c r="D174" s="30">
        <f>(H174*J174)/100</f>
        <v>7.92</v>
      </c>
      <c r="E174" s="31">
        <f t="shared" si="20"/>
        <v>1.2</v>
      </c>
      <c r="F174" s="5">
        <v>30</v>
      </c>
      <c r="G174" s="6">
        <v>1.0581</v>
      </c>
      <c r="H174" s="5">
        <v>18</v>
      </c>
      <c r="I174" s="1"/>
      <c r="J174" s="27">
        <f>IF(ISNUMBER(C174),C174,VALUE(LEFT(C174,(SEARCH("±",C174,1)-1))))</f>
        <v>44</v>
      </c>
    </row>
    <row r="175" spans="1:10" ht="15" customHeight="1">
      <c r="A175" s="1">
        <v>157</v>
      </c>
      <c r="B175" s="28" t="s">
        <v>1800</v>
      </c>
      <c r="C175" s="32">
        <v>50</v>
      </c>
      <c r="D175" s="30">
        <f>(H175*J175)/100</f>
        <v>9</v>
      </c>
      <c r="E175" s="31">
        <f t="shared" si="20"/>
        <v>1.2</v>
      </c>
      <c r="F175" s="5">
        <v>30</v>
      </c>
      <c r="G175" s="6">
        <v>1.0581</v>
      </c>
      <c r="H175" s="5">
        <v>18</v>
      </c>
      <c r="I175" s="1"/>
      <c r="J175" s="27">
        <f>IF(ISNUMBER(C175),C175,VALUE(LEFT(C175,(SEARCH("±",C175,1)-1))))</f>
        <v>50</v>
      </c>
    </row>
    <row r="176" spans="1:10" ht="15" customHeight="1">
      <c r="A176" s="1">
        <v>158</v>
      </c>
      <c r="B176" s="40" t="s">
        <v>1781</v>
      </c>
      <c r="C176" s="32" t="s">
        <v>1801</v>
      </c>
      <c r="D176" s="30">
        <f>(H176*J176)/100</f>
        <v>8.4600000000000009</v>
      </c>
      <c r="E176" s="31">
        <f t="shared" si="20"/>
        <v>1.2</v>
      </c>
      <c r="F176" s="5">
        <v>30</v>
      </c>
      <c r="G176" s="6">
        <v>1.0581</v>
      </c>
      <c r="H176" s="5">
        <v>18</v>
      </c>
      <c r="I176" s="1"/>
      <c r="J176" s="27">
        <f>IF(ISNUMBER(C176),C176,VALUE(LEFT(C176,(SEARCH("±",C176,1)-1))))</f>
        <v>47</v>
      </c>
    </row>
    <row r="177" spans="1:10" s="23" customFormat="1" ht="15" customHeight="1">
      <c r="A177" s="1">
        <v>159</v>
      </c>
      <c r="B177" s="20" t="s">
        <v>1802</v>
      </c>
      <c r="C177" s="24"/>
    </row>
    <row r="178" spans="1:10" ht="15" customHeight="1">
      <c r="A178" s="1">
        <v>160</v>
      </c>
      <c r="B178" s="28" t="s">
        <v>1899</v>
      </c>
      <c r="C178" s="34" t="s">
        <v>1900</v>
      </c>
      <c r="D178" s="30">
        <f>(H178*J178)/100</f>
        <v>8.64</v>
      </c>
      <c r="E178" s="38">
        <f t="shared" si="20"/>
        <v>0.8</v>
      </c>
      <c r="F178" s="44">
        <v>30</v>
      </c>
      <c r="G178" s="6">
        <v>1.0581</v>
      </c>
      <c r="H178" s="45">
        <v>12</v>
      </c>
      <c r="I178" s="1"/>
      <c r="J178" s="27">
        <f>IF(ISNUMBER(C178),C178,VALUE(LEFT(C178,(SEARCH("±",C178,1)-1))))</f>
        <v>72</v>
      </c>
    </row>
    <row r="179" spans="1:10" ht="15" customHeight="1">
      <c r="A179" s="1">
        <v>161</v>
      </c>
      <c r="B179" s="28" t="s">
        <v>1901</v>
      </c>
      <c r="C179" s="29" t="s">
        <v>1902</v>
      </c>
      <c r="D179" s="30">
        <f>(H179*J179)/100</f>
        <v>7.32</v>
      </c>
      <c r="E179" s="38">
        <f t="shared" si="20"/>
        <v>0.8</v>
      </c>
      <c r="F179" s="44">
        <v>30</v>
      </c>
      <c r="G179" s="6">
        <v>1.0581</v>
      </c>
      <c r="H179" s="45">
        <v>12</v>
      </c>
      <c r="I179" s="1"/>
      <c r="J179" s="27">
        <f>IF(ISNUMBER(C179),C179,VALUE(LEFT(C179,(SEARCH("±",C179,1)-1))))</f>
        <v>61</v>
      </c>
    </row>
    <row r="180" spans="1:10" s="23" customFormat="1" ht="15" customHeight="1">
      <c r="A180" s="1">
        <v>162</v>
      </c>
      <c r="B180" s="20" t="s">
        <v>1903</v>
      </c>
      <c r="C180" s="24"/>
    </row>
    <row r="181" spans="1:10" s="23" customFormat="1" ht="15" customHeight="1">
      <c r="A181" s="1">
        <v>163</v>
      </c>
      <c r="B181" s="20" t="s">
        <v>1904</v>
      </c>
      <c r="C181" s="24"/>
    </row>
    <row r="182" spans="1:10" ht="15" customHeight="1">
      <c r="A182" s="1">
        <v>164</v>
      </c>
      <c r="B182" s="51" t="s">
        <v>1905</v>
      </c>
      <c r="C182" s="32">
        <v>41</v>
      </c>
      <c r="D182" s="30">
        <f t="shared" ref="D182:D188" si="23">(H182*J182)/100</f>
        <v>4.92</v>
      </c>
      <c r="E182" s="38">
        <f t="shared" si="20"/>
        <v>0.8</v>
      </c>
      <c r="F182" s="5">
        <v>30</v>
      </c>
      <c r="G182" s="6">
        <v>1.0581</v>
      </c>
      <c r="H182" s="5">
        <v>12</v>
      </c>
      <c r="I182" s="1"/>
      <c r="J182" s="27">
        <f t="shared" ref="J182:J188" si="24">IF(ISNUMBER(C182),C182,VALUE(LEFT(C182,(SEARCH("±",C182,1)-1))))</f>
        <v>41</v>
      </c>
    </row>
    <row r="183" spans="1:10" ht="15" customHeight="1">
      <c r="A183" s="1">
        <v>165</v>
      </c>
      <c r="B183" s="28" t="s">
        <v>1906</v>
      </c>
      <c r="C183" s="32">
        <v>41</v>
      </c>
      <c r="D183" s="30">
        <f t="shared" si="23"/>
        <v>4.92</v>
      </c>
      <c r="E183" s="38">
        <f t="shared" si="20"/>
        <v>0.8</v>
      </c>
      <c r="F183" s="5">
        <v>30</v>
      </c>
      <c r="G183" s="6">
        <v>1.0581</v>
      </c>
      <c r="H183" s="5">
        <v>12</v>
      </c>
      <c r="I183" s="1"/>
      <c r="J183" s="27">
        <f t="shared" si="24"/>
        <v>41</v>
      </c>
    </row>
    <row r="184" spans="1:10" ht="15" customHeight="1">
      <c r="A184" s="1">
        <v>166</v>
      </c>
      <c r="B184" s="28" t="s">
        <v>1907</v>
      </c>
      <c r="C184" s="32">
        <v>46</v>
      </c>
      <c r="D184" s="30">
        <f t="shared" si="23"/>
        <v>5.0599999999999996</v>
      </c>
      <c r="E184" s="38">
        <f t="shared" si="20"/>
        <v>0.73333333333333328</v>
      </c>
      <c r="F184" s="5">
        <v>30</v>
      </c>
      <c r="G184" s="6">
        <v>1.0581</v>
      </c>
      <c r="H184" s="5">
        <v>11</v>
      </c>
      <c r="I184" s="1"/>
      <c r="J184" s="27">
        <f t="shared" si="24"/>
        <v>46</v>
      </c>
    </row>
    <row r="185" spans="1:10" ht="15" customHeight="1">
      <c r="A185" s="1">
        <v>167</v>
      </c>
      <c r="B185" s="28" t="s">
        <v>1908</v>
      </c>
      <c r="C185" s="32">
        <v>55</v>
      </c>
      <c r="D185" s="30">
        <f t="shared" si="23"/>
        <v>6.6</v>
      </c>
      <c r="E185" s="38">
        <f t="shared" si="20"/>
        <v>0.8</v>
      </c>
      <c r="F185" s="5">
        <v>30</v>
      </c>
      <c r="G185" s="6">
        <v>1.0581</v>
      </c>
      <c r="H185" s="5">
        <v>12</v>
      </c>
      <c r="I185" s="1"/>
      <c r="J185" s="27">
        <f t="shared" si="24"/>
        <v>55</v>
      </c>
    </row>
    <row r="186" spans="1:10" ht="15" customHeight="1">
      <c r="A186" s="1">
        <v>168</v>
      </c>
      <c r="B186" s="28" t="s">
        <v>1909</v>
      </c>
      <c r="C186" s="32">
        <v>55</v>
      </c>
      <c r="D186" s="30">
        <f t="shared" si="23"/>
        <v>6.6</v>
      </c>
      <c r="E186" s="38">
        <f t="shared" si="20"/>
        <v>0.8</v>
      </c>
      <c r="F186" s="5">
        <v>30</v>
      </c>
      <c r="G186" s="6">
        <v>1.0581</v>
      </c>
      <c r="H186" s="5">
        <v>12</v>
      </c>
      <c r="I186" s="1"/>
      <c r="J186" s="27">
        <f t="shared" si="24"/>
        <v>55</v>
      </c>
    </row>
    <row r="187" spans="1:10" ht="15" customHeight="1">
      <c r="A187" s="1">
        <v>169</v>
      </c>
      <c r="B187" s="28" t="s">
        <v>1910</v>
      </c>
      <c r="C187" s="29">
        <v>62</v>
      </c>
      <c r="D187" s="30">
        <f t="shared" si="23"/>
        <v>7.44</v>
      </c>
      <c r="E187" s="38">
        <f t="shared" si="20"/>
        <v>0.8</v>
      </c>
      <c r="F187" s="5">
        <v>30</v>
      </c>
      <c r="G187" s="6">
        <v>1.0581</v>
      </c>
      <c r="H187" s="5">
        <v>12</v>
      </c>
      <c r="I187" s="1"/>
      <c r="J187" s="27">
        <f t="shared" si="24"/>
        <v>62</v>
      </c>
    </row>
    <row r="188" spans="1:10" ht="15" customHeight="1">
      <c r="A188" s="1">
        <v>170</v>
      </c>
      <c r="B188" s="40" t="s">
        <v>1911</v>
      </c>
      <c r="C188" s="32" t="s">
        <v>1782</v>
      </c>
      <c r="D188" s="30">
        <f t="shared" si="23"/>
        <v>6</v>
      </c>
      <c r="E188" s="38">
        <f t="shared" si="20"/>
        <v>0.8</v>
      </c>
      <c r="F188" s="5">
        <v>30</v>
      </c>
      <c r="G188" s="6">
        <v>1.0581</v>
      </c>
      <c r="H188" s="5">
        <v>12</v>
      </c>
      <c r="I188" s="1"/>
      <c r="J188" s="27">
        <f t="shared" si="24"/>
        <v>50</v>
      </c>
    </row>
    <row r="189" spans="1:10" s="23" customFormat="1" ht="15" customHeight="1">
      <c r="A189" s="1">
        <v>171</v>
      </c>
      <c r="B189" s="20" t="s">
        <v>1912</v>
      </c>
      <c r="C189" s="24"/>
    </row>
    <row r="190" spans="1:10" s="23" customFormat="1" ht="15" customHeight="1">
      <c r="A190" s="1">
        <v>172</v>
      </c>
      <c r="B190" s="51" t="s">
        <v>1913</v>
      </c>
      <c r="C190" s="32">
        <v>41</v>
      </c>
      <c r="D190" s="30">
        <f>(H190*J190)/100</f>
        <v>0</v>
      </c>
      <c r="E190" s="4">
        <f t="shared" si="20"/>
        <v>0</v>
      </c>
      <c r="F190" s="5"/>
      <c r="G190" s="22"/>
      <c r="H190" s="5"/>
      <c r="I190" s="1"/>
      <c r="J190" s="27">
        <f>IF(ISNUMBER(C190),C190,VALUE(LEFT(C190,(SEARCH("±",C190,1)-1))))</f>
        <v>41</v>
      </c>
    </row>
    <row r="191" spans="1:10" s="23" customFormat="1" ht="15" customHeight="1">
      <c r="A191" s="1">
        <v>173</v>
      </c>
      <c r="B191" s="51" t="s">
        <v>1913</v>
      </c>
      <c r="C191" s="29">
        <v>62</v>
      </c>
      <c r="D191" s="30">
        <f>(H191*J191)/100</f>
        <v>0</v>
      </c>
      <c r="E191" s="4">
        <f t="shared" si="20"/>
        <v>0</v>
      </c>
      <c r="F191" s="5"/>
      <c r="G191" s="22"/>
      <c r="H191" s="5"/>
      <c r="I191" s="1"/>
      <c r="J191" s="27">
        <f>IF(ISNUMBER(C191),C191,VALUE(LEFT(C191,(SEARCH("±",C191,1)-1))))</f>
        <v>62</v>
      </c>
    </row>
    <row r="192" spans="1:10" s="23" customFormat="1" ht="15" customHeight="1">
      <c r="A192" s="1">
        <v>174</v>
      </c>
      <c r="B192" s="51" t="s">
        <v>1913</v>
      </c>
      <c r="C192" s="29">
        <v>63</v>
      </c>
      <c r="D192" s="30">
        <f>(H192*J192)/100</f>
        <v>0</v>
      </c>
      <c r="E192" s="4">
        <f t="shared" si="20"/>
        <v>0</v>
      </c>
      <c r="F192" s="5"/>
      <c r="G192" s="22"/>
      <c r="H192" s="5"/>
      <c r="I192" s="1"/>
      <c r="J192" s="27">
        <f>IF(ISNUMBER(C192),C192,VALUE(LEFT(C192,(SEARCH("±",C192,1)-1))))</f>
        <v>63</v>
      </c>
    </row>
    <row r="193" spans="1:10" s="23" customFormat="1" ht="15" customHeight="1">
      <c r="A193" s="1">
        <v>175</v>
      </c>
      <c r="B193" s="51" t="s">
        <v>1913</v>
      </c>
      <c r="C193" s="29">
        <v>66</v>
      </c>
      <c r="D193" s="30">
        <f>(H193*J193)/100</f>
        <v>0</v>
      </c>
      <c r="E193" s="4">
        <f t="shared" si="20"/>
        <v>0</v>
      </c>
      <c r="F193" s="5"/>
      <c r="G193" s="22"/>
      <c r="H193" s="5"/>
      <c r="I193" s="1"/>
      <c r="J193" s="27">
        <f>IF(ISNUMBER(C193),C193,VALUE(LEFT(C193,(SEARCH("±",C193,1)-1))))</f>
        <v>66</v>
      </c>
    </row>
    <row r="194" spans="1:10" ht="15" customHeight="1">
      <c r="A194" s="1">
        <v>176</v>
      </c>
      <c r="B194" s="40" t="s">
        <v>1914</v>
      </c>
      <c r="C194" s="29" t="s">
        <v>1915</v>
      </c>
      <c r="D194" s="30">
        <f>(H194*J194)/100</f>
        <v>8.1199999999999992</v>
      </c>
      <c r="E194" s="38">
        <f t="shared" si="20"/>
        <v>0.93333333333333335</v>
      </c>
      <c r="F194" s="5">
        <v>30</v>
      </c>
      <c r="G194" s="6">
        <v>1.0581</v>
      </c>
      <c r="H194" s="5">
        <v>14</v>
      </c>
      <c r="I194" s="1"/>
      <c r="J194" s="27">
        <f>IF(ISNUMBER(C194),C194,VALUE(LEFT(C194,(SEARCH("±",C194,1)-1))))</f>
        <v>58</v>
      </c>
    </row>
    <row r="195" spans="1:10" s="23" customFormat="1" ht="15" customHeight="1">
      <c r="A195" s="1">
        <v>177</v>
      </c>
      <c r="B195" s="20" t="s">
        <v>1916</v>
      </c>
      <c r="C195" s="24"/>
    </row>
    <row r="196" spans="1:10" ht="15" customHeight="1">
      <c r="A196" s="1">
        <v>178</v>
      </c>
      <c r="B196" s="28" t="s">
        <v>1917</v>
      </c>
      <c r="C196" s="34" t="s">
        <v>1918</v>
      </c>
      <c r="D196" s="30">
        <f t="shared" ref="D196:D208" si="25">(H196*J196)/100</f>
        <v>9.8800000000000008</v>
      </c>
      <c r="E196" s="38">
        <f t="shared" si="20"/>
        <v>0.8666666666666667</v>
      </c>
      <c r="F196" s="5">
        <v>30</v>
      </c>
      <c r="G196" s="6">
        <v>1.0581</v>
      </c>
      <c r="H196" s="5">
        <v>13</v>
      </c>
      <c r="I196" s="1"/>
      <c r="J196" s="27">
        <f t="shared" ref="J196:J208" si="26">IF(ISNUMBER(C196),C196,VALUE(LEFT(C196,(SEARCH("±",C196,1)-1))))</f>
        <v>76</v>
      </c>
    </row>
    <row r="197" spans="1:10" s="23" customFormat="1" ht="15" customHeight="1">
      <c r="A197" s="1">
        <v>179</v>
      </c>
      <c r="B197" s="28" t="s">
        <v>1919</v>
      </c>
      <c r="C197" s="32" t="s">
        <v>1920</v>
      </c>
      <c r="D197" s="30">
        <f t="shared" si="25"/>
        <v>0</v>
      </c>
      <c r="E197" s="4">
        <f t="shared" si="20"/>
        <v>0</v>
      </c>
      <c r="F197" s="5"/>
      <c r="G197" s="22"/>
      <c r="H197" s="5"/>
      <c r="I197" s="1"/>
      <c r="J197" s="27">
        <f t="shared" si="26"/>
        <v>55</v>
      </c>
    </row>
    <row r="198" spans="1:10" s="23" customFormat="1" ht="15" customHeight="1">
      <c r="A198" s="1">
        <v>180</v>
      </c>
      <c r="B198" s="28" t="s">
        <v>1919</v>
      </c>
      <c r="C198" s="34" t="s">
        <v>1793</v>
      </c>
      <c r="D198" s="30">
        <f t="shared" si="25"/>
        <v>0</v>
      </c>
      <c r="E198" s="4">
        <f t="shared" si="20"/>
        <v>0</v>
      </c>
      <c r="F198" s="5"/>
      <c r="G198" s="22"/>
      <c r="H198" s="5"/>
      <c r="I198" s="1"/>
      <c r="J198" s="27">
        <f t="shared" si="26"/>
        <v>74</v>
      </c>
    </row>
    <row r="199" spans="1:10" ht="15" customHeight="1">
      <c r="A199" s="1">
        <v>181</v>
      </c>
      <c r="B199" s="40" t="s">
        <v>1781</v>
      </c>
      <c r="C199" s="29" t="s">
        <v>1921</v>
      </c>
      <c r="D199" s="30">
        <f t="shared" si="25"/>
        <v>6.5</v>
      </c>
      <c r="E199" s="38">
        <f t="shared" si="20"/>
        <v>0.66666666666666663</v>
      </c>
      <c r="F199" s="5">
        <v>30</v>
      </c>
      <c r="G199" s="6">
        <v>1.0581</v>
      </c>
      <c r="H199" s="5">
        <v>10</v>
      </c>
      <c r="I199" s="1"/>
      <c r="J199" s="27">
        <f t="shared" si="26"/>
        <v>65</v>
      </c>
    </row>
    <row r="200" spans="1:10" ht="15" customHeight="1">
      <c r="A200" s="1">
        <v>182</v>
      </c>
      <c r="B200" s="28" t="s">
        <v>1922</v>
      </c>
      <c r="C200" s="29">
        <v>67</v>
      </c>
      <c r="D200" s="30">
        <f t="shared" si="25"/>
        <v>8.7100000000000009</v>
      </c>
      <c r="E200" s="38">
        <f t="shared" si="20"/>
        <v>0.8666666666666667</v>
      </c>
      <c r="F200" s="5">
        <v>30</v>
      </c>
      <c r="G200" s="6">
        <v>1.0581</v>
      </c>
      <c r="H200" s="5">
        <v>13</v>
      </c>
      <c r="I200" s="1"/>
      <c r="J200" s="27">
        <f t="shared" si="26"/>
        <v>67</v>
      </c>
    </row>
    <row r="201" spans="1:10" ht="15" customHeight="1">
      <c r="A201" s="1">
        <v>183</v>
      </c>
      <c r="B201" s="28" t="s">
        <v>1923</v>
      </c>
      <c r="C201" s="29">
        <v>68</v>
      </c>
      <c r="D201" s="30">
        <f t="shared" si="25"/>
        <v>9.52</v>
      </c>
      <c r="E201" s="38">
        <f t="shared" si="20"/>
        <v>0.93333333333333335</v>
      </c>
      <c r="F201" s="5">
        <v>30</v>
      </c>
      <c r="G201" s="6">
        <v>1.0581</v>
      </c>
      <c r="H201" s="5">
        <v>14</v>
      </c>
      <c r="I201" s="1"/>
      <c r="J201" s="27">
        <f t="shared" si="26"/>
        <v>68</v>
      </c>
    </row>
    <row r="202" spans="1:10" ht="15" customHeight="1">
      <c r="A202" s="1">
        <v>184</v>
      </c>
      <c r="B202" s="28" t="s">
        <v>1924</v>
      </c>
      <c r="C202" s="32">
        <v>55</v>
      </c>
      <c r="D202" s="30">
        <f t="shared" si="25"/>
        <v>7.15</v>
      </c>
      <c r="E202" s="38">
        <f t="shared" si="20"/>
        <v>0.8666666666666667</v>
      </c>
      <c r="F202" s="5">
        <v>30</v>
      </c>
      <c r="G202" s="6">
        <v>1.0581</v>
      </c>
      <c r="H202" s="5">
        <v>13</v>
      </c>
      <c r="I202" s="1"/>
      <c r="J202" s="27">
        <f t="shared" si="26"/>
        <v>55</v>
      </c>
    </row>
    <row r="203" spans="1:10" ht="15" customHeight="1">
      <c r="A203" s="1">
        <v>185</v>
      </c>
      <c r="B203" s="28" t="s">
        <v>1925</v>
      </c>
      <c r="C203" s="29" t="s">
        <v>1926</v>
      </c>
      <c r="D203" s="30">
        <f t="shared" si="25"/>
        <v>8.26</v>
      </c>
      <c r="E203" s="38">
        <f t="shared" si="20"/>
        <v>0.93333333333333335</v>
      </c>
      <c r="F203" s="5">
        <v>30</v>
      </c>
      <c r="G203" s="6">
        <v>1.0581</v>
      </c>
      <c r="H203" s="5">
        <v>14</v>
      </c>
      <c r="I203" s="1"/>
      <c r="J203" s="27">
        <f t="shared" si="26"/>
        <v>59</v>
      </c>
    </row>
    <row r="204" spans="1:10" ht="15" customHeight="1">
      <c r="A204" s="1">
        <v>186</v>
      </c>
      <c r="B204" s="28" t="s">
        <v>1927</v>
      </c>
      <c r="C204" s="34" t="s">
        <v>1928</v>
      </c>
      <c r="D204" s="30">
        <f t="shared" si="25"/>
        <v>12.04</v>
      </c>
      <c r="E204" s="38">
        <f t="shared" si="20"/>
        <v>0.93333333333333335</v>
      </c>
      <c r="F204" s="5">
        <v>30</v>
      </c>
      <c r="G204" s="6">
        <v>1.0581</v>
      </c>
      <c r="H204" s="5">
        <v>14</v>
      </c>
      <c r="I204" s="1"/>
      <c r="J204" s="27">
        <f t="shared" si="26"/>
        <v>86</v>
      </c>
    </row>
    <row r="205" spans="1:10" s="23" customFormat="1" ht="15" customHeight="1">
      <c r="A205" s="1">
        <v>187</v>
      </c>
      <c r="B205" s="51" t="s">
        <v>1929</v>
      </c>
      <c r="C205" s="29">
        <v>57</v>
      </c>
      <c r="D205" s="30">
        <f t="shared" si="25"/>
        <v>0</v>
      </c>
      <c r="E205" s="4">
        <f t="shared" si="20"/>
        <v>0</v>
      </c>
      <c r="F205" s="5"/>
      <c r="G205" s="22"/>
      <c r="H205" s="5"/>
      <c r="I205" s="1"/>
      <c r="J205" s="27">
        <f t="shared" si="26"/>
        <v>57</v>
      </c>
    </row>
    <row r="206" spans="1:10" s="23" customFormat="1" ht="15" customHeight="1">
      <c r="A206" s="1">
        <v>188</v>
      </c>
      <c r="B206" s="51" t="s">
        <v>1930</v>
      </c>
      <c r="C206" s="32">
        <v>48</v>
      </c>
      <c r="D206" s="30">
        <f t="shared" si="25"/>
        <v>0</v>
      </c>
      <c r="E206" s="4">
        <f t="shared" si="20"/>
        <v>0</v>
      </c>
      <c r="F206" s="5"/>
      <c r="G206" s="22"/>
      <c r="H206" s="5"/>
      <c r="I206" s="1"/>
      <c r="J206" s="27">
        <f t="shared" si="26"/>
        <v>48</v>
      </c>
    </row>
    <row r="207" spans="1:10" ht="15" customHeight="1">
      <c r="A207" s="1">
        <v>189</v>
      </c>
      <c r="B207" s="40" t="s">
        <v>1781</v>
      </c>
      <c r="C207" s="32" t="s">
        <v>1715</v>
      </c>
      <c r="D207" s="30">
        <f t="shared" si="25"/>
        <v>6.36</v>
      </c>
      <c r="E207" s="38">
        <f t="shared" si="20"/>
        <v>0.8</v>
      </c>
      <c r="F207" s="44">
        <v>30</v>
      </c>
      <c r="G207" s="6">
        <v>1.0581</v>
      </c>
      <c r="H207" s="45">
        <v>12</v>
      </c>
      <c r="I207" s="1"/>
      <c r="J207" s="27">
        <f t="shared" si="26"/>
        <v>53</v>
      </c>
    </row>
    <row r="208" spans="1:10" ht="15" customHeight="1">
      <c r="A208" s="1">
        <v>190</v>
      </c>
      <c r="B208" s="28" t="s">
        <v>1931</v>
      </c>
      <c r="C208" s="29">
        <v>56</v>
      </c>
      <c r="D208" s="30">
        <f t="shared" si="25"/>
        <v>7.28</v>
      </c>
      <c r="E208" s="38">
        <f t="shared" si="20"/>
        <v>0.8666666666666667</v>
      </c>
      <c r="F208" s="5">
        <v>30</v>
      </c>
      <c r="G208" s="6">
        <v>1.0581</v>
      </c>
      <c r="H208" s="5">
        <v>13</v>
      </c>
      <c r="I208" s="1"/>
      <c r="J208" s="27">
        <f t="shared" si="26"/>
        <v>56</v>
      </c>
    </row>
    <row r="209" spans="1:10" s="23" customFormat="1" ht="15" customHeight="1">
      <c r="A209" s="1">
        <v>191</v>
      </c>
      <c r="B209" s="20" t="s">
        <v>1932</v>
      </c>
      <c r="C209" s="24"/>
    </row>
    <row r="210" spans="1:10" ht="15" customHeight="1">
      <c r="A210" s="1">
        <v>192</v>
      </c>
      <c r="B210" s="28" t="s">
        <v>1933</v>
      </c>
      <c r="C210" s="32">
        <v>52</v>
      </c>
      <c r="D210" s="30">
        <f>(H210*J210)/100</f>
        <v>10.4</v>
      </c>
      <c r="E210" s="31">
        <f t="shared" si="20"/>
        <v>1.3333333333333333</v>
      </c>
      <c r="F210" s="5">
        <v>30</v>
      </c>
      <c r="G210" s="6">
        <v>1.0581</v>
      </c>
      <c r="H210" s="5">
        <v>20</v>
      </c>
      <c r="I210" s="1"/>
      <c r="J210" s="27">
        <f>IF(ISNUMBER(C210),C210,VALUE(LEFT(C210,(SEARCH("±",C210,1)-1))))</f>
        <v>52</v>
      </c>
    </row>
    <row r="211" spans="1:10" s="23" customFormat="1" ht="15" customHeight="1">
      <c r="A211" s="1">
        <v>193</v>
      </c>
      <c r="B211" s="20" t="s">
        <v>1934</v>
      </c>
      <c r="C211" s="24"/>
    </row>
    <row r="212" spans="1:10" ht="15" customHeight="1">
      <c r="A212" s="1">
        <v>194</v>
      </c>
      <c r="B212" s="51" t="s">
        <v>1935</v>
      </c>
      <c r="C212" s="29">
        <v>58</v>
      </c>
      <c r="D212" s="30">
        <f>(H212*J212)/100</f>
        <v>11.6</v>
      </c>
      <c r="E212" s="31">
        <f t="shared" si="20"/>
        <v>1.3333333333333333</v>
      </c>
      <c r="F212" s="5">
        <v>30</v>
      </c>
      <c r="G212" s="6">
        <v>1.0581</v>
      </c>
      <c r="H212" s="5">
        <v>20</v>
      </c>
      <c r="I212" s="1"/>
      <c r="J212" s="27">
        <f>IF(ISNUMBER(C212),C212,VALUE(LEFT(C212,(SEARCH("±",C212,1)-1))))</f>
        <v>58</v>
      </c>
    </row>
    <row r="213" spans="1:10" ht="15" customHeight="1">
      <c r="A213" s="1">
        <v>195</v>
      </c>
      <c r="B213" s="51" t="s">
        <v>1936</v>
      </c>
      <c r="C213" s="32">
        <v>48</v>
      </c>
      <c r="D213" s="30">
        <f>(H213*J213)/100</f>
        <v>9.6</v>
      </c>
      <c r="E213" s="31">
        <f t="shared" si="20"/>
        <v>1.3333333333333333</v>
      </c>
      <c r="F213" s="5">
        <v>30</v>
      </c>
      <c r="G213" s="6">
        <v>1.0581</v>
      </c>
      <c r="H213" s="5">
        <v>20</v>
      </c>
      <c r="I213" s="1"/>
      <c r="J213" s="27">
        <f>IF(ISNUMBER(C213),C213,VALUE(LEFT(C213,(SEARCH("±",C213,1)-1))))</f>
        <v>48</v>
      </c>
    </row>
    <row r="214" spans="1:10" ht="15" customHeight="1">
      <c r="A214" s="1">
        <v>196</v>
      </c>
      <c r="B214" s="40" t="s">
        <v>1781</v>
      </c>
      <c r="C214" s="32" t="s">
        <v>1937</v>
      </c>
      <c r="D214" s="30">
        <f>(H214*J214)/100</f>
        <v>10.6</v>
      </c>
      <c r="E214" s="31">
        <f t="shared" si="20"/>
        <v>1.3333333333333333</v>
      </c>
      <c r="F214" s="5">
        <v>30</v>
      </c>
      <c r="G214" s="6">
        <v>1.0581</v>
      </c>
      <c r="H214" s="5">
        <v>20</v>
      </c>
      <c r="I214" s="1"/>
      <c r="J214" s="27">
        <f>IF(ISNUMBER(C214),C214,VALUE(LEFT(C214,(SEARCH("±",C214,1)-1))))</f>
        <v>53</v>
      </c>
    </row>
    <row r="215" spans="1:10" s="23" customFormat="1" ht="15" customHeight="1">
      <c r="A215" s="1">
        <v>197</v>
      </c>
      <c r="B215" s="20" t="s">
        <v>1938</v>
      </c>
      <c r="C215" s="24"/>
    </row>
    <row r="216" spans="1:10" s="27" customFormat="1" ht="15" customHeight="1">
      <c r="A216" s="1">
        <v>198</v>
      </c>
      <c r="B216" s="28" t="s">
        <v>1939</v>
      </c>
      <c r="C216" s="34">
        <v>74</v>
      </c>
      <c r="D216" s="30">
        <f>(H216*J216)/100</f>
        <v>17.02</v>
      </c>
      <c r="E216" s="31">
        <f t="shared" si="20"/>
        <v>1.5333333333333334</v>
      </c>
      <c r="F216" s="5">
        <v>30</v>
      </c>
      <c r="G216" s="6">
        <v>1.0581</v>
      </c>
      <c r="H216" s="5">
        <v>23</v>
      </c>
      <c r="I216" s="1"/>
      <c r="J216" s="27">
        <f>IF(ISNUMBER(C216),C216,VALUE(LEFT(C216,(SEARCH("±",C216,1)-1))))</f>
        <v>74</v>
      </c>
    </row>
    <row r="217" spans="1:10" ht="15" customHeight="1">
      <c r="A217" s="1">
        <v>199</v>
      </c>
      <c r="B217" s="28" t="s">
        <v>1940</v>
      </c>
      <c r="C217" s="29">
        <f>90*0.7</f>
        <v>62.999999999999993</v>
      </c>
      <c r="D217" s="30">
        <f>(H217*J217)/100</f>
        <v>11.969999999999997</v>
      </c>
      <c r="E217" s="31">
        <f t="shared" si="20"/>
        <v>1.2666666666666666</v>
      </c>
      <c r="F217" s="5">
        <v>30</v>
      </c>
      <c r="G217" s="6">
        <v>1.0581</v>
      </c>
      <c r="H217" s="5">
        <v>19</v>
      </c>
      <c r="I217" s="1"/>
      <c r="J217" s="27">
        <f>IF(ISNUMBER(C217),C217,VALUE(LEFT(C217,(SEARCH("±",C217,1)-1))))</f>
        <v>62.999999999999993</v>
      </c>
    </row>
    <row r="218" spans="1:10" s="23" customFormat="1" ht="15" customHeight="1">
      <c r="A218" s="1">
        <v>200</v>
      </c>
      <c r="B218" s="28" t="s">
        <v>1941</v>
      </c>
      <c r="C218" s="29">
        <v>67</v>
      </c>
      <c r="D218" s="30">
        <f>(H218*J218)/100</f>
        <v>14.74</v>
      </c>
      <c r="E218" s="31">
        <f t="shared" si="20"/>
        <v>1.4666666666666666</v>
      </c>
      <c r="F218" s="5">
        <v>30</v>
      </c>
      <c r="G218" s="6">
        <v>1.0581</v>
      </c>
      <c r="H218" s="5">
        <v>22</v>
      </c>
      <c r="I218" s="1"/>
      <c r="J218" s="27">
        <f>IF(ISNUMBER(C218),C218,VALUE(LEFT(C218,(SEARCH("±",C218,1)-1))))</f>
        <v>67</v>
      </c>
    </row>
    <row r="219" spans="1:10" ht="15" customHeight="1">
      <c r="A219" s="1">
        <v>201</v>
      </c>
      <c r="B219" s="28" t="s">
        <v>1850</v>
      </c>
      <c r="C219" s="32" t="s">
        <v>1851</v>
      </c>
      <c r="D219" s="30">
        <f>(H219*J219)/100</f>
        <v>6.48</v>
      </c>
      <c r="E219" s="38">
        <f t="shared" si="20"/>
        <v>0.8</v>
      </c>
      <c r="F219" s="44">
        <v>30</v>
      </c>
      <c r="G219" s="6">
        <v>1.0581</v>
      </c>
      <c r="H219" s="45">
        <v>12</v>
      </c>
      <c r="I219" s="1"/>
      <c r="J219" s="27">
        <f>IF(ISNUMBER(C219),C219,VALUE(LEFT(C219,(SEARCH("±",C219,1)-1))))</f>
        <v>54</v>
      </c>
    </row>
    <row r="220" spans="1:10" s="23" customFormat="1" ht="15" customHeight="1">
      <c r="A220" s="1">
        <v>202</v>
      </c>
      <c r="B220" s="20" t="s">
        <v>1852</v>
      </c>
      <c r="C220" s="24"/>
    </row>
    <row r="221" spans="1:10" ht="15" customHeight="1">
      <c r="A221" s="1">
        <v>203</v>
      </c>
      <c r="B221" s="51" t="s">
        <v>1853</v>
      </c>
      <c r="C221" s="29" t="s">
        <v>1854</v>
      </c>
      <c r="D221" s="30">
        <f t="shared" ref="D221:D233" si="27">(H221*J221)/100</f>
        <v>9.66</v>
      </c>
      <c r="E221" s="38">
        <f t="shared" si="20"/>
        <v>0.93333333333333335</v>
      </c>
      <c r="F221" s="5">
        <v>30</v>
      </c>
      <c r="G221" s="6">
        <v>1.0581</v>
      </c>
      <c r="H221" s="5">
        <v>14</v>
      </c>
      <c r="I221" s="1"/>
      <c r="J221" s="27">
        <f t="shared" ref="J221:J233" si="28">IF(ISNUMBER(C221),C221,VALUE(LEFT(C221,(SEARCH("±",C221,1)-1))))</f>
        <v>69</v>
      </c>
    </row>
    <row r="222" spans="1:10" ht="15" customHeight="1">
      <c r="A222" s="1">
        <v>204</v>
      </c>
      <c r="B222" s="51" t="s">
        <v>1855</v>
      </c>
      <c r="C222" s="34">
        <v>70</v>
      </c>
      <c r="D222" s="30">
        <f t="shared" si="27"/>
        <v>9.8000000000000007</v>
      </c>
      <c r="E222" s="38">
        <f t="shared" si="20"/>
        <v>0.93333333333333335</v>
      </c>
      <c r="F222" s="5">
        <v>30</v>
      </c>
      <c r="G222" s="6">
        <v>1.0581</v>
      </c>
      <c r="H222" s="5">
        <v>14</v>
      </c>
      <c r="I222" s="1"/>
      <c r="J222" s="27">
        <f t="shared" si="28"/>
        <v>70</v>
      </c>
    </row>
    <row r="223" spans="1:10" ht="15" customHeight="1">
      <c r="A223" s="1">
        <v>205</v>
      </c>
      <c r="B223" s="51" t="s">
        <v>1856</v>
      </c>
      <c r="C223" s="34">
        <v>70</v>
      </c>
      <c r="D223" s="30">
        <f t="shared" si="27"/>
        <v>9.8000000000000007</v>
      </c>
      <c r="E223" s="38">
        <f t="shared" si="20"/>
        <v>0.93333333333333335</v>
      </c>
      <c r="F223" s="5">
        <v>30</v>
      </c>
      <c r="G223" s="6">
        <v>1.0581</v>
      </c>
      <c r="H223" s="5">
        <v>14</v>
      </c>
      <c r="I223" s="1"/>
      <c r="J223" s="27">
        <f t="shared" si="28"/>
        <v>70</v>
      </c>
    </row>
    <row r="224" spans="1:10" ht="15" customHeight="1">
      <c r="A224" s="1">
        <v>206</v>
      </c>
      <c r="B224" s="51" t="s">
        <v>1857</v>
      </c>
      <c r="C224" s="34">
        <v>71</v>
      </c>
      <c r="D224" s="30">
        <f t="shared" si="27"/>
        <v>9.94</v>
      </c>
      <c r="E224" s="38">
        <f t="shared" ref="E224:E287" si="29">SUM(H224/15)</f>
        <v>0.93333333333333335</v>
      </c>
      <c r="F224" s="5">
        <v>30</v>
      </c>
      <c r="G224" s="6">
        <v>1.0581</v>
      </c>
      <c r="H224" s="5">
        <v>14</v>
      </c>
      <c r="I224" s="1"/>
      <c r="J224" s="27">
        <f t="shared" si="28"/>
        <v>71</v>
      </c>
    </row>
    <row r="225" spans="1:10" ht="15" customHeight="1">
      <c r="A225" s="1">
        <v>207</v>
      </c>
      <c r="B225" s="51" t="s">
        <v>794</v>
      </c>
      <c r="C225" s="34" t="s">
        <v>795</v>
      </c>
      <c r="D225" s="30">
        <f t="shared" si="27"/>
        <v>9.23</v>
      </c>
      <c r="E225" s="38">
        <f t="shared" si="29"/>
        <v>0.8666666666666667</v>
      </c>
      <c r="F225" s="5">
        <v>30</v>
      </c>
      <c r="G225" s="6">
        <v>1.0581</v>
      </c>
      <c r="H225" s="5">
        <v>13</v>
      </c>
      <c r="I225" s="1"/>
      <c r="J225" s="27">
        <f t="shared" si="28"/>
        <v>71</v>
      </c>
    </row>
    <row r="226" spans="1:10" ht="15" customHeight="1">
      <c r="A226" s="1">
        <v>208</v>
      </c>
      <c r="B226" s="51" t="s">
        <v>1853</v>
      </c>
      <c r="C226" s="34">
        <v>71</v>
      </c>
      <c r="D226" s="30">
        <f t="shared" si="27"/>
        <v>9.94</v>
      </c>
      <c r="E226" s="38">
        <f t="shared" si="29"/>
        <v>0.93333333333333335</v>
      </c>
      <c r="F226" s="5">
        <v>30</v>
      </c>
      <c r="G226" s="6">
        <v>1.0581</v>
      </c>
      <c r="H226" s="5">
        <v>14</v>
      </c>
      <c r="I226" s="1"/>
      <c r="J226" s="27">
        <f t="shared" si="28"/>
        <v>71</v>
      </c>
    </row>
    <row r="227" spans="1:10" ht="15" customHeight="1">
      <c r="A227" s="1">
        <v>209</v>
      </c>
      <c r="B227" s="40" t="s">
        <v>1911</v>
      </c>
      <c r="C227" s="34" t="s">
        <v>796</v>
      </c>
      <c r="D227" s="30">
        <f t="shared" si="27"/>
        <v>9.8000000000000007</v>
      </c>
      <c r="E227" s="38">
        <f t="shared" si="29"/>
        <v>0.93333333333333335</v>
      </c>
      <c r="F227" s="5">
        <v>30</v>
      </c>
      <c r="G227" s="6">
        <v>1.0581</v>
      </c>
      <c r="H227" s="5">
        <v>14</v>
      </c>
      <c r="I227" s="1"/>
      <c r="J227" s="27">
        <f t="shared" si="28"/>
        <v>70</v>
      </c>
    </row>
    <row r="228" spans="1:10" ht="15" customHeight="1">
      <c r="A228" s="1">
        <v>210</v>
      </c>
      <c r="B228" s="28" t="s">
        <v>797</v>
      </c>
      <c r="C228" s="56">
        <v>73</v>
      </c>
      <c r="D228" s="30">
        <f t="shared" si="27"/>
        <v>10.95</v>
      </c>
      <c r="E228" s="38">
        <f t="shared" si="29"/>
        <v>1</v>
      </c>
      <c r="F228" s="5">
        <v>30</v>
      </c>
      <c r="G228" s="6">
        <v>1.0581</v>
      </c>
      <c r="H228" s="5">
        <v>15</v>
      </c>
      <c r="I228" s="1"/>
      <c r="J228" s="27">
        <f t="shared" si="28"/>
        <v>73</v>
      </c>
    </row>
    <row r="229" spans="1:10" s="23" customFormat="1" ht="15" customHeight="1">
      <c r="A229" s="1">
        <v>211</v>
      </c>
      <c r="B229" s="28" t="s">
        <v>798</v>
      </c>
      <c r="C229" s="34" t="s">
        <v>799</v>
      </c>
      <c r="D229" s="30">
        <f t="shared" si="27"/>
        <v>0</v>
      </c>
      <c r="E229" s="4">
        <f t="shared" si="29"/>
        <v>0</v>
      </c>
      <c r="F229" s="5"/>
      <c r="G229" s="22"/>
      <c r="H229" s="5"/>
      <c r="I229" s="1"/>
      <c r="J229" s="27">
        <f t="shared" si="28"/>
        <v>71</v>
      </c>
    </row>
    <row r="230" spans="1:10" s="23" customFormat="1" ht="15" customHeight="1">
      <c r="A230" s="1">
        <v>212</v>
      </c>
      <c r="B230" s="28" t="s">
        <v>800</v>
      </c>
      <c r="C230" s="34" t="s">
        <v>801</v>
      </c>
      <c r="D230" s="30">
        <f t="shared" si="27"/>
        <v>0</v>
      </c>
      <c r="E230" s="4">
        <f t="shared" si="29"/>
        <v>0</v>
      </c>
      <c r="F230" s="5"/>
      <c r="G230" s="22"/>
      <c r="H230" s="5"/>
      <c r="I230" s="1"/>
      <c r="J230" s="27">
        <f t="shared" si="28"/>
        <v>72</v>
      </c>
    </row>
    <row r="231" spans="1:10" s="23" customFormat="1" ht="15" customHeight="1">
      <c r="A231" s="1">
        <v>213</v>
      </c>
      <c r="B231" s="28" t="s">
        <v>800</v>
      </c>
      <c r="C231" s="34" t="s">
        <v>802</v>
      </c>
      <c r="D231" s="30">
        <f t="shared" si="27"/>
        <v>0</v>
      </c>
      <c r="E231" s="4">
        <f t="shared" si="29"/>
        <v>0</v>
      </c>
      <c r="F231" s="5"/>
      <c r="G231" s="22"/>
      <c r="H231" s="5"/>
      <c r="I231" s="1"/>
      <c r="J231" s="27">
        <f t="shared" si="28"/>
        <v>77</v>
      </c>
    </row>
    <row r="232" spans="1:10" ht="15" customHeight="1">
      <c r="A232" s="1">
        <v>214</v>
      </c>
      <c r="B232" s="40" t="s">
        <v>1761</v>
      </c>
      <c r="C232" s="34" t="s">
        <v>803</v>
      </c>
      <c r="D232" s="30">
        <f t="shared" si="27"/>
        <v>10.220000000000001</v>
      </c>
      <c r="E232" s="38">
        <f t="shared" si="29"/>
        <v>0.93333333333333335</v>
      </c>
      <c r="F232" s="5">
        <v>30</v>
      </c>
      <c r="G232" s="6">
        <v>1.0581</v>
      </c>
      <c r="H232" s="5">
        <v>14</v>
      </c>
      <c r="I232" s="1"/>
      <c r="J232" s="27">
        <f t="shared" si="28"/>
        <v>73</v>
      </c>
    </row>
    <row r="233" spans="1:10" s="23" customFormat="1" ht="15" customHeight="1">
      <c r="A233" s="1">
        <v>215</v>
      </c>
      <c r="B233" s="28" t="s">
        <v>804</v>
      </c>
      <c r="C233" s="34">
        <v>87</v>
      </c>
      <c r="D233" s="30">
        <f t="shared" si="27"/>
        <v>14.79</v>
      </c>
      <c r="E233" s="31">
        <f t="shared" si="29"/>
        <v>1.1333333333333333</v>
      </c>
      <c r="F233" s="5">
        <v>30</v>
      </c>
      <c r="G233" s="6">
        <v>1.0581</v>
      </c>
      <c r="H233" s="5">
        <v>17</v>
      </c>
      <c r="I233" s="1"/>
      <c r="J233" s="27">
        <f t="shared" si="28"/>
        <v>87</v>
      </c>
    </row>
    <row r="234" spans="1:10" s="23" customFormat="1">
      <c r="A234" s="1">
        <v>216</v>
      </c>
      <c r="B234" s="20" t="s">
        <v>805</v>
      </c>
      <c r="C234" s="24"/>
    </row>
    <row r="235" spans="1:10" ht="15" customHeight="1">
      <c r="A235" s="1">
        <v>217</v>
      </c>
      <c r="B235" s="28" t="s">
        <v>806</v>
      </c>
      <c r="C235" s="32">
        <v>18</v>
      </c>
      <c r="D235" s="30">
        <f>(H235*J235)/100</f>
        <v>3.06</v>
      </c>
      <c r="E235" s="31">
        <f t="shared" si="29"/>
        <v>1.1333333333333333</v>
      </c>
      <c r="F235" s="5">
        <v>30</v>
      </c>
      <c r="G235" s="6">
        <v>1.0581</v>
      </c>
      <c r="H235" s="5">
        <v>17</v>
      </c>
      <c r="I235" s="1"/>
      <c r="J235" s="27">
        <f>IF(ISNUMBER(C235),C235,VALUE(LEFT(C235,(SEARCH("±",C235,1)-1))))</f>
        <v>18</v>
      </c>
    </row>
    <row r="236" spans="1:10" ht="15" customHeight="1">
      <c r="A236" s="1">
        <v>218</v>
      </c>
      <c r="B236" s="28" t="s">
        <v>806</v>
      </c>
      <c r="C236" s="32">
        <v>50</v>
      </c>
      <c r="D236" s="30">
        <f>(H236*J236)/100</f>
        <v>8.5</v>
      </c>
      <c r="E236" s="31">
        <f t="shared" si="29"/>
        <v>1.1333333333333333</v>
      </c>
      <c r="F236" s="5">
        <v>30</v>
      </c>
      <c r="G236" s="6">
        <v>1.0581</v>
      </c>
      <c r="H236" s="5">
        <v>17</v>
      </c>
      <c r="I236" s="1"/>
      <c r="J236" s="27">
        <f>IF(ISNUMBER(C236),C236,VALUE(LEFT(C236,(SEARCH("±",C236,1)-1))))</f>
        <v>50</v>
      </c>
    </row>
    <row r="237" spans="1:10" ht="15" customHeight="1">
      <c r="A237" s="1">
        <v>219</v>
      </c>
      <c r="B237" s="40" t="s">
        <v>807</v>
      </c>
      <c r="C237" s="32" t="s">
        <v>808</v>
      </c>
      <c r="D237" s="30">
        <f>(H237*J237)/100</f>
        <v>5.78</v>
      </c>
      <c r="E237" s="31">
        <f t="shared" si="29"/>
        <v>1.1333333333333333</v>
      </c>
      <c r="F237" s="5">
        <v>30</v>
      </c>
      <c r="G237" s="6">
        <v>1.0581</v>
      </c>
      <c r="H237" s="5">
        <v>17</v>
      </c>
      <c r="I237" s="1"/>
      <c r="J237" s="27">
        <f>IF(ISNUMBER(C237),C237,VALUE(LEFT(C237,(SEARCH("±",C237,1)-1))))</f>
        <v>34</v>
      </c>
    </row>
    <row r="238" spans="1:10" ht="15" customHeight="1">
      <c r="A238" s="1">
        <v>220</v>
      </c>
      <c r="B238" s="51" t="s">
        <v>809</v>
      </c>
      <c r="C238" s="32">
        <v>48</v>
      </c>
      <c r="D238" s="30">
        <f>(H238*J238)/100</f>
        <v>5.76</v>
      </c>
      <c r="E238" s="38">
        <f t="shared" si="29"/>
        <v>0.8</v>
      </c>
      <c r="F238" s="5">
        <v>30</v>
      </c>
      <c r="G238" s="6">
        <v>1.0581</v>
      </c>
      <c r="H238" s="5">
        <v>12</v>
      </c>
      <c r="I238" s="1"/>
      <c r="J238" s="27">
        <f>IF(ISNUMBER(C238),C238,VALUE(LEFT(C238,(SEARCH("±",C238,1)-1))))</f>
        <v>48</v>
      </c>
    </row>
    <row r="239" spans="1:10" ht="15" customHeight="1">
      <c r="A239" s="1">
        <v>221</v>
      </c>
      <c r="B239" s="51" t="s">
        <v>810</v>
      </c>
      <c r="C239" s="32">
        <v>29</v>
      </c>
      <c r="D239" s="30">
        <f>(H239*J239)/100</f>
        <v>3.48</v>
      </c>
      <c r="E239" s="38">
        <f t="shared" si="29"/>
        <v>0.8</v>
      </c>
      <c r="F239" s="5">
        <v>30</v>
      </c>
      <c r="G239" s="6">
        <v>1.0581</v>
      </c>
      <c r="H239" s="5">
        <v>12</v>
      </c>
      <c r="I239" s="1"/>
      <c r="J239" s="27">
        <f>IF(ISNUMBER(C239),C239,VALUE(LEFT(C239,(SEARCH("±",C239,1)-1))))</f>
        <v>29</v>
      </c>
    </row>
    <row r="240" spans="1:10" s="23" customFormat="1" ht="15" customHeight="1">
      <c r="A240" s="1">
        <v>222</v>
      </c>
      <c r="B240" s="20" t="s">
        <v>811</v>
      </c>
      <c r="C240" s="24"/>
    </row>
    <row r="241" spans="1:10" ht="15" customHeight="1">
      <c r="A241" s="1">
        <v>223</v>
      </c>
      <c r="B241" s="28" t="s">
        <v>812</v>
      </c>
      <c r="C241" s="32">
        <v>41</v>
      </c>
      <c r="D241" s="30">
        <f t="shared" ref="D241:D246" si="30">(H241*J241)/100</f>
        <v>6.97</v>
      </c>
      <c r="E241" s="31">
        <f t="shared" si="29"/>
        <v>1.1333333333333333</v>
      </c>
      <c r="F241" s="5">
        <v>30</v>
      </c>
      <c r="G241" s="6">
        <v>1.0581</v>
      </c>
      <c r="H241" s="5">
        <v>17</v>
      </c>
      <c r="I241" s="1"/>
      <c r="J241" s="27">
        <f t="shared" ref="J241:J246" si="31">IF(ISNUMBER(C241),C241,VALUE(LEFT(C241,(SEARCH("±",C241,1)-1))))</f>
        <v>41</v>
      </c>
    </row>
    <row r="242" spans="1:10" ht="15" customHeight="1">
      <c r="A242" s="1">
        <v>224</v>
      </c>
      <c r="B242" s="28" t="s">
        <v>812</v>
      </c>
      <c r="C242" s="29">
        <v>65</v>
      </c>
      <c r="D242" s="30">
        <f t="shared" si="30"/>
        <v>11.05</v>
      </c>
      <c r="E242" s="31">
        <f t="shared" si="29"/>
        <v>1.1333333333333333</v>
      </c>
      <c r="F242" s="5">
        <v>30</v>
      </c>
      <c r="G242" s="6">
        <v>1.0581</v>
      </c>
      <c r="H242" s="5">
        <v>17</v>
      </c>
      <c r="I242" s="1"/>
      <c r="J242" s="27">
        <f t="shared" si="31"/>
        <v>65</v>
      </c>
    </row>
    <row r="243" spans="1:10" ht="15" customHeight="1">
      <c r="A243" s="1">
        <v>225</v>
      </c>
      <c r="B243" s="40" t="s">
        <v>807</v>
      </c>
      <c r="C243" s="32" t="s">
        <v>813</v>
      </c>
      <c r="D243" s="30">
        <f t="shared" si="30"/>
        <v>9.01</v>
      </c>
      <c r="E243" s="31">
        <f t="shared" si="29"/>
        <v>1.1333333333333333</v>
      </c>
      <c r="F243" s="5">
        <v>30</v>
      </c>
      <c r="G243" s="6">
        <v>1.0581</v>
      </c>
      <c r="H243" s="5">
        <v>17</v>
      </c>
      <c r="I243" s="1"/>
      <c r="J243" s="27">
        <f t="shared" si="31"/>
        <v>53</v>
      </c>
    </row>
    <row r="244" spans="1:10" ht="15" customHeight="1">
      <c r="A244" s="1">
        <v>226</v>
      </c>
      <c r="B244" s="51" t="s">
        <v>814</v>
      </c>
      <c r="C244" s="32">
        <v>45</v>
      </c>
      <c r="D244" s="30">
        <f t="shared" si="30"/>
        <v>6.75</v>
      </c>
      <c r="E244" s="38">
        <f t="shared" si="29"/>
        <v>1</v>
      </c>
      <c r="F244" s="42">
        <v>30</v>
      </c>
      <c r="G244" s="6">
        <v>1.0581</v>
      </c>
      <c r="H244" s="5">
        <v>15</v>
      </c>
      <c r="I244" s="1"/>
      <c r="J244" s="27">
        <f t="shared" si="31"/>
        <v>45</v>
      </c>
    </row>
    <row r="245" spans="1:10" ht="15" customHeight="1">
      <c r="A245" s="1">
        <v>227</v>
      </c>
      <c r="B245" s="28" t="s">
        <v>815</v>
      </c>
      <c r="C245" s="57">
        <v>48</v>
      </c>
      <c r="D245" s="30">
        <f t="shared" si="30"/>
        <v>7.2</v>
      </c>
      <c r="E245" s="38">
        <f t="shared" si="29"/>
        <v>1</v>
      </c>
      <c r="F245" s="42">
        <v>30</v>
      </c>
      <c r="G245" s="6">
        <v>1.0581</v>
      </c>
      <c r="H245" s="5">
        <v>15</v>
      </c>
      <c r="I245" s="1"/>
      <c r="J245" s="27">
        <f t="shared" si="31"/>
        <v>48</v>
      </c>
    </row>
    <row r="246" spans="1:10" ht="15" customHeight="1">
      <c r="A246" s="1">
        <v>228</v>
      </c>
      <c r="B246" s="28" t="s">
        <v>816</v>
      </c>
      <c r="C246" s="32">
        <f>60*0.7</f>
        <v>42</v>
      </c>
      <c r="D246" s="30">
        <f t="shared" si="30"/>
        <v>7.98</v>
      </c>
      <c r="E246" s="31">
        <f t="shared" si="29"/>
        <v>1.2666666666666666</v>
      </c>
      <c r="F246" s="42">
        <v>30</v>
      </c>
      <c r="G246" s="6">
        <v>1.0581</v>
      </c>
      <c r="H246" s="5">
        <v>19</v>
      </c>
      <c r="I246" s="1"/>
      <c r="J246" s="27">
        <f t="shared" si="31"/>
        <v>42</v>
      </c>
    </row>
    <row r="247" spans="1:10" s="23" customFormat="1">
      <c r="A247" s="1">
        <v>229</v>
      </c>
      <c r="B247" s="20" t="s">
        <v>817</v>
      </c>
      <c r="C247" s="24"/>
    </row>
    <row r="248" spans="1:10" s="23" customFormat="1" ht="15" customHeight="1">
      <c r="A248" s="1">
        <v>230</v>
      </c>
      <c r="B248" s="28" t="s">
        <v>818</v>
      </c>
      <c r="C248" s="29">
        <v>67</v>
      </c>
      <c r="D248" s="30">
        <f>(H248*J248)/100</f>
        <v>0</v>
      </c>
      <c r="E248" s="4">
        <f t="shared" si="29"/>
        <v>0</v>
      </c>
      <c r="F248" s="5"/>
      <c r="G248" s="22"/>
      <c r="H248" s="5"/>
      <c r="I248" s="1"/>
      <c r="J248" s="27">
        <f>IF(ISNUMBER(C248),C248,VALUE(LEFT(C248,(SEARCH("±",C248,1)-1))))</f>
        <v>67</v>
      </c>
    </row>
    <row r="249" spans="1:10" s="23" customFormat="1" ht="15" customHeight="1">
      <c r="A249" s="1">
        <v>231</v>
      </c>
      <c r="B249" s="28" t="s">
        <v>819</v>
      </c>
      <c r="C249" s="29">
        <v>69</v>
      </c>
      <c r="D249" s="30">
        <f>(H249*J249)/100</f>
        <v>0</v>
      </c>
      <c r="E249" s="4">
        <f t="shared" si="29"/>
        <v>0</v>
      </c>
      <c r="F249" s="5"/>
      <c r="G249" s="22"/>
      <c r="H249" s="5"/>
      <c r="I249" s="1"/>
      <c r="J249" s="27">
        <f>IF(ISNUMBER(C249),C249,VALUE(LEFT(C249,(SEARCH("±",C249,1)-1))))</f>
        <v>69</v>
      </c>
    </row>
    <row r="250" spans="1:10" ht="15" customHeight="1">
      <c r="A250" s="1">
        <v>232</v>
      </c>
      <c r="B250" s="40" t="s">
        <v>1781</v>
      </c>
      <c r="C250" s="29" t="s">
        <v>820</v>
      </c>
      <c r="D250" s="30">
        <f>(H250*J250)/100</f>
        <v>8.84</v>
      </c>
      <c r="E250" s="38">
        <f t="shared" si="29"/>
        <v>0.8666666666666667</v>
      </c>
      <c r="F250" s="5">
        <v>30</v>
      </c>
      <c r="G250" s="6">
        <v>1.0581</v>
      </c>
      <c r="H250" s="5">
        <v>13</v>
      </c>
      <c r="I250" s="1"/>
      <c r="J250" s="27">
        <f>IF(ISNUMBER(C250),C250,VALUE(LEFT(C250,(SEARCH("±",C250,1)-1))))</f>
        <v>68</v>
      </c>
    </row>
    <row r="251" spans="1:10" s="23" customFormat="1" ht="15" customHeight="1">
      <c r="A251" s="1">
        <v>233</v>
      </c>
      <c r="B251" s="20" t="s">
        <v>821</v>
      </c>
      <c r="C251" s="24"/>
    </row>
    <row r="252" spans="1:10" ht="15" customHeight="1">
      <c r="A252" s="1">
        <v>234</v>
      </c>
      <c r="B252" s="28" t="s">
        <v>822</v>
      </c>
      <c r="C252" s="34" t="s">
        <v>823</v>
      </c>
      <c r="D252" s="30">
        <f>(H252*J252)/100</f>
        <v>11.55</v>
      </c>
      <c r="E252" s="38">
        <f t="shared" si="29"/>
        <v>1</v>
      </c>
      <c r="F252" s="5">
        <v>30</v>
      </c>
      <c r="G252" s="6">
        <v>1.0581</v>
      </c>
      <c r="H252" s="5">
        <v>15</v>
      </c>
      <c r="I252" s="1"/>
      <c r="J252" s="27">
        <f>IF(ISNUMBER(C252),C252,VALUE(LEFT(C252,(SEARCH("±",C252,1)-1))))</f>
        <v>77</v>
      </c>
    </row>
    <row r="253" spans="1:10" s="43" customFormat="1" ht="15" customHeight="1">
      <c r="A253" s="1">
        <v>235</v>
      </c>
      <c r="B253" s="28" t="s">
        <v>824</v>
      </c>
      <c r="C253" s="34" t="s">
        <v>825</v>
      </c>
      <c r="D253" s="30">
        <f>(H253*J253)/100</f>
        <v>11.2</v>
      </c>
      <c r="E253" s="38">
        <f t="shared" si="29"/>
        <v>0.93333333333333335</v>
      </c>
      <c r="F253" s="5">
        <v>30</v>
      </c>
      <c r="G253" s="6">
        <v>1.0581</v>
      </c>
      <c r="H253" s="5">
        <v>14</v>
      </c>
      <c r="I253" s="1"/>
      <c r="J253" s="27">
        <f>IF(ISNUMBER(C253),C253,VALUE(LEFT(C253,(SEARCH("±",C253,1)-1))))</f>
        <v>80</v>
      </c>
    </row>
    <row r="254" spans="1:10" s="23" customFormat="1" ht="15" customHeight="1">
      <c r="A254" s="1">
        <v>236</v>
      </c>
      <c r="B254" s="58" t="s">
        <v>826</v>
      </c>
      <c r="C254" s="24"/>
    </row>
    <row r="255" spans="1:10" ht="15" customHeight="1">
      <c r="A255" s="1">
        <v>237</v>
      </c>
      <c r="B255" s="51" t="s">
        <v>827</v>
      </c>
      <c r="C255" s="32">
        <v>52</v>
      </c>
      <c r="D255" s="30">
        <f t="shared" ref="D255:D269" si="32">(H255*J255)/100</f>
        <v>6.24</v>
      </c>
      <c r="E255" s="38">
        <f t="shared" si="29"/>
        <v>0.8</v>
      </c>
      <c r="F255" s="5">
        <v>30</v>
      </c>
      <c r="G255" s="55">
        <v>1.0581</v>
      </c>
      <c r="H255" s="5">
        <v>12</v>
      </c>
      <c r="I255" s="1"/>
      <c r="J255" s="27">
        <f t="shared" ref="J255:J269" si="33">IF(ISNUMBER(C255),C255,VALUE(LEFT(C255,(SEARCH("±",C255,1)-1))))</f>
        <v>52</v>
      </c>
    </row>
    <row r="256" spans="1:10" ht="15" customHeight="1">
      <c r="A256" s="1">
        <v>238</v>
      </c>
      <c r="B256" s="51" t="s">
        <v>827</v>
      </c>
      <c r="C256" s="29">
        <v>64</v>
      </c>
      <c r="D256" s="30">
        <f t="shared" si="32"/>
        <v>7.68</v>
      </c>
      <c r="E256" s="38">
        <f t="shared" si="29"/>
        <v>0.8</v>
      </c>
      <c r="F256" s="5">
        <v>30</v>
      </c>
      <c r="G256" s="6">
        <v>1.0581</v>
      </c>
      <c r="H256" s="5">
        <v>12</v>
      </c>
      <c r="I256" s="1"/>
      <c r="J256" s="27">
        <f t="shared" si="33"/>
        <v>64</v>
      </c>
    </row>
    <row r="257" spans="1:10" ht="15" customHeight="1">
      <c r="A257" s="1">
        <v>239</v>
      </c>
      <c r="B257" s="51" t="s">
        <v>827</v>
      </c>
      <c r="C257" s="29">
        <v>65</v>
      </c>
      <c r="D257" s="30">
        <f t="shared" si="32"/>
        <v>7.8</v>
      </c>
      <c r="E257" s="38">
        <f t="shared" si="29"/>
        <v>0.8</v>
      </c>
      <c r="F257" s="5">
        <v>30</v>
      </c>
      <c r="G257" s="6">
        <v>1.0581</v>
      </c>
      <c r="H257" s="5">
        <v>12</v>
      </c>
      <c r="I257" s="1"/>
      <c r="J257" s="27">
        <f t="shared" si="33"/>
        <v>65</v>
      </c>
    </row>
    <row r="258" spans="1:10" ht="15" customHeight="1">
      <c r="A258" s="1">
        <v>240</v>
      </c>
      <c r="B258" s="51" t="s">
        <v>827</v>
      </c>
      <c r="C258" s="29">
        <v>67</v>
      </c>
      <c r="D258" s="30">
        <f t="shared" si="32"/>
        <v>8.0399999999999991</v>
      </c>
      <c r="E258" s="38">
        <f t="shared" si="29"/>
        <v>0.8</v>
      </c>
      <c r="F258" s="5">
        <v>30</v>
      </c>
      <c r="G258" s="6">
        <v>1.0581</v>
      </c>
      <c r="H258" s="5">
        <v>12</v>
      </c>
      <c r="I258" s="1"/>
      <c r="J258" s="27">
        <f t="shared" si="33"/>
        <v>67</v>
      </c>
    </row>
    <row r="259" spans="1:10" ht="15" customHeight="1">
      <c r="A259" s="1">
        <v>241</v>
      </c>
      <c r="B259" s="51" t="s">
        <v>827</v>
      </c>
      <c r="C259" s="29">
        <v>67</v>
      </c>
      <c r="D259" s="30">
        <f t="shared" si="32"/>
        <v>8.0399999999999991</v>
      </c>
      <c r="E259" s="38">
        <f t="shared" si="29"/>
        <v>0.8</v>
      </c>
      <c r="F259" s="5">
        <v>30</v>
      </c>
      <c r="G259" s="6">
        <v>1.0581</v>
      </c>
      <c r="H259" s="5">
        <v>12</v>
      </c>
      <c r="I259" s="1"/>
      <c r="J259" s="27">
        <f t="shared" si="33"/>
        <v>67</v>
      </c>
    </row>
    <row r="260" spans="1:10" ht="15" customHeight="1">
      <c r="A260" s="1">
        <v>242</v>
      </c>
      <c r="B260" s="51" t="s">
        <v>827</v>
      </c>
      <c r="C260" s="29">
        <v>69</v>
      </c>
      <c r="D260" s="30">
        <f t="shared" si="32"/>
        <v>8.2799999999999994</v>
      </c>
      <c r="E260" s="38">
        <f t="shared" si="29"/>
        <v>0.8</v>
      </c>
      <c r="F260" s="5">
        <v>30</v>
      </c>
      <c r="G260" s="6">
        <v>1.0581</v>
      </c>
      <c r="H260" s="5">
        <v>12</v>
      </c>
      <c r="I260" s="1"/>
      <c r="J260" s="27">
        <f t="shared" si="33"/>
        <v>69</v>
      </c>
    </row>
    <row r="261" spans="1:10" ht="15" customHeight="1">
      <c r="A261" s="1">
        <v>243</v>
      </c>
      <c r="B261" s="51" t="s">
        <v>827</v>
      </c>
      <c r="C261" s="34">
        <v>71</v>
      </c>
      <c r="D261" s="30">
        <f t="shared" si="32"/>
        <v>8.52</v>
      </c>
      <c r="E261" s="38">
        <f t="shared" si="29"/>
        <v>0.8</v>
      </c>
      <c r="F261" s="5">
        <v>30</v>
      </c>
      <c r="G261" s="6">
        <v>1.0581</v>
      </c>
      <c r="H261" s="5">
        <v>12</v>
      </c>
      <c r="I261" s="1"/>
      <c r="J261" s="27">
        <f t="shared" si="33"/>
        <v>71</v>
      </c>
    </row>
    <row r="262" spans="1:10" ht="15" customHeight="1">
      <c r="A262" s="1">
        <v>244</v>
      </c>
      <c r="B262" s="51" t="s">
        <v>827</v>
      </c>
      <c r="C262" s="34" t="s">
        <v>828</v>
      </c>
      <c r="D262" s="30">
        <f t="shared" si="32"/>
        <v>8.64</v>
      </c>
      <c r="E262" s="38">
        <f t="shared" si="29"/>
        <v>0.8</v>
      </c>
      <c r="F262" s="5">
        <v>30</v>
      </c>
      <c r="G262" s="6">
        <v>1.0581</v>
      </c>
      <c r="H262" s="5">
        <v>12</v>
      </c>
      <c r="I262" s="1"/>
      <c r="J262" s="27">
        <f t="shared" si="33"/>
        <v>72</v>
      </c>
    </row>
    <row r="263" spans="1:10" ht="15" customHeight="1">
      <c r="A263" s="1">
        <v>245</v>
      </c>
      <c r="B263" s="51" t="s">
        <v>829</v>
      </c>
      <c r="C263" s="34">
        <v>73</v>
      </c>
      <c r="D263" s="30">
        <f t="shared" si="32"/>
        <v>10.220000000000001</v>
      </c>
      <c r="E263" s="38">
        <f t="shared" si="29"/>
        <v>0.93333333333333335</v>
      </c>
      <c r="F263" s="5">
        <v>30</v>
      </c>
      <c r="G263" s="6">
        <v>1.0581</v>
      </c>
      <c r="H263" s="5">
        <v>14</v>
      </c>
      <c r="I263" s="1"/>
      <c r="J263" s="27">
        <f t="shared" si="33"/>
        <v>73</v>
      </c>
    </row>
    <row r="264" spans="1:10" ht="15" customHeight="1">
      <c r="A264" s="1">
        <v>246</v>
      </c>
      <c r="B264" s="51" t="s">
        <v>830</v>
      </c>
      <c r="C264" s="34" t="s">
        <v>831</v>
      </c>
      <c r="D264" s="30">
        <f t="shared" si="32"/>
        <v>9.75</v>
      </c>
      <c r="E264" s="38">
        <f t="shared" si="29"/>
        <v>0.8666666666666667</v>
      </c>
      <c r="F264" s="5">
        <v>30</v>
      </c>
      <c r="G264" s="6">
        <v>1.0581</v>
      </c>
      <c r="H264" s="5">
        <v>13</v>
      </c>
      <c r="I264" s="1"/>
      <c r="J264" s="27">
        <f t="shared" si="33"/>
        <v>75</v>
      </c>
    </row>
    <row r="265" spans="1:10" ht="15" customHeight="1">
      <c r="A265" s="1">
        <v>247</v>
      </c>
      <c r="B265" s="51" t="s">
        <v>832</v>
      </c>
      <c r="C265" s="34" t="s">
        <v>833</v>
      </c>
      <c r="D265" s="30">
        <f t="shared" si="32"/>
        <v>9.24</v>
      </c>
      <c r="E265" s="38">
        <f t="shared" si="29"/>
        <v>0.8</v>
      </c>
      <c r="F265" s="5">
        <v>30</v>
      </c>
      <c r="G265" s="6">
        <v>1.0581</v>
      </c>
      <c r="H265" s="5">
        <v>12</v>
      </c>
      <c r="I265" s="1"/>
      <c r="J265" s="27">
        <f t="shared" si="33"/>
        <v>77</v>
      </c>
    </row>
    <row r="266" spans="1:10" ht="15" customHeight="1">
      <c r="A266" s="1">
        <v>248</v>
      </c>
      <c r="B266" s="51" t="s">
        <v>832</v>
      </c>
      <c r="C266" s="34" t="s">
        <v>834</v>
      </c>
      <c r="D266" s="30">
        <f t="shared" si="32"/>
        <v>9.36</v>
      </c>
      <c r="E266" s="38">
        <f t="shared" si="29"/>
        <v>0.8</v>
      </c>
      <c r="F266" s="5">
        <v>30</v>
      </c>
      <c r="G266" s="6">
        <v>1.0581</v>
      </c>
      <c r="H266" s="5">
        <v>12</v>
      </c>
      <c r="I266" s="1"/>
      <c r="J266" s="27">
        <f t="shared" si="33"/>
        <v>78</v>
      </c>
    </row>
    <row r="267" spans="1:10" ht="15" customHeight="1">
      <c r="A267" s="1">
        <v>249</v>
      </c>
      <c r="B267" s="51" t="s">
        <v>835</v>
      </c>
      <c r="C267" s="34">
        <v>87</v>
      </c>
      <c r="D267" s="30">
        <f t="shared" si="32"/>
        <v>11.31</v>
      </c>
      <c r="E267" s="38">
        <f t="shared" si="29"/>
        <v>0.8666666666666667</v>
      </c>
      <c r="F267" s="5">
        <v>30</v>
      </c>
      <c r="G267" s="6">
        <v>1.0581</v>
      </c>
      <c r="H267" s="5">
        <v>13</v>
      </c>
      <c r="I267" s="1"/>
      <c r="J267" s="27">
        <f t="shared" si="33"/>
        <v>87</v>
      </c>
    </row>
    <row r="268" spans="1:10" ht="15" customHeight="1">
      <c r="A268" s="1">
        <v>250</v>
      </c>
      <c r="B268" s="40" t="s">
        <v>836</v>
      </c>
      <c r="C268" s="59" t="s">
        <v>837</v>
      </c>
      <c r="D268" s="30">
        <f t="shared" si="32"/>
        <v>9.23</v>
      </c>
      <c r="E268" s="38">
        <f t="shared" si="29"/>
        <v>0.8666666666666667</v>
      </c>
      <c r="F268" s="5">
        <v>30</v>
      </c>
      <c r="G268" s="6">
        <v>1.0581</v>
      </c>
      <c r="H268" s="42">
        <v>13</v>
      </c>
      <c r="I268" s="1"/>
      <c r="J268" s="27">
        <f t="shared" si="33"/>
        <v>71</v>
      </c>
    </row>
    <row r="269" spans="1:10" ht="15" customHeight="1">
      <c r="A269" s="1">
        <v>251</v>
      </c>
      <c r="B269" s="28" t="s">
        <v>838</v>
      </c>
      <c r="C269" s="32">
        <v>49</v>
      </c>
      <c r="D269" s="30">
        <f t="shared" si="32"/>
        <v>7.84</v>
      </c>
      <c r="E269" s="31">
        <f t="shared" si="29"/>
        <v>1.0666666666666667</v>
      </c>
      <c r="F269" s="5">
        <v>30</v>
      </c>
      <c r="G269" s="6">
        <v>1.0581</v>
      </c>
      <c r="H269" s="42">
        <v>16</v>
      </c>
      <c r="I269" s="1"/>
      <c r="J269" s="27">
        <f t="shared" si="33"/>
        <v>49</v>
      </c>
    </row>
    <row r="270" spans="1:10" s="23" customFormat="1" ht="15" customHeight="1">
      <c r="A270" s="1">
        <v>252</v>
      </c>
      <c r="B270" s="20" t="s">
        <v>839</v>
      </c>
      <c r="C270" s="24"/>
    </row>
    <row r="271" spans="1:10" s="23" customFormat="1" ht="15" customHeight="1">
      <c r="A271" s="1">
        <v>253</v>
      </c>
      <c r="B271" s="20" t="s">
        <v>840</v>
      </c>
      <c r="C271" s="24"/>
    </row>
    <row r="272" spans="1:10" s="23" customFormat="1" ht="15" customHeight="1">
      <c r="A272" s="1">
        <v>254</v>
      </c>
      <c r="B272" s="28" t="s">
        <v>735</v>
      </c>
      <c r="C272" s="32" t="s">
        <v>1841</v>
      </c>
      <c r="D272" s="30">
        <f t="shared" ref="D272:D303" si="34">(H272*J272)/100</f>
        <v>0</v>
      </c>
      <c r="E272" s="4">
        <f t="shared" si="29"/>
        <v>0</v>
      </c>
      <c r="F272" s="5"/>
      <c r="G272" s="22"/>
      <c r="H272" s="42"/>
      <c r="I272" s="1"/>
      <c r="J272" s="27">
        <f t="shared" ref="J272:J303" si="35">IF(ISNUMBER(C272),C272,VALUE(LEFT(C272,(SEARCH("±",C272,1)-1))))</f>
        <v>34</v>
      </c>
    </row>
    <row r="273" spans="1:10" s="23" customFormat="1" ht="15" customHeight="1">
      <c r="A273" s="1">
        <v>255</v>
      </c>
      <c r="B273" s="28" t="s">
        <v>736</v>
      </c>
      <c r="C273" s="32" t="s">
        <v>737</v>
      </c>
      <c r="D273" s="30">
        <f t="shared" si="34"/>
        <v>0</v>
      </c>
      <c r="E273" s="4">
        <f t="shared" si="29"/>
        <v>0</v>
      </c>
      <c r="F273" s="5"/>
      <c r="G273" s="22"/>
      <c r="H273" s="42"/>
      <c r="I273" s="1"/>
      <c r="J273" s="27">
        <f t="shared" si="35"/>
        <v>45</v>
      </c>
    </row>
    <row r="274" spans="1:10" s="23" customFormat="1" ht="15" customHeight="1">
      <c r="A274" s="1">
        <v>256</v>
      </c>
      <c r="B274" s="28" t="s">
        <v>736</v>
      </c>
      <c r="C274" s="29" t="s">
        <v>1891</v>
      </c>
      <c r="D274" s="30">
        <f t="shared" si="34"/>
        <v>0</v>
      </c>
      <c r="E274" s="4">
        <f t="shared" si="29"/>
        <v>0</v>
      </c>
      <c r="F274" s="5"/>
      <c r="G274" s="22"/>
      <c r="H274" s="42"/>
      <c r="I274" s="1"/>
      <c r="J274" s="27">
        <f t="shared" si="35"/>
        <v>69</v>
      </c>
    </row>
    <row r="275" spans="1:10" ht="15" customHeight="1">
      <c r="A275" s="1">
        <v>257</v>
      </c>
      <c r="B275" s="40" t="s">
        <v>1761</v>
      </c>
      <c r="C275" s="32" t="s">
        <v>1892</v>
      </c>
      <c r="D275" s="30">
        <f t="shared" si="34"/>
        <v>5.39</v>
      </c>
      <c r="E275" s="38">
        <f t="shared" si="29"/>
        <v>0.73333333333333328</v>
      </c>
      <c r="F275" s="5">
        <v>30</v>
      </c>
      <c r="G275" s="6">
        <v>1.0581</v>
      </c>
      <c r="H275" s="42">
        <v>11</v>
      </c>
      <c r="I275" s="1"/>
      <c r="J275" s="27">
        <f t="shared" si="35"/>
        <v>49</v>
      </c>
    </row>
    <row r="276" spans="1:10" ht="15" customHeight="1">
      <c r="A276" s="1">
        <v>258</v>
      </c>
      <c r="B276" s="28" t="s">
        <v>1893</v>
      </c>
      <c r="C276" s="32" t="s">
        <v>1894</v>
      </c>
      <c r="D276" s="30">
        <f t="shared" si="34"/>
        <v>3.1</v>
      </c>
      <c r="E276" s="38">
        <f t="shared" si="29"/>
        <v>0.66666666666666663</v>
      </c>
      <c r="F276" s="5">
        <v>30</v>
      </c>
      <c r="G276" s="6">
        <v>1.0581</v>
      </c>
      <c r="H276" s="42">
        <v>10</v>
      </c>
      <c r="I276" s="1"/>
      <c r="J276" s="27">
        <f t="shared" si="35"/>
        <v>31</v>
      </c>
    </row>
    <row r="277" spans="1:10" ht="15" customHeight="1">
      <c r="A277" s="1">
        <v>259</v>
      </c>
      <c r="B277" s="28" t="s">
        <v>1895</v>
      </c>
      <c r="C277" s="32" t="s">
        <v>1896</v>
      </c>
      <c r="D277" s="30">
        <f t="shared" si="34"/>
        <v>3.24</v>
      </c>
      <c r="E277" s="38">
        <f t="shared" si="29"/>
        <v>0.6</v>
      </c>
      <c r="F277" s="5">
        <v>30</v>
      </c>
      <c r="G277" s="6">
        <v>1.0581</v>
      </c>
      <c r="H277" s="42">
        <v>9</v>
      </c>
      <c r="I277" s="1"/>
      <c r="J277" s="27">
        <f t="shared" si="35"/>
        <v>36</v>
      </c>
    </row>
    <row r="278" spans="1:10" ht="15" customHeight="1">
      <c r="A278" s="1">
        <v>260</v>
      </c>
      <c r="B278" s="60" t="s">
        <v>1897</v>
      </c>
      <c r="C278" s="34" t="s">
        <v>1898</v>
      </c>
      <c r="D278" s="30">
        <f t="shared" si="34"/>
        <v>10.78</v>
      </c>
      <c r="E278" s="38">
        <f t="shared" si="29"/>
        <v>0.93333333333333335</v>
      </c>
      <c r="F278" s="5">
        <v>30</v>
      </c>
      <c r="G278" s="6">
        <v>1.0581</v>
      </c>
      <c r="H278" s="42">
        <v>14</v>
      </c>
      <c r="I278" s="1"/>
      <c r="J278" s="27">
        <f t="shared" si="35"/>
        <v>77</v>
      </c>
    </row>
    <row r="279" spans="1:10" ht="15" customHeight="1">
      <c r="A279" s="1">
        <v>261</v>
      </c>
      <c r="B279" s="28" t="s">
        <v>851</v>
      </c>
      <c r="C279" s="32" t="s">
        <v>852</v>
      </c>
      <c r="D279" s="30">
        <f t="shared" si="34"/>
        <v>7.7</v>
      </c>
      <c r="E279" s="38">
        <f t="shared" si="29"/>
        <v>0.93333333333333335</v>
      </c>
      <c r="F279" s="5">
        <v>30</v>
      </c>
      <c r="G279" s="6">
        <v>1.0581</v>
      </c>
      <c r="H279" s="42">
        <v>14</v>
      </c>
      <c r="I279" s="1"/>
      <c r="J279" s="27">
        <f t="shared" si="35"/>
        <v>55</v>
      </c>
    </row>
    <row r="280" spans="1:10" ht="15" customHeight="1">
      <c r="A280" s="1">
        <v>262</v>
      </c>
      <c r="B280" s="28" t="s">
        <v>853</v>
      </c>
      <c r="C280" s="29" t="s">
        <v>854</v>
      </c>
      <c r="D280" s="30">
        <f t="shared" si="34"/>
        <v>8.68</v>
      </c>
      <c r="E280" s="38">
        <f t="shared" si="29"/>
        <v>0.93333333333333335</v>
      </c>
      <c r="F280" s="5">
        <v>30</v>
      </c>
      <c r="G280" s="6">
        <v>1.0581</v>
      </c>
      <c r="H280" s="42">
        <v>14</v>
      </c>
      <c r="I280" s="1"/>
      <c r="J280" s="27">
        <f t="shared" si="35"/>
        <v>62</v>
      </c>
    </row>
    <row r="281" spans="1:10" ht="15" customHeight="1">
      <c r="A281" s="1">
        <v>263</v>
      </c>
      <c r="B281" s="28" t="s">
        <v>855</v>
      </c>
      <c r="C281" s="29" t="s">
        <v>856</v>
      </c>
      <c r="D281" s="30">
        <f t="shared" si="34"/>
        <v>9.52</v>
      </c>
      <c r="E281" s="38">
        <f t="shared" si="29"/>
        <v>0.93333333333333335</v>
      </c>
      <c r="F281" s="5">
        <v>30</v>
      </c>
      <c r="G281" s="6">
        <v>1.0581</v>
      </c>
      <c r="H281" s="42">
        <v>14</v>
      </c>
      <c r="I281" s="1"/>
      <c r="J281" s="27">
        <f t="shared" si="35"/>
        <v>68</v>
      </c>
    </row>
    <row r="282" spans="1:10" ht="15" customHeight="1">
      <c r="A282" s="1">
        <v>264</v>
      </c>
      <c r="B282" s="28" t="s">
        <v>857</v>
      </c>
      <c r="C282" s="34" t="s">
        <v>858</v>
      </c>
      <c r="D282" s="30">
        <f t="shared" si="34"/>
        <v>9.1</v>
      </c>
      <c r="E282" s="38">
        <f t="shared" si="29"/>
        <v>0.8666666666666667</v>
      </c>
      <c r="F282" s="5">
        <v>30</v>
      </c>
      <c r="G282" s="6">
        <v>1.0581</v>
      </c>
      <c r="H282" s="5">
        <v>13</v>
      </c>
      <c r="I282" s="1"/>
      <c r="J282" s="27">
        <f t="shared" si="35"/>
        <v>70</v>
      </c>
    </row>
    <row r="283" spans="1:10" ht="15" customHeight="1">
      <c r="A283" s="1">
        <v>265</v>
      </c>
      <c r="B283" s="28" t="s">
        <v>859</v>
      </c>
      <c r="C283" s="29" t="s">
        <v>860</v>
      </c>
      <c r="D283" s="30">
        <f t="shared" si="34"/>
        <v>7.67</v>
      </c>
      <c r="E283" s="38">
        <f t="shared" si="29"/>
        <v>0.8666666666666667</v>
      </c>
      <c r="F283" s="5">
        <v>30</v>
      </c>
      <c r="G283" s="6">
        <v>1.0581</v>
      </c>
      <c r="H283" s="5">
        <v>13</v>
      </c>
      <c r="I283" s="1"/>
      <c r="J283" s="27">
        <f t="shared" si="35"/>
        <v>59</v>
      </c>
    </row>
    <row r="284" spans="1:10" s="23" customFormat="1" ht="15" customHeight="1">
      <c r="A284" s="1">
        <v>266</v>
      </c>
      <c r="B284" s="28" t="s">
        <v>861</v>
      </c>
      <c r="C284" s="34" t="s">
        <v>862</v>
      </c>
      <c r="D284" s="30">
        <f t="shared" si="34"/>
        <v>0</v>
      </c>
      <c r="E284" s="4">
        <f t="shared" si="29"/>
        <v>0</v>
      </c>
      <c r="F284" s="5"/>
      <c r="G284" s="22"/>
      <c r="H284" s="5"/>
      <c r="I284" s="1"/>
      <c r="J284" s="27">
        <f t="shared" si="35"/>
        <v>75</v>
      </c>
    </row>
    <row r="285" spans="1:10" s="23" customFormat="1" ht="15" customHeight="1">
      <c r="A285" s="1">
        <v>267</v>
      </c>
      <c r="B285" s="28" t="s">
        <v>863</v>
      </c>
      <c r="C285" s="34" t="s">
        <v>864</v>
      </c>
      <c r="D285" s="30">
        <f t="shared" si="34"/>
        <v>0</v>
      </c>
      <c r="E285" s="4">
        <f t="shared" si="29"/>
        <v>0</v>
      </c>
      <c r="F285" s="5"/>
      <c r="G285" s="22"/>
      <c r="H285" s="5"/>
      <c r="I285" s="1"/>
      <c r="J285" s="27">
        <f t="shared" si="35"/>
        <v>84</v>
      </c>
    </row>
    <row r="286" spans="1:10" ht="15" customHeight="1">
      <c r="A286" s="1">
        <v>268</v>
      </c>
      <c r="B286" s="40" t="s">
        <v>1781</v>
      </c>
      <c r="C286" s="34" t="s">
        <v>865</v>
      </c>
      <c r="D286" s="30">
        <f t="shared" si="34"/>
        <v>11.2</v>
      </c>
      <c r="E286" s="38">
        <f t="shared" si="29"/>
        <v>0.93333333333333335</v>
      </c>
      <c r="F286" s="5">
        <v>30</v>
      </c>
      <c r="G286" s="6">
        <v>1.0581</v>
      </c>
      <c r="H286" s="5">
        <v>14</v>
      </c>
      <c r="I286" s="1"/>
      <c r="J286" s="27">
        <f t="shared" si="35"/>
        <v>80</v>
      </c>
    </row>
    <row r="287" spans="1:10" ht="15" customHeight="1">
      <c r="A287" s="1">
        <v>269</v>
      </c>
      <c r="B287" s="28" t="s">
        <v>866</v>
      </c>
      <c r="C287" s="32" t="s">
        <v>1750</v>
      </c>
      <c r="D287" s="30">
        <f t="shared" si="34"/>
        <v>6.02</v>
      </c>
      <c r="E287" s="38">
        <f t="shared" si="29"/>
        <v>0.93333333333333335</v>
      </c>
      <c r="F287" s="5">
        <v>30</v>
      </c>
      <c r="G287" s="6">
        <v>1.0581</v>
      </c>
      <c r="H287" s="5">
        <v>14</v>
      </c>
      <c r="I287" s="1"/>
      <c r="J287" s="27">
        <f t="shared" si="35"/>
        <v>43</v>
      </c>
    </row>
    <row r="288" spans="1:10" ht="15" customHeight="1">
      <c r="A288" s="1">
        <v>270</v>
      </c>
      <c r="B288" s="28" t="s">
        <v>867</v>
      </c>
      <c r="C288" s="32" t="s">
        <v>1851</v>
      </c>
      <c r="D288" s="30">
        <f t="shared" si="34"/>
        <v>8.1</v>
      </c>
      <c r="E288" s="38">
        <f t="shared" ref="E288:E352" si="36">SUM(H288/15)</f>
        <v>1</v>
      </c>
      <c r="F288" s="5">
        <v>30</v>
      </c>
      <c r="G288" s="6">
        <v>1.0581</v>
      </c>
      <c r="H288" s="5">
        <v>15</v>
      </c>
      <c r="I288" s="1"/>
      <c r="J288" s="27">
        <f t="shared" si="35"/>
        <v>54</v>
      </c>
    </row>
    <row r="289" spans="1:10" ht="15" customHeight="1">
      <c r="A289" s="1">
        <v>271</v>
      </c>
      <c r="B289" s="28" t="s">
        <v>868</v>
      </c>
      <c r="C289" s="32">
        <v>43</v>
      </c>
      <c r="D289" s="30">
        <f t="shared" si="34"/>
        <v>6.02</v>
      </c>
      <c r="E289" s="38">
        <f t="shared" si="36"/>
        <v>0.93333333333333335</v>
      </c>
      <c r="F289" s="5">
        <v>30</v>
      </c>
      <c r="G289" s="6">
        <v>1.0581</v>
      </c>
      <c r="H289" s="5">
        <v>14</v>
      </c>
      <c r="I289" s="1"/>
      <c r="J289" s="27">
        <f t="shared" si="35"/>
        <v>43</v>
      </c>
    </row>
    <row r="290" spans="1:10" ht="15" customHeight="1">
      <c r="A290" s="1">
        <v>272</v>
      </c>
      <c r="B290" s="61" t="s">
        <v>869</v>
      </c>
      <c r="C290" s="29" t="s">
        <v>870</v>
      </c>
      <c r="D290" s="30">
        <f t="shared" si="34"/>
        <v>7.08</v>
      </c>
      <c r="E290" s="38">
        <f t="shared" si="36"/>
        <v>0.8</v>
      </c>
      <c r="F290" s="5">
        <v>30</v>
      </c>
      <c r="G290" s="6">
        <v>1.0581</v>
      </c>
      <c r="H290" s="5">
        <v>12</v>
      </c>
      <c r="I290" s="1"/>
      <c r="J290" s="27">
        <f t="shared" si="35"/>
        <v>59</v>
      </c>
    </row>
    <row r="291" spans="1:10" ht="15" customHeight="1">
      <c r="A291" s="1">
        <v>273</v>
      </c>
      <c r="B291" s="28" t="s">
        <v>871</v>
      </c>
      <c r="C291" s="32" t="s">
        <v>1684</v>
      </c>
      <c r="D291" s="30">
        <f t="shared" si="34"/>
        <v>4.9400000000000004</v>
      </c>
      <c r="E291" s="38">
        <f t="shared" si="36"/>
        <v>0.8666666666666667</v>
      </c>
      <c r="F291" s="5">
        <v>30</v>
      </c>
      <c r="G291" s="6">
        <v>1.0581</v>
      </c>
      <c r="H291" s="5">
        <v>13</v>
      </c>
      <c r="I291" s="1"/>
      <c r="J291" s="27">
        <f t="shared" si="35"/>
        <v>38</v>
      </c>
    </row>
    <row r="292" spans="1:10">
      <c r="A292" s="1">
        <v>274</v>
      </c>
      <c r="B292" s="28" t="s">
        <v>872</v>
      </c>
      <c r="C292" s="32">
        <v>47</v>
      </c>
      <c r="D292" s="30">
        <f t="shared" si="34"/>
        <v>6.58</v>
      </c>
      <c r="E292" s="38">
        <f t="shared" si="36"/>
        <v>0.93333333333333335</v>
      </c>
      <c r="F292" s="5">
        <v>30</v>
      </c>
      <c r="G292" s="6">
        <v>1.0581</v>
      </c>
      <c r="H292" s="5">
        <v>14</v>
      </c>
      <c r="I292" s="1"/>
      <c r="J292" s="27">
        <f t="shared" si="35"/>
        <v>47</v>
      </c>
    </row>
    <row r="293" spans="1:10" ht="15" customHeight="1">
      <c r="A293" s="1">
        <v>275</v>
      </c>
      <c r="B293" s="28" t="s">
        <v>873</v>
      </c>
      <c r="C293" s="29" t="s">
        <v>874</v>
      </c>
      <c r="D293" s="30">
        <f t="shared" si="34"/>
        <v>8.32</v>
      </c>
      <c r="E293" s="38">
        <f t="shared" si="36"/>
        <v>0.8666666666666667</v>
      </c>
      <c r="F293" s="44">
        <v>30</v>
      </c>
      <c r="G293" s="6">
        <v>1.0581</v>
      </c>
      <c r="H293" s="45">
        <v>13</v>
      </c>
      <c r="I293" s="1"/>
      <c r="J293" s="27">
        <f t="shared" si="35"/>
        <v>64</v>
      </c>
    </row>
    <row r="294" spans="1:10" s="23" customFormat="1" ht="15" customHeight="1">
      <c r="A294" s="1">
        <v>276</v>
      </c>
      <c r="B294" s="28" t="s">
        <v>875</v>
      </c>
      <c r="C294" s="29">
        <v>64</v>
      </c>
      <c r="D294" s="30">
        <f t="shared" si="34"/>
        <v>0</v>
      </c>
      <c r="E294" s="4">
        <f t="shared" si="36"/>
        <v>0</v>
      </c>
      <c r="F294" s="5"/>
      <c r="G294" s="22"/>
      <c r="H294" s="5"/>
      <c r="I294" s="1"/>
      <c r="J294" s="27">
        <f t="shared" si="35"/>
        <v>64</v>
      </c>
    </row>
    <row r="295" spans="1:10" ht="15" customHeight="1">
      <c r="A295" s="1">
        <v>277</v>
      </c>
      <c r="B295" s="51" t="s">
        <v>876</v>
      </c>
      <c r="C295" s="32">
        <v>54</v>
      </c>
      <c r="D295" s="30">
        <f t="shared" si="34"/>
        <v>7.56</v>
      </c>
      <c r="E295" s="38">
        <f t="shared" si="36"/>
        <v>0.93333333333333335</v>
      </c>
      <c r="F295" s="5">
        <v>30</v>
      </c>
      <c r="G295" s="6">
        <v>1.0581</v>
      </c>
      <c r="H295" s="5">
        <v>14</v>
      </c>
      <c r="I295" s="1"/>
      <c r="J295" s="27">
        <f t="shared" si="35"/>
        <v>54</v>
      </c>
    </row>
    <row r="296" spans="1:10" ht="15" customHeight="1">
      <c r="A296" s="1">
        <v>278</v>
      </c>
      <c r="B296" s="28" t="s">
        <v>877</v>
      </c>
      <c r="C296" s="32" t="s">
        <v>878</v>
      </c>
      <c r="D296" s="30">
        <f t="shared" si="34"/>
        <v>5</v>
      </c>
      <c r="E296" s="38">
        <f t="shared" si="36"/>
        <v>0.66666666666666663</v>
      </c>
      <c r="F296" s="5">
        <v>30</v>
      </c>
      <c r="G296" s="6">
        <v>1.0581</v>
      </c>
      <c r="H296" s="5">
        <v>10</v>
      </c>
      <c r="I296" s="1"/>
      <c r="J296" s="27">
        <f t="shared" si="35"/>
        <v>50</v>
      </c>
    </row>
    <row r="297" spans="1:10" ht="15" customHeight="1">
      <c r="A297" s="1">
        <v>279</v>
      </c>
      <c r="B297" s="28" t="s">
        <v>879</v>
      </c>
      <c r="C297" s="34" t="s">
        <v>880</v>
      </c>
      <c r="D297" s="30">
        <f t="shared" si="34"/>
        <v>10.5</v>
      </c>
      <c r="E297" s="38">
        <f t="shared" si="36"/>
        <v>1</v>
      </c>
      <c r="F297" s="5">
        <v>30</v>
      </c>
      <c r="G297" s="6">
        <v>1.0581</v>
      </c>
      <c r="H297" s="5">
        <v>15</v>
      </c>
      <c r="I297" s="1"/>
      <c r="J297" s="27">
        <f t="shared" si="35"/>
        <v>70</v>
      </c>
    </row>
    <row r="298" spans="1:10" ht="15" customHeight="1">
      <c r="A298" s="1">
        <v>280</v>
      </c>
      <c r="B298" s="28" t="s">
        <v>881</v>
      </c>
      <c r="C298" s="29" t="s">
        <v>1847</v>
      </c>
      <c r="D298" s="30">
        <f t="shared" si="34"/>
        <v>7.41</v>
      </c>
      <c r="E298" s="38">
        <f t="shared" si="36"/>
        <v>0.8666666666666667</v>
      </c>
      <c r="F298" s="5">
        <v>30</v>
      </c>
      <c r="G298" s="6">
        <v>1.0581</v>
      </c>
      <c r="H298" s="5">
        <v>13</v>
      </c>
      <c r="I298" s="1"/>
      <c r="J298" s="27">
        <f t="shared" si="35"/>
        <v>57</v>
      </c>
    </row>
    <row r="299" spans="1:10" ht="15" customHeight="1">
      <c r="A299" s="1">
        <v>281</v>
      </c>
      <c r="B299" s="28" t="s">
        <v>882</v>
      </c>
      <c r="C299" s="32" t="s">
        <v>883</v>
      </c>
      <c r="D299" s="30">
        <f t="shared" si="34"/>
        <v>7.7</v>
      </c>
      <c r="E299" s="38">
        <f t="shared" si="36"/>
        <v>0.93333333333333335</v>
      </c>
      <c r="F299" s="5">
        <v>30</v>
      </c>
      <c r="G299" s="6">
        <v>1.0581</v>
      </c>
      <c r="H299" s="5">
        <v>14</v>
      </c>
      <c r="I299" s="1"/>
      <c r="J299" s="27">
        <f t="shared" si="35"/>
        <v>55</v>
      </c>
    </row>
    <row r="300" spans="1:10" ht="15" customHeight="1">
      <c r="A300" s="1">
        <v>282</v>
      </c>
      <c r="B300" s="28" t="s">
        <v>884</v>
      </c>
      <c r="C300" s="29" t="s">
        <v>1926</v>
      </c>
      <c r="D300" s="30">
        <f t="shared" si="34"/>
        <v>8.26</v>
      </c>
      <c r="E300" s="38">
        <f t="shared" si="36"/>
        <v>0.93333333333333335</v>
      </c>
      <c r="F300" s="5">
        <v>30</v>
      </c>
      <c r="G300" s="6">
        <v>1.0581</v>
      </c>
      <c r="H300" s="5">
        <v>14</v>
      </c>
      <c r="I300" s="1"/>
      <c r="J300" s="27">
        <f t="shared" si="35"/>
        <v>59</v>
      </c>
    </row>
    <row r="301" spans="1:10" ht="15" customHeight="1">
      <c r="A301" s="1">
        <v>283</v>
      </c>
      <c r="B301" s="28" t="s">
        <v>885</v>
      </c>
      <c r="C301" s="34">
        <v>74</v>
      </c>
      <c r="D301" s="30">
        <f t="shared" si="34"/>
        <v>16.28</v>
      </c>
      <c r="E301" s="31">
        <f t="shared" si="36"/>
        <v>1.4666666666666666</v>
      </c>
      <c r="F301" s="5">
        <v>30</v>
      </c>
      <c r="G301" s="6">
        <v>1.0581</v>
      </c>
      <c r="H301" s="5">
        <v>22</v>
      </c>
      <c r="I301" s="1"/>
      <c r="J301" s="27">
        <f t="shared" si="35"/>
        <v>74</v>
      </c>
    </row>
    <row r="302" spans="1:10" ht="15" customHeight="1">
      <c r="A302" s="1">
        <v>284</v>
      </c>
      <c r="B302" s="28" t="s">
        <v>886</v>
      </c>
      <c r="C302" s="32" t="s">
        <v>887</v>
      </c>
      <c r="D302" s="30">
        <f t="shared" si="34"/>
        <v>6.63</v>
      </c>
      <c r="E302" s="38">
        <f t="shared" si="36"/>
        <v>0.8666666666666667</v>
      </c>
      <c r="F302" s="5">
        <v>30</v>
      </c>
      <c r="G302" s="6">
        <v>1.0581</v>
      </c>
      <c r="H302" s="5">
        <v>13</v>
      </c>
      <c r="I302" s="1"/>
      <c r="J302" s="27">
        <f t="shared" si="35"/>
        <v>51</v>
      </c>
    </row>
    <row r="303" spans="1:10" s="27" customFormat="1" ht="15" customHeight="1">
      <c r="A303" s="1">
        <v>285</v>
      </c>
      <c r="B303" s="51" t="s">
        <v>888</v>
      </c>
      <c r="C303" s="34">
        <v>79</v>
      </c>
      <c r="D303" s="30">
        <f t="shared" si="34"/>
        <v>12.64</v>
      </c>
      <c r="E303" s="31">
        <f t="shared" si="36"/>
        <v>1.0666666666666667</v>
      </c>
      <c r="F303" s="5">
        <v>30</v>
      </c>
      <c r="G303" s="6">
        <v>1.0581</v>
      </c>
      <c r="H303" s="5">
        <v>16</v>
      </c>
      <c r="I303" s="1"/>
      <c r="J303" s="27">
        <f t="shared" si="35"/>
        <v>79</v>
      </c>
    </row>
    <row r="304" spans="1:10" s="23" customFormat="1" ht="15" customHeight="1">
      <c r="A304" s="1">
        <v>286</v>
      </c>
      <c r="B304" s="20" t="s">
        <v>889</v>
      </c>
      <c r="C304" s="24"/>
    </row>
    <row r="305" spans="1:10" ht="15" customHeight="1">
      <c r="A305" s="1">
        <v>287</v>
      </c>
      <c r="B305" s="51" t="s">
        <v>890</v>
      </c>
      <c r="C305" s="34" t="s">
        <v>831</v>
      </c>
      <c r="D305" s="30">
        <f t="shared" ref="D305:D310" si="37">(H305*J305)/100</f>
        <v>12</v>
      </c>
      <c r="E305" s="31">
        <f t="shared" si="36"/>
        <v>1.0666666666666667</v>
      </c>
      <c r="F305" s="5">
        <v>30</v>
      </c>
      <c r="G305" s="6">
        <v>1.0581</v>
      </c>
      <c r="H305" s="5">
        <v>16</v>
      </c>
      <c r="I305" s="1"/>
      <c r="J305" s="27">
        <f t="shared" ref="J305:J310" si="38">IF(ISNUMBER(C305),C305,VALUE(LEFT(C305,(SEARCH("±",C305,1)-1))))</f>
        <v>75</v>
      </c>
    </row>
    <row r="306" spans="1:10" s="23" customFormat="1" ht="15" customHeight="1">
      <c r="A306" s="1">
        <v>288</v>
      </c>
      <c r="B306" s="51" t="s">
        <v>891</v>
      </c>
      <c r="C306" s="34" t="s">
        <v>892</v>
      </c>
      <c r="D306" s="30">
        <f t="shared" si="37"/>
        <v>15.52</v>
      </c>
      <c r="E306" s="31">
        <f t="shared" si="36"/>
        <v>1.0666666666666667</v>
      </c>
      <c r="F306" s="5">
        <v>30</v>
      </c>
      <c r="G306" s="6">
        <v>1.0581</v>
      </c>
      <c r="H306" s="5">
        <v>16</v>
      </c>
      <c r="I306" s="1"/>
      <c r="J306" s="27">
        <f t="shared" si="38"/>
        <v>97</v>
      </c>
    </row>
    <row r="307" spans="1:10" ht="15" customHeight="1">
      <c r="A307" s="1">
        <v>289</v>
      </c>
      <c r="B307" s="51" t="s">
        <v>784</v>
      </c>
      <c r="C307" s="29">
        <v>57</v>
      </c>
      <c r="D307" s="30">
        <f t="shared" si="37"/>
        <v>9.69</v>
      </c>
      <c r="E307" s="31">
        <f t="shared" si="36"/>
        <v>1.1333333333333333</v>
      </c>
      <c r="F307" s="5">
        <v>30</v>
      </c>
      <c r="G307" s="6">
        <v>1.0581</v>
      </c>
      <c r="H307" s="5">
        <v>17</v>
      </c>
      <c r="I307" s="1"/>
      <c r="J307" s="27">
        <f t="shared" si="38"/>
        <v>57</v>
      </c>
    </row>
    <row r="308" spans="1:10" ht="15" customHeight="1">
      <c r="A308" s="1">
        <v>290</v>
      </c>
      <c r="B308" s="51" t="s">
        <v>785</v>
      </c>
      <c r="C308" s="29" t="s">
        <v>786</v>
      </c>
      <c r="D308" s="30">
        <f t="shared" si="37"/>
        <v>10.56</v>
      </c>
      <c r="E308" s="31">
        <f t="shared" si="36"/>
        <v>1.0666666666666667</v>
      </c>
      <c r="F308" s="5">
        <v>30</v>
      </c>
      <c r="G308" s="6">
        <v>1.0581</v>
      </c>
      <c r="H308" s="5">
        <v>16</v>
      </c>
      <c r="I308" s="1"/>
      <c r="J308" s="27">
        <f t="shared" si="38"/>
        <v>66</v>
      </c>
    </row>
    <row r="309" spans="1:10" ht="15" customHeight="1">
      <c r="A309" s="1">
        <v>291</v>
      </c>
      <c r="B309" s="51" t="s">
        <v>787</v>
      </c>
      <c r="C309" s="29" t="s">
        <v>788</v>
      </c>
      <c r="D309" s="30">
        <f t="shared" si="37"/>
        <v>9.9</v>
      </c>
      <c r="E309" s="38">
        <f t="shared" si="36"/>
        <v>1</v>
      </c>
      <c r="F309" s="5">
        <v>30</v>
      </c>
      <c r="G309" s="6">
        <v>1.0581</v>
      </c>
      <c r="H309" s="5">
        <v>15</v>
      </c>
      <c r="I309" s="1"/>
      <c r="J309" s="27">
        <f t="shared" si="38"/>
        <v>66</v>
      </c>
    </row>
    <row r="310" spans="1:10" ht="15" customHeight="1">
      <c r="A310" s="1">
        <v>292</v>
      </c>
      <c r="B310" s="51" t="s">
        <v>789</v>
      </c>
      <c r="C310" s="34" t="s">
        <v>790</v>
      </c>
      <c r="D310" s="30">
        <f t="shared" si="37"/>
        <v>11.4</v>
      </c>
      <c r="E310" s="38">
        <f t="shared" si="36"/>
        <v>1</v>
      </c>
      <c r="F310" s="5">
        <v>30</v>
      </c>
      <c r="G310" s="6">
        <v>1.0581</v>
      </c>
      <c r="H310" s="5">
        <v>15</v>
      </c>
      <c r="I310" s="1"/>
      <c r="J310" s="27">
        <f t="shared" si="38"/>
        <v>76</v>
      </c>
    </row>
    <row r="311" spans="1:10" ht="15" customHeight="1">
      <c r="B311" s="85" t="s">
        <v>1587</v>
      </c>
      <c r="C311" s="34"/>
      <c r="D311" s="30"/>
      <c r="E311" s="38"/>
      <c r="I311" s="1"/>
      <c r="J311" s="27"/>
    </row>
    <row r="312" spans="1:10" s="23" customFormat="1" ht="15" customHeight="1">
      <c r="A312" s="1">
        <v>294</v>
      </c>
      <c r="B312" s="25" t="s">
        <v>1657</v>
      </c>
      <c r="C312" s="24"/>
    </row>
    <row r="313" spans="1:10" s="23" customFormat="1" ht="15.75" customHeight="1">
      <c r="A313" s="1">
        <v>295</v>
      </c>
      <c r="B313" s="25" t="s">
        <v>791</v>
      </c>
      <c r="C313" s="24"/>
    </row>
    <row r="314" spans="1:10" ht="15" customHeight="1">
      <c r="A314" s="1">
        <v>296</v>
      </c>
      <c r="B314" s="62" t="s">
        <v>792</v>
      </c>
      <c r="C314" s="63">
        <v>30</v>
      </c>
      <c r="D314" s="30">
        <f t="shared" ref="D314:D321" si="39">(H314*J314)/100</f>
        <v>4.5</v>
      </c>
      <c r="E314" s="38">
        <f t="shared" si="36"/>
        <v>1</v>
      </c>
      <c r="F314" s="5">
        <v>30</v>
      </c>
      <c r="G314" s="6">
        <v>1.0581</v>
      </c>
      <c r="H314" s="5">
        <v>15</v>
      </c>
      <c r="I314" s="1"/>
      <c r="J314" s="27">
        <f t="shared" ref="J314:J321" si="40">IF(ISNUMBER(C314),C314,VALUE(LEFT(C314,(SEARCH("±",C314,1)-1))))</f>
        <v>30</v>
      </c>
    </row>
    <row r="315" spans="1:10" ht="15" customHeight="1">
      <c r="A315" s="1">
        <v>297</v>
      </c>
      <c r="B315" s="62" t="s">
        <v>793</v>
      </c>
      <c r="C315" s="63">
        <v>38</v>
      </c>
      <c r="D315" s="30">
        <f t="shared" si="39"/>
        <v>8.74</v>
      </c>
      <c r="E315" s="31">
        <f t="shared" si="36"/>
        <v>1.5333333333333334</v>
      </c>
      <c r="F315" s="5">
        <v>30</v>
      </c>
      <c r="G315" s="6">
        <v>1.0581</v>
      </c>
      <c r="H315" s="5">
        <v>23</v>
      </c>
      <c r="I315" s="1"/>
      <c r="J315" s="27">
        <f t="shared" si="40"/>
        <v>38</v>
      </c>
    </row>
    <row r="316" spans="1:10" ht="15" customHeight="1">
      <c r="A316" s="1">
        <v>298</v>
      </c>
      <c r="B316" s="62" t="s">
        <v>907</v>
      </c>
      <c r="C316" s="63">
        <v>50</v>
      </c>
      <c r="D316" s="30">
        <f t="shared" si="39"/>
        <v>11.5</v>
      </c>
      <c r="E316" s="31">
        <f t="shared" si="36"/>
        <v>1.5333333333333334</v>
      </c>
      <c r="F316" s="5">
        <v>30</v>
      </c>
      <c r="G316" s="6">
        <v>1.0581</v>
      </c>
      <c r="H316" s="5">
        <v>23</v>
      </c>
      <c r="I316" s="1"/>
      <c r="J316" s="27">
        <f t="shared" si="40"/>
        <v>50</v>
      </c>
    </row>
    <row r="317" spans="1:10" ht="15" customHeight="1">
      <c r="A317" s="1">
        <v>299</v>
      </c>
      <c r="B317" s="62" t="s">
        <v>908</v>
      </c>
      <c r="C317" s="63" t="s">
        <v>909</v>
      </c>
      <c r="D317" s="30">
        <f t="shared" si="39"/>
        <v>11.73</v>
      </c>
      <c r="E317" s="31">
        <f t="shared" si="36"/>
        <v>1.5333333333333334</v>
      </c>
      <c r="F317" s="5">
        <v>30</v>
      </c>
      <c r="G317" s="6">
        <v>1.0581</v>
      </c>
      <c r="H317" s="5">
        <v>23</v>
      </c>
      <c r="I317" s="1"/>
      <c r="J317" s="27">
        <f t="shared" si="40"/>
        <v>51</v>
      </c>
    </row>
    <row r="318" spans="1:10" s="23" customFormat="1" ht="15" customHeight="1">
      <c r="A318" s="1">
        <v>300</v>
      </c>
      <c r="B318" s="64" t="s">
        <v>1914</v>
      </c>
      <c r="C318" s="63" t="s">
        <v>910</v>
      </c>
      <c r="D318" s="30">
        <f t="shared" si="39"/>
        <v>0</v>
      </c>
      <c r="E318" s="4">
        <f t="shared" si="36"/>
        <v>0</v>
      </c>
      <c r="F318" s="5"/>
      <c r="G318" s="22"/>
      <c r="H318" s="5"/>
      <c r="I318" s="1"/>
      <c r="J318" s="27">
        <f t="shared" si="40"/>
        <v>42</v>
      </c>
    </row>
    <row r="319" spans="1:10" ht="15" customHeight="1">
      <c r="A319" s="1">
        <v>301</v>
      </c>
      <c r="B319" s="62" t="s">
        <v>911</v>
      </c>
      <c r="C319" s="63">
        <v>39</v>
      </c>
      <c r="D319" s="30">
        <f t="shared" si="39"/>
        <v>6.63</v>
      </c>
      <c r="E319" s="31">
        <f t="shared" si="36"/>
        <v>1.1333333333333333</v>
      </c>
      <c r="F319" s="5">
        <v>30</v>
      </c>
      <c r="G319" s="6">
        <v>1.0581</v>
      </c>
      <c r="H319" s="5">
        <v>17</v>
      </c>
      <c r="I319" s="1"/>
      <c r="J319" s="27">
        <f t="shared" si="40"/>
        <v>39</v>
      </c>
    </row>
    <row r="320" spans="1:10" ht="15" customHeight="1">
      <c r="A320" s="1">
        <v>302</v>
      </c>
      <c r="B320" s="62" t="s">
        <v>912</v>
      </c>
      <c r="C320" s="63" t="s">
        <v>913</v>
      </c>
      <c r="D320" s="30">
        <f t="shared" si="39"/>
        <v>4.62</v>
      </c>
      <c r="E320" s="38">
        <f t="shared" si="36"/>
        <v>0.93333333333333335</v>
      </c>
      <c r="F320" s="5">
        <v>30</v>
      </c>
      <c r="G320" s="6">
        <v>1.0581</v>
      </c>
      <c r="H320" s="5">
        <v>14</v>
      </c>
      <c r="I320" s="1"/>
      <c r="J320" s="27">
        <f t="shared" si="40"/>
        <v>33</v>
      </c>
    </row>
    <row r="321" spans="1:10" s="27" customFormat="1" ht="15" customHeight="1">
      <c r="A321" s="1">
        <v>303</v>
      </c>
      <c r="B321" s="62" t="s">
        <v>914</v>
      </c>
      <c r="C321" s="52" t="s">
        <v>915</v>
      </c>
      <c r="D321" s="30">
        <f t="shared" si="39"/>
        <v>18.43</v>
      </c>
      <c r="E321" s="31">
        <f t="shared" si="36"/>
        <v>1.2666666666666666</v>
      </c>
      <c r="F321" s="5">
        <v>30</v>
      </c>
      <c r="G321" s="6">
        <v>1.0581</v>
      </c>
      <c r="H321" s="5">
        <v>19</v>
      </c>
      <c r="I321" s="1"/>
      <c r="J321" s="27">
        <f t="shared" si="40"/>
        <v>97</v>
      </c>
    </row>
    <row r="322" spans="1:10" s="23" customFormat="1" ht="15.75" customHeight="1">
      <c r="A322" s="1">
        <v>305</v>
      </c>
      <c r="B322" s="25" t="s">
        <v>916</v>
      </c>
      <c r="C322" s="24"/>
    </row>
    <row r="323" spans="1:10" s="23" customFormat="1" ht="15" customHeight="1">
      <c r="A323" s="1">
        <v>306</v>
      </c>
      <c r="B323" s="62" t="s">
        <v>917</v>
      </c>
      <c r="C323" s="53">
        <v>68</v>
      </c>
      <c r="D323" s="30">
        <f t="shared" ref="D323:D332" si="41">(H323*J323)/100</f>
        <v>23.12</v>
      </c>
      <c r="E323" s="33">
        <f t="shared" si="36"/>
        <v>2.2666666666666666</v>
      </c>
      <c r="F323" s="5" t="s">
        <v>918</v>
      </c>
      <c r="G323" s="6">
        <v>1.7635000000000001</v>
      </c>
      <c r="H323" s="42">
        <v>34</v>
      </c>
      <c r="I323" s="1"/>
      <c r="J323" s="27">
        <f t="shared" ref="J323:J332" si="42">IF(ISNUMBER(C323),C323,VALUE(LEFT(C323,(SEARCH("±",C323,1)-1))))</f>
        <v>68</v>
      </c>
    </row>
    <row r="324" spans="1:10" ht="15" customHeight="1">
      <c r="A324" s="1">
        <v>308</v>
      </c>
      <c r="B324" s="62" t="s">
        <v>919</v>
      </c>
      <c r="C324" s="63">
        <v>55</v>
      </c>
      <c r="D324" s="30">
        <f t="shared" si="41"/>
        <v>8.25</v>
      </c>
      <c r="E324" s="38">
        <f t="shared" si="36"/>
        <v>1</v>
      </c>
      <c r="F324" s="5" t="s">
        <v>918</v>
      </c>
      <c r="G324" s="6">
        <v>1.7635000000000001</v>
      </c>
      <c r="H324" s="42">
        <v>15</v>
      </c>
      <c r="I324" s="1"/>
      <c r="J324" s="27">
        <f t="shared" si="42"/>
        <v>55</v>
      </c>
    </row>
    <row r="325" spans="1:10" s="27" customFormat="1" ht="15" customHeight="1">
      <c r="A325" s="1">
        <v>310</v>
      </c>
      <c r="B325" s="62" t="s">
        <v>920</v>
      </c>
      <c r="C325" s="53">
        <v>62</v>
      </c>
      <c r="D325" s="30">
        <f t="shared" si="41"/>
        <v>17.36</v>
      </c>
      <c r="E325" s="31">
        <f t="shared" si="36"/>
        <v>1.8666666666666667</v>
      </c>
      <c r="F325" s="5" t="s">
        <v>918</v>
      </c>
      <c r="G325" s="6">
        <v>1.7635000000000001</v>
      </c>
      <c r="H325" s="45">
        <v>28</v>
      </c>
      <c r="I325" s="1"/>
      <c r="J325" s="27">
        <f t="shared" si="42"/>
        <v>62</v>
      </c>
    </row>
    <row r="326" spans="1:10" s="27" customFormat="1" ht="15" customHeight="1">
      <c r="A326" s="1">
        <v>311</v>
      </c>
      <c r="B326" s="62" t="s">
        <v>921</v>
      </c>
      <c r="C326" s="53">
        <v>65</v>
      </c>
      <c r="D326" s="30">
        <f t="shared" si="41"/>
        <v>18.2</v>
      </c>
      <c r="E326" s="31">
        <f t="shared" si="36"/>
        <v>1.8666666666666667</v>
      </c>
      <c r="F326" s="5" t="s">
        <v>918</v>
      </c>
      <c r="G326" s="6">
        <v>1.7635000000000001</v>
      </c>
      <c r="H326" s="45">
        <v>28</v>
      </c>
      <c r="I326" s="1"/>
      <c r="J326" s="27">
        <f t="shared" si="42"/>
        <v>65</v>
      </c>
    </row>
    <row r="327" spans="1:10" ht="15" customHeight="1">
      <c r="A327" s="1">
        <v>312</v>
      </c>
      <c r="B327" s="62" t="s">
        <v>922</v>
      </c>
      <c r="C327" s="53">
        <v>58</v>
      </c>
      <c r="D327" s="30">
        <f t="shared" si="41"/>
        <v>6.96</v>
      </c>
      <c r="E327" s="38">
        <f t="shared" si="36"/>
        <v>0.8</v>
      </c>
      <c r="F327" s="5">
        <v>30</v>
      </c>
      <c r="G327" s="6">
        <v>1.0581</v>
      </c>
      <c r="H327" s="42">
        <v>12</v>
      </c>
      <c r="I327" s="1"/>
      <c r="J327" s="27">
        <f t="shared" si="42"/>
        <v>58</v>
      </c>
    </row>
    <row r="328" spans="1:10" ht="15" customHeight="1">
      <c r="A328" s="1">
        <v>313</v>
      </c>
      <c r="B328" s="62" t="s">
        <v>923</v>
      </c>
      <c r="C328" s="63">
        <v>47</v>
      </c>
      <c r="D328" s="30">
        <f t="shared" si="41"/>
        <v>5.64</v>
      </c>
      <c r="E328" s="38">
        <f t="shared" si="36"/>
        <v>0.8</v>
      </c>
      <c r="F328" s="5">
        <v>30</v>
      </c>
      <c r="G328" s="6">
        <v>1.0581</v>
      </c>
      <c r="H328" s="42">
        <v>12</v>
      </c>
      <c r="I328" s="1"/>
      <c r="J328" s="27">
        <f t="shared" si="42"/>
        <v>47</v>
      </c>
    </row>
    <row r="329" spans="1:10" ht="15" customHeight="1">
      <c r="A329" s="1">
        <v>314</v>
      </c>
      <c r="B329" s="62" t="s">
        <v>924</v>
      </c>
      <c r="C329" s="53">
        <v>58</v>
      </c>
      <c r="D329" s="30">
        <f t="shared" si="41"/>
        <v>11.02</v>
      </c>
      <c r="E329" s="31">
        <f t="shared" si="36"/>
        <v>1.2666666666666666</v>
      </c>
      <c r="F329" s="5">
        <v>30</v>
      </c>
      <c r="G329" s="6">
        <v>1.0581</v>
      </c>
      <c r="H329" s="42">
        <v>19</v>
      </c>
      <c r="I329" s="1"/>
      <c r="J329" s="27">
        <f t="shared" si="42"/>
        <v>58</v>
      </c>
    </row>
    <row r="330" spans="1:10" s="27" customFormat="1" ht="15" customHeight="1">
      <c r="A330" s="1">
        <v>315</v>
      </c>
      <c r="B330" s="62" t="s">
        <v>925</v>
      </c>
      <c r="C330" s="52">
        <v>74</v>
      </c>
      <c r="D330" s="30">
        <f t="shared" si="41"/>
        <v>13.32</v>
      </c>
      <c r="E330" s="31">
        <f t="shared" si="36"/>
        <v>1.2</v>
      </c>
      <c r="F330" s="5">
        <v>30</v>
      </c>
      <c r="G330" s="6">
        <v>1.0581</v>
      </c>
      <c r="H330" s="42">
        <v>18</v>
      </c>
      <c r="I330" s="1"/>
      <c r="J330" s="27">
        <f t="shared" si="42"/>
        <v>74</v>
      </c>
    </row>
    <row r="331" spans="1:10" s="23" customFormat="1" ht="15" customHeight="1">
      <c r="A331" s="1">
        <v>316</v>
      </c>
      <c r="B331" s="62" t="s">
        <v>926</v>
      </c>
      <c r="C331" s="52">
        <v>74</v>
      </c>
      <c r="D331" s="30">
        <f t="shared" si="41"/>
        <v>14.8</v>
      </c>
      <c r="E331" s="31">
        <f t="shared" si="36"/>
        <v>1.3333333333333333</v>
      </c>
      <c r="F331" s="5">
        <v>30</v>
      </c>
      <c r="G331" s="6">
        <v>1.0581</v>
      </c>
      <c r="H331" s="42">
        <v>20</v>
      </c>
      <c r="I331" s="1"/>
      <c r="J331" s="27">
        <f t="shared" si="42"/>
        <v>74</v>
      </c>
    </row>
    <row r="332" spans="1:10" s="23" customFormat="1" ht="15" customHeight="1">
      <c r="A332" s="1">
        <v>317</v>
      </c>
      <c r="B332" s="62" t="s">
        <v>927</v>
      </c>
      <c r="C332" s="52" t="s">
        <v>928</v>
      </c>
      <c r="D332" s="30">
        <f t="shared" si="41"/>
        <v>21</v>
      </c>
      <c r="E332" s="31">
        <f t="shared" si="36"/>
        <v>1.6666666666666667</v>
      </c>
      <c r="F332" s="5">
        <v>30</v>
      </c>
      <c r="G332" s="6">
        <v>1.0581</v>
      </c>
      <c r="H332" s="5">
        <v>25</v>
      </c>
      <c r="I332" s="1"/>
      <c r="J332" s="27">
        <f t="shared" si="42"/>
        <v>84</v>
      </c>
    </row>
    <row r="333" spans="1:10" s="23" customFormat="1" ht="15.75" customHeight="1">
      <c r="A333" s="1">
        <v>318</v>
      </c>
      <c r="B333" s="25" t="s">
        <v>929</v>
      </c>
      <c r="C333" s="24"/>
    </row>
    <row r="334" spans="1:10" s="23" customFormat="1" ht="15" customHeight="1">
      <c r="A334" s="1">
        <v>319</v>
      </c>
      <c r="B334" s="62" t="s">
        <v>930</v>
      </c>
      <c r="C334" s="52" t="s">
        <v>931</v>
      </c>
      <c r="D334" s="30">
        <f>(H334*J334)/100</f>
        <v>0</v>
      </c>
      <c r="E334" s="4">
        <f t="shared" si="36"/>
        <v>0</v>
      </c>
      <c r="F334" s="5"/>
      <c r="G334" s="22"/>
      <c r="H334" s="42"/>
      <c r="I334" s="1"/>
      <c r="J334" s="27">
        <f>IF(ISNUMBER(C334),C334,VALUE(LEFT(C334,(SEARCH("±",C334,1)-1))))</f>
        <v>77</v>
      </c>
    </row>
    <row r="335" spans="1:10" s="65" customFormat="1" ht="15" customHeight="1">
      <c r="A335" s="1">
        <v>320</v>
      </c>
      <c r="B335" s="62" t="s">
        <v>930</v>
      </c>
      <c r="C335" s="52" t="s">
        <v>802</v>
      </c>
      <c r="D335" s="30">
        <f>(H335*J335)/100</f>
        <v>0</v>
      </c>
      <c r="E335" s="4">
        <f t="shared" si="36"/>
        <v>0</v>
      </c>
      <c r="F335" s="5"/>
      <c r="G335" s="22"/>
      <c r="H335" s="42"/>
      <c r="I335" s="1"/>
      <c r="J335" s="27">
        <f>IF(ISNUMBER(C335),C335,VALUE(LEFT(C335,(SEARCH("±",C335,1)-1))))</f>
        <v>77</v>
      </c>
    </row>
    <row r="336" spans="1:10" s="23" customFormat="1" ht="15" customHeight="1">
      <c r="A336" s="1">
        <v>321</v>
      </c>
      <c r="B336" s="64" t="s">
        <v>1781</v>
      </c>
      <c r="C336" s="52">
        <v>77</v>
      </c>
      <c r="D336" s="30">
        <f>(H336*J336)/100</f>
        <v>20.02</v>
      </c>
      <c r="E336" s="31">
        <f t="shared" si="36"/>
        <v>1.7333333333333334</v>
      </c>
      <c r="F336" s="5">
        <v>30</v>
      </c>
      <c r="G336" s="6">
        <v>1.0581</v>
      </c>
      <c r="H336" s="42">
        <v>26</v>
      </c>
      <c r="I336" s="1"/>
      <c r="J336" s="27">
        <f>IF(ISNUMBER(C336),C336,VALUE(LEFT(C336,(SEARCH("±",C336,1)-1))))</f>
        <v>77</v>
      </c>
    </row>
    <row r="337" spans="1:10" s="23" customFormat="1" ht="15" customHeight="1">
      <c r="A337" s="1">
        <v>322</v>
      </c>
      <c r="B337" s="62" t="s">
        <v>932</v>
      </c>
      <c r="C337" s="52">
        <v>75</v>
      </c>
      <c r="D337" s="30">
        <f>(H337*J337)/100</f>
        <v>15</v>
      </c>
      <c r="E337" s="31">
        <f t="shared" si="36"/>
        <v>1.3333333333333333</v>
      </c>
      <c r="F337" s="5">
        <v>30</v>
      </c>
      <c r="G337" s="6">
        <v>1.0581</v>
      </c>
      <c r="H337" s="42">
        <v>20</v>
      </c>
      <c r="I337" s="1"/>
      <c r="J337" s="27">
        <f>IF(ISNUMBER(C337),C337,VALUE(LEFT(C337,(SEARCH("±",C337,1)-1))))</f>
        <v>75</v>
      </c>
    </row>
    <row r="338" spans="1:10" s="23" customFormat="1" ht="15" customHeight="1">
      <c r="A338" s="1">
        <v>323</v>
      </c>
      <c r="B338" s="62" t="s">
        <v>933</v>
      </c>
      <c r="C338" s="52">
        <v>83</v>
      </c>
      <c r="D338" s="30">
        <f>(H338*J338)/100</f>
        <v>20.75</v>
      </c>
      <c r="E338" s="31">
        <f t="shared" si="36"/>
        <v>1.6666666666666667</v>
      </c>
      <c r="F338" s="5">
        <v>30</v>
      </c>
      <c r="G338" s="6">
        <v>1.0581</v>
      </c>
      <c r="H338" s="42">
        <v>25</v>
      </c>
      <c r="I338" s="1"/>
      <c r="J338" s="27">
        <f>IF(ISNUMBER(C338),C338,VALUE(LEFT(C338,(SEARCH("±",C338,1)-1))))</f>
        <v>83</v>
      </c>
    </row>
    <row r="339" spans="1:10" s="23" customFormat="1" ht="15.75" customHeight="1">
      <c r="A339" s="1">
        <v>324</v>
      </c>
      <c r="B339" s="25" t="s">
        <v>934</v>
      </c>
      <c r="C339" s="24"/>
    </row>
    <row r="340" spans="1:10" s="27" customFormat="1" ht="15" customHeight="1">
      <c r="A340" s="1">
        <v>325</v>
      </c>
      <c r="B340" s="62" t="s">
        <v>935</v>
      </c>
      <c r="C340" s="52" t="s">
        <v>936</v>
      </c>
      <c r="D340" s="30">
        <f t="shared" ref="D340:D358" si="43">(H340*J340)/100</f>
        <v>18</v>
      </c>
      <c r="E340" s="31">
        <f t="shared" si="36"/>
        <v>1.6666666666666667</v>
      </c>
      <c r="F340" s="5">
        <v>30</v>
      </c>
      <c r="G340" s="6">
        <v>1.0581</v>
      </c>
      <c r="H340" s="42">
        <v>25</v>
      </c>
      <c r="I340" s="1"/>
      <c r="J340" s="27">
        <f t="shared" ref="J340:J358" si="44">IF(ISNUMBER(C340),C340,VALUE(LEFT(C340,(SEARCH("±",C340,1)-1))))</f>
        <v>72</v>
      </c>
    </row>
    <row r="341" spans="1:10" s="27" customFormat="1" ht="15" customHeight="1">
      <c r="A341" s="1">
        <v>326</v>
      </c>
      <c r="B341" s="62" t="s">
        <v>937</v>
      </c>
      <c r="C341" s="52">
        <v>77</v>
      </c>
      <c r="D341" s="30">
        <f t="shared" si="43"/>
        <v>19.25</v>
      </c>
      <c r="E341" s="31">
        <f t="shared" si="36"/>
        <v>1.6666666666666667</v>
      </c>
      <c r="F341" s="5">
        <v>30</v>
      </c>
      <c r="G341" s="6">
        <v>1.0581</v>
      </c>
      <c r="H341" s="42">
        <v>25</v>
      </c>
      <c r="I341" s="1"/>
      <c r="J341" s="27">
        <f t="shared" si="44"/>
        <v>77</v>
      </c>
    </row>
    <row r="342" spans="1:10" s="23" customFormat="1" ht="15" customHeight="1">
      <c r="A342" s="1">
        <v>327</v>
      </c>
      <c r="B342" s="62" t="s">
        <v>938</v>
      </c>
      <c r="C342" s="52" t="s">
        <v>939</v>
      </c>
      <c r="D342" s="30">
        <f t="shared" si="43"/>
        <v>20.8</v>
      </c>
      <c r="E342" s="31">
        <f t="shared" si="36"/>
        <v>1.7333333333333334</v>
      </c>
      <c r="F342" s="5">
        <v>30</v>
      </c>
      <c r="G342" s="6">
        <v>1.0581</v>
      </c>
      <c r="H342" s="42">
        <v>26</v>
      </c>
      <c r="I342" s="1"/>
      <c r="J342" s="27">
        <f t="shared" si="44"/>
        <v>80</v>
      </c>
    </row>
    <row r="343" spans="1:10" s="23" customFormat="1" ht="15" customHeight="1">
      <c r="A343" s="1">
        <v>328</v>
      </c>
      <c r="B343" s="62" t="s">
        <v>938</v>
      </c>
      <c r="C343" s="52">
        <v>86</v>
      </c>
      <c r="D343" s="30">
        <f t="shared" si="43"/>
        <v>22.36</v>
      </c>
      <c r="E343" s="31">
        <f t="shared" si="36"/>
        <v>1.7333333333333334</v>
      </c>
      <c r="F343" s="5">
        <v>30</v>
      </c>
      <c r="G343" s="6">
        <v>1.0581</v>
      </c>
      <c r="H343" s="42">
        <v>26</v>
      </c>
      <c r="I343" s="1"/>
      <c r="J343" s="27">
        <f t="shared" si="44"/>
        <v>86</v>
      </c>
    </row>
    <row r="344" spans="1:10" ht="15" customHeight="1">
      <c r="A344" s="1">
        <v>329</v>
      </c>
      <c r="B344" s="62" t="s">
        <v>940</v>
      </c>
      <c r="C344" s="52">
        <v>92</v>
      </c>
      <c r="D344" s="30">
        <f t="shared" si="43"/>
        <v>23.92</v>
      </c>
      <c r="E344" s="31">
        <f t="shared" si="36"/>
        <v>1.7333333333333334</v>
      </c>
      <c r="F344" s="5">
        <v>30</v>
      </c>
      <c r="G344" s="6">
        <v>1.0581</v>
      </c>
      <c r="H344" s="42">
        <v>26</v>
      </c>
      <c r="I344" s="1"/>
      <c r="J344" s="27">
        <f t="shared" si="44"/>
        <v>92</v>
      </c>
    </row>
    <row r="345" spans="1:10" s="23" customFormat="1" ht="15" customHeight="1">
      <c r="A345" s="1">
        <v>330</v>
      </c>
      <c r="B345" s="64" t="s">
        <v>941</v>
      </c>
      <c r="C345" s="52" t="s">
        <v>942</v>
      </c>
      <c r="D345" s="30">
        <f t="shared" si="43"/>
        <v>21.06</v>
      </c>
      <c r="E345" s="31">
        <f t="shared" si="36"/>
        <v>1.7333333333333334</v>
      </c>
      <c r="F345" s="5">
        <v>30</v>
      </c>
      <c r="G345" s="6">
        <v>1.0581</v>
      </c>
      <c r="H345" s="5">
        <v>26</v>
      </c>
      <c r="I345" s="1"/>
      <c r="J345" s="27">
        <f t="shared" si="44"/>
        <v>81</v>
      </c>
    </row>
    <row r="346" spans="1:10" s="27" customFormat="1" ht="15" customHeight="1">
      <c r="A346" s="1">
        <v>331</v>
      </c>
      <c r="B346" s="62" t="s">
        <v>943</v>
      </c>
      <c r="C346" s="52">
        <v>74</v>
      </c>
      <c r="D346" s="30">
        <f t="shared" si="43"/>
        <v>17.02</v>
      </c>
      <c r="E346" s="31">
        <f t="shared" si="36"/>
        <v>1.5333333333333334</v>
      </c>
      <c r="F346" s="5">
        <v>30</v>
      </c>
      <c r="G346" s="6">
        <v>1.0581</v>
      </c>
      <c r="H346" s="5">
        <v>23</v>
      </c>
      <c r="I346" s="1"/>
      <c r="J346" s="27">
        <f t="shared" si="44"/>
        <v>74</v>
      </c>
    </row>
    <row r="347" spans="1:10" s="27" customFormat="1" ht="15" customHeight="1">
      <c r="A347" s="1">
        <v>332</v>
      </c>
      <c r="B347" s="62" t="s">
        <v>944</v>
      </c>
      <c r="C347" s="52" t="s">
        <v>801</v>
      </c>
      <c r="D347" s="30">
        <f t="shared" si="43"/>
        <v>17.28</v>
      </c>
      <c r="E347" s="31">
        <f t="shared" si="36"/>
        <v>1.6</v>
      </c>
      <c r="F347" s="5">
        <v>30</v>
      </c>
      <c r="G347" s="6">
        <v>1.0581</v>
      </c>
      <c r="H347" s="5">
        <v>24</v>
      </c>
      <c r="I347" s="1"/>
      <c r="J347" s="27">
        <f t="shared" si="44"/>
        <v>72</v>
      </c>
    </row>
    <row r="348" spans="1:10" s="23" customFormat="1" ht="15" customHeight="1">
      <c r="A348" s="1">
        <v>333</v>
      </c>
      <c r="B348" s="62" t="s">
        <v>945</v>
      </c>
      <c r="C348" s="52" t="s">
        <v>946</v>
      </c>
      <c r="D348" s="30">
        <f t="shared" si="43"/>
        <v>20.8</v>
      </c>
      <c r="E348" s="31">
        <f t="shared" si="36"/>
        <v>1.7333333333333334</v>
      </c>
      <c r="F348" s="5">
        <v>30</v>
      </c>
      <c r="G348" s="6">
        <v>1.0581</v>
      </c>
      <c r="H348" s="5">
        <v>26</v>
      </c>
      <c r="I348" s="1"/>
      <c r="J348" s="27">
        <f t="shared" si="44"/>
        <v>80</v>
      </c>
    </row>
    <row r="349" spans="1:10" s="27" customFormat="1" ht="15" customHeight="1">
      <c r="A349" s="1">
        <v>334</v>
      </c>
      <c r="B349" s="62" t="s">
        <v>841</v>
      </c>
      <c r="C349" s="53">
        <v>66</v>
      </c>
      <c r="D349" s="30">
        <f t="shared" si="43"/>
        <v>17.16</v>
      </c>
      <c r="E349" s="31">
        <f t="shared" si="36"/>
        <v>1.7333333333333334</v>
      </c>
      <c r="F349" s="5">
        <v>250</v>
      </c>
      <c r="G349" s="6">
        <v>8.8175000000000008</v>
      </c>
      <c r="H349" s="5">
        <v>26</v>
      </c>
      <c r="I349" s="1"/>
      <c r="J349" s="27">
        <f t="shared" si="44"/>
        <v>66</v>
      </c>
    </row>
    <row r="350" spans="1:10" s="23" customFormat="1" ht="15" customHeight="1">
      <c r="A350" s="1">
        <v>335</v>
      </c>
      <c r="B350" s="62" t="s">
        <v>842</v>
      </c>
      <c r="C350" s="52">
        <v>74</v>
      </c>
      <c r="D350" s="30">
        <f t="shared" si="43"/>
        <v>22.2</v>
      </c>
      <c r="E350" s="31">
        <f t="shared" si="36"/>
        <v>2</v>
      </c>
      <c r="F350" s="5">
        <v>250</v>
      </c>
      <c r="G350" s="6">
        <v>8.8175000000000008</v>
      </c>
      <c r="H350" s="5">
        <v>30</v>
      </c>
      <c r="I350" s="1"/>
      <c r="J350" s="27">
        <f t="shared" si="44"/>
        <v>74</v>
      </c>
    </row>
    <row r="351" spans="1:10" s="23" customFormat="1" ht="15" customHeight="1">
      <c r="A351" s="1">
        <v>336</v>
      </c>
      <c r="B351" s="62" t="s">
        <v>843</v>
      </c>
      <c r="C351" s="52">
        <v>87</v>
      </c>
      <c r="D351" s="30">
        <f t="shared" si="43"/>
        <v>21.75</v>
      </c>
      <c r="E351" s="31">
        <f t="shared" si="36"/>
        <v>1.6666666666666667</v>
      </c>
      <c r="F351" s="5">
        <v>30</v>
      </c>
      <c r="G351" s="6">
        <v>1.0581</v>
      </c>
      <c r="H351" s="5">
        <v>25</v>
      </c>
      <c r="I351" s="1"/>
      <c r="J351" s="27">
        <f t="shared" si="44"/>
        <v>87</v>
      </c>
    </row>
    <row r="352" spans="1:10" s="27" customFormat="1" ht="14.1" customHeight="1">
      <c r="A352" s="1">
        <v>337</v>
      </c>
      <c r="B352" s="62" t="s">
        <v>844</v>
      </c>
      <c r="C352" s="52" t="s">
        <v>845</v>
      </c>
      <c r="D352" s="30">
        <f t="shared" si="43"/>
        <v>19.2</v>
      </c>
      <c r="E352" s="31">
        <f t="shared" si="36"/>
        <v>1.6</v>
      </c>
      <c r="F352" s="5">
        <v>30</v>
      </c>
      <c r="G352" s="6">
        <v>1.0581</v>
      </c>
      <c r="H352" s="5">
        <v>24</v>
      </c>
      <c r="I352" s="1"/>
      <c r="J352" s="27">
        <f t="shared" si="44"/>
        <v>80</v>
      </c>
    </row>
    <row r="353" spans="1:10" s="27" customFormat="1" ht="15" customHeight="1">
      <c r="A353" s="1">
        <v>338</v>
      </c>
      <c r="B353" s="62" t="s">
        <v>846</v>
      </c>
      <c r="C353" s="53" t="s">
        <v>847</v>
      </c>
      <c r="D353" s="30">
        <f t="shared" si="43"/>
        <v>17.940000000000001</v>
      </c>
      <c r="E353" s="31">
        <f t="shared" ref="E353:E415" si="45">SUM(H353/15)</f>
        <v>1.7333333333333334</v>
      </c>
      <c r="F353" s="5">
        <v>30</v>
      </c>
      <c r="G353" s="6">
        <v>1.0581</v>
      </c>
      <c r="H353" s="5">
        <v>26</v>
      </c>
      <c r="I353" s="1"/>
      <c r="J353" s="27">
        <f t="shared" si="44"/>
        <v>69</v>
      </c>
    </row>
    <row r="354" spans="1:10" s="23" customFormat="1" ht="15" customHeight="1">
      <c r="A354" s="1">
        <v>339</v>
      </c>
      <c r="B354" s="62" t="s">
        <v>848</v>
      </c>
      <c r="C354" s="63">
        <v>55</v>
      </c>
      <c r="D354" s="30">
        <f t="shared" si="43"/>
        <v>14.3</v>
      </c>
      <c r="E354" s="31">
        <f t="shared" si="45"/>
        <v>1.7333333333333334</v>
      </c>
      <c r="F354" s="5">
        <v>30</v>
      </c>
      <c r="G354" s="6">
        <v>1.0581</v>
      </c>
      <c r="H354" s="5">
        <v>26</v>
      </c>
      <c r="I354" s="1"/>
      <c r="J354" s="27">
        <f t="shared" si="44"/>
        <v>55</v>
      </c>
    </row>
    <row r="355" spans="1:10" ht="15" customHeight="1">
      <c r="A355" s="1">
        <v>340</v>
      </c>
      <c r="B355" s="62" t="s">
        <v>849</v>
      </c>
      <c r="C355" s="53" t="s">
        <v>850</v>
      </c>
      <c r="D355" s="30">
        <f t="shared" si="43"/>
        <v>12.2</v>
      </c>
      <c r="E355" s="31">
        <f t="shared" si="45"/>
        <v>1.3333333333333333</v>
      </c>
      <c r="F355" s="5">
        <v>30</v>
      </c>
      <c r="G355" s="6">
        <v>1.0581</v>
      </c>
      <c r="H355" s="5">
        <v>20</v>
      </c>
      <c r="I355" s="1"/>
      <c r="J355" s="27">
        <f t="shared" si="44"/>
        <v>61</v>
      </c>
    </row>
    <row r="356" spans="1:10" ht="15" customHeight="1">
      <c r="A356" s="1">
        <v>341</v>
      </c>
      <c r="B356" s="62" t="s">
        <v>957</v>
      </c>
      <c r="C356" s="52" t="s">
        <v>958</v>
      </c>
      <c r="D356" s="30">
        <f t="shared" si="43"/>
        <v>24.86</v>
      </c>
      <c r="E356" s="31">
        <f t="shared" si="45"/>
        <v>1.4666666666666666</v>
      </c>
      <c r="F356" s="5">
        <v>30</v>
      </c>
      <c r="G356" s="6">
        <v>1.0581</v>
      </c>
      <c r="H356" s="5">
        <v>22</v>
      </c>
      <c r="I356" s="1"/>
      <c r="J356" s="27">
        <f t="shared" si="44"/>
        <v>113</v>
      </c>
    </row>
    <row r="357" spans="1:10" s="27" customFormat="1" ht="15" customHeight="1">
      <c r="A357" s="1">
        <v>342</v>
      </c>
      <c r="B357" s="62" t="s">
        <v>959</v>
      </c>
      <c r="C357" s="52">
        <v>71</v>
      </c>
      <c r="D357" s="30">
        <f t="shared" si="43"/>
        <v>17.75</v>
      </c>
      <c r="E357" s="31">
        <f t="shared" si="45"/>
        <v>1.6666666666666667</v>
      </c>
      <c r="F357" s="5">
        <v>30</v>
      </c>
      <c r="G357" s="6">
        <v>1.0581</v>
      </c>
      <c r="H357" s="5">
        <v>25</v>
      </c>
      <c r="I357" s="1"/>
      <c r="J357" s="27">
        <f t="shared" si="44"/>
        <v>71</v>
      </c>
    </row>
    <row r="358" spans="1:10" ht="15" customHeight="1">
      <c r="A358" s="1">
        <v>343</v>
      </c>
      <c r="B358" s="62" t="s">
        <v>960</v>
      </c>
      <c r="C358" s="52" t="s">
        <v>961</v>
      </c>
      <c r="D358" s="30">
        <f t="shared" si="43"/>
        <v>16.329999999999998</v>
      </c>
      <c r="E358" s="31">
        <f t="shared" si="45"/>
        <v>1.5333333333333334</v>
      </c>
      <c r="F358" s="5">
        <v>30</v>
      </c>
      <c r="G358" s="6">
        <v>1.0581</v>
      </c>
      <c r="H358" s="5">
        <v>23</v>
      </c>
      <c r="I358" s="1"/>
      <c r="J358" s="27">
        <f t="shared" si="44"/>
        <v>71</v>
      </c>
    </row>
    <row r="359" spans="1:10" s="23" customFormat="1" ht="15.75" customHeight="1">
      <c r="A359" s="1">
        <v>344</v>
      </c>
      <c r="B359" s="25" t="s">
        <v>962</v>
      </c>
      <c r="C359" s="24"/>
    </row>
    <row r="360" spans="1:10" s="27" customFormat="1" ht="15" customHeight="1">
      <c r="A360" s="1">
        <v>345</v>
      </c>
      <c r="B360" s="62" t="s">
        <v>963</v>
      </c>
      <c r="C360" s="53">
        <v>67</v>
      </c>
      <c r="D360" s="30">
        <f t="shared" ref="D360:D376" si="46">(H360*J360)/100</f>
        <v>12.73</v>
      </c>
      <c r="E360" s="31">
        <f t="shared" si="45"/>
        <v>1.2666666666666666</v>
      </c>
      <c r="F360" s="5">
        <v>30</v>
      </c>
      <c r="G360" s="6">
        <v>1.0581</v>
      </c>
      <c r="H360" s="5">
        <v>19</v>
      </c>
      <c r="I360" s="1"/>
      <c r="J360" s="27">
        <f t="shared" ref="J360:J376" si="47">IF(ISNUMBER(C360),C360,VALUE(LEFT(C360,(SEARCH("±",C360,1)-1))))</f>
        <v>67</v>
      </c>
    </row>
    <row r="361" spans="1:10" s="27" customFormat="1" ht="15" customHeight="1">
      <c r="A361" s="1">
        <v>346</v>
      </c>
      <c r="B361" s="62" t="s">
        <v>964</v>
      </c>
      <c r="C361" s="52" t="s">
        <v>965</v>
      </c>
      <c r="D361" s="30">
        <f t="shared" si="46"/>
        <v>16.5</v>
      </c>
      <c r="E361" s="31">
        <f t="shared" si="45"/>
        <v>1.4666666666666666</v>
      </c>
      <c r="F361" s="5">
        <v>30</v>
      </c>
      <c r="G361" s="6">
        <v>1.0581</v>
      </c>
      <c r="H361" s="5">
        <v>22</v>
      </c>
      <c r="I361" s="1"/>
      <c r="J361" s="27">
        <f t="shared" si="47"/>
        <v>75</v>
      </c>
    </row>
    <row r="362" spans="1:10" s="23" customFormat="1" ht="15" customHeight="1">
      <c r="A362" s="1">
        <v>347</v>
      </c>
      <c r="B362" s="64" t="s">
        <v>1781</v>
      </c>
      <c r="C362" s="52" t="s">
        <v>966</v>
      </c>
      <c r="D362" s="30">
        <f t="shared" si="46"/>
        <v>14.91</v>
      </c>
      <c r="E362" s="31">
        <f t="shared" si="45"/>
        <v>1.4</v>
      </c>
      <c r="F362" s="5">
        <v>30</v>
      </c>
      <c r="G362" s="6">
        <v>1.0581</v>
      </c>
      <c r="H362" s="5">
        <v>21</v>
      </c>
      <c r="I362" s="1"/>
      <c r="J362" s="27">
        <f t="shared" si="47"/>
        <v>71</v>
      </c>
    </row>
    <row r="363" spans="1:10" s="27" customFormat="1" ht="15" customHeight="1">
      <c r="A363" s="1">
        <v>348</v>
      </c>
      <c r="B363" s="62" t="s">
        <v>967</v>
      </c>
      <c r="C363" s="52">
        <v>80</v>
      </c>
      <c r="D363" s="30">
        <f t="shared" si="46"/>
        <v>17.600000000000001</v>
      </c>
      <c r="E363" s="31">
        <f t="shared" si="45"/>
        <v>1.4666666666666666</v>
      </c>
      <c r="F363" s="5">
        <v>30</v>
      </c>
      <c r="G363" s="6">
        <v>1.0581</v>
      </c>
      <c r="H363" s="5">
        <v>22</v>
      </c>
      <c r="I363" s="1"/>
      <c r="J363" s="27">
        <f t="shared" si="47"/>
        <v>80</v>
      </c>
    </row>
    <row r="364" spans="1:10" ht="15" customHeight="1">
      <c r="A364" s="1">
        <v>349</v>
      </c>
      <c r="B364" s="62" t="s">
        <v>968</v>
      </c>
      <c r="C364" s="63" t="s">
        <v>969</v>
      </c>
      <c r="D364" s="30">
        <f t="shared" si="46"/>
        <v>4.4400000000000004</v>
      </c>
      <c r="E364" s="38">
        <f t="shared" si="45"/>
        <v>0.8</v>
      </c>
      <c r="F364" s="5">
        <v>30</v>
      </c>
      <c r="G364" s="6">
        <v>1.0581</v>
      </c>
      <c r="H364" s="5">
        <v>12</v>
      </c>
      <c r="I364" s="1"/>
      <c r="J364" s="27">
        <f t="shared" si="47"/>
        <v>37</v>
      </c>
    </row>
    <row r="365" spans="1:10" ht="15" customHeight="1">
      <c r="A365" s="1">
        <v>350</v>
      </c>
      <c r="B365" s="62" t="s">
        <v>970</v>
      </c>
      <c r="C365" s="53" t="s">
        <v>786</v>
      </c>
      <c r="D365" s="30">
        <f t="shared" si="46"/>
        <v>11.88</v>
      </c>
      <c r="E365" s="31">
        <f t="shared" si="45"/>
        <v>1.2</v>
      </c>
      <c r="F365" s="5">
        <v>30</v>
      </c>
      <c r="G365" s="6">
        <v>1.0581</v>
      </c>
      <c r="H365" s="5">
        <v>18</v>
      </c>
      <c r="I365" s="1"/>
      <c r="J365" s="27">
        <f t="shared" si="47"/>
        <v>66</v>
      </c>
    </row>
    <row r="366" spans="1:10" ht="15" customHeight="1">
      <c r="A366" s="1">
        <v>351</v>
      </c>
      <c r="B366" s="62" t="s">
        <v>971</v>
      </c>
      <c r="C366" s="63" t="s">
        <v>972</v>
      </c>
      <c r="D366" s="30">
        <f t="shared" si="46"/>
        <v>9.1199999999999992</v>
      </c>
      <c r="E366" s="31">
        <f t="shared" si="45"/>
        <v>1.2666666666666666</v>
      </c>
      <c r="F366" s="5">
        <v>30</v>
      </c>
      <c r="G366" s="6">
        <v>1.0581</v>
      </c>
      <c r="H366" s="5">
        <v>19</v>
      </c>
      <c r="I366" s="1"/>
      <c r="J366" s="27">
        <f t="shared" si="47"/>
        <v>48</v>
      </c>
    </row>
    <row r="367" spans="1:10" s="23" customFormat="1" ht="15" customHeight="1">
      <c r="A367" s="1">
        <v>352</v>
      </c>
      <c r="B367" s="62" t="s">
        <v>973</v>
      </c>
      <c r="C367" s="52" t="s">
        <v>974</v>
      </c>
      <c r="D367" s="30">
        <f t="shared" si="46"/>
        <v>20.79</v>
      </c>
      <c r="E367" s="31">
        <f t="shared" si="45"/>
        <v>1.8</v>
      </c>
      <c r="F367" s="5">
        <v>30</v>
      </c>
      <c r="G367" s="6">
        <v>1.0581</v>
      </c>
      <c r="H367" s="5">
        <v>27</v>
      </c>
      <c r="I367" s="1"/>
      <c r="J367" s="27">
        <f t="shared" si="47"/>
        <v>77</v>
      </c>
    </row>
    <row r="368" spans="1:10" ht="15" customHeight="1">
      <c r="A368" s="1">
        <v>353</v>
      </c>
      <c r="B368" s="62" t="s">
        <v>975</v>
      </c>
      <c r="C368" s="52" t="s">
        <v>976</v>
      </c>
      <c r="D368" s="30">
        <f t="shared" si="46"/>
        <v>16.329999999999998</v>
      </c>
      <c r="E368" s="31">
        <f t="shared" si="45"/>
        <v>1.5333333333333334</v>
      </c>
      <c r="F368" s="5">
        <v>30</v>
      </c>
      <c r="G368" s="6">
        <v>1.0581</v>
      </c>
      <c r="H368" s="5">
        <v>23</v>
      </c>
      <c r="I368" s="1"/>
      <c r="J368" s="27">
        <f t="shared" si="47"/>
        <v>71</v>
      </c>
    </row>
    <row r="369" spans="1:10" ht="15" customHeight="1">
      <c r="A369" s="1">
        <v>354</v>
      </c>
      <c r="B369" s="62" t="s">
        <v>977</v>
      </c>
      <c r="C369" s="63" t="s">
        <v>978</v>
      </c>
      <c r="D369" s="30">
        <f t="shared" si="46"/>
        <v>8.14</v>
      </c>
      <c r="E369" s="31">
        <f t="shared" si="45"/>
        <v>1.4666666666666666</v>
      </c>
      <c r="F369" s="5">
        <v>30</v>
      </c>
      <c r="G369" s="6">
        <v>1.0581</v>
      </c>
      <c r="H369" s="5">
        <v>22</v>
      </c>
      <c r="I369" s="1"/>
      <c r="J369" s="27">
        <f t="shared" si="47"/>
        <v>37</v>
      </c>
    </row>
    <row r="370" spans="1:10" ht="15" customHeight="1">
      <c r="A370" s="1">
        <v>355</v>
      </c>
      <c r="B370" s="62" t="s">
        <v>979</v>
      </c>
      <c r="C370" s="63" t="s">
        <v>980</v>
      </c>
      <c r="D370" s="30">
        <f t="shared" si="46"/>
        <v>4.75</v>
      </c>
      <c r="E370" s="31">
        <f t="shared" si="45"/>
        <v>1.2666666666666666</v>
      </c>
      <c r="F370" s="5">
        <v>30</v>
      </c>
      <c r="G370" s="6">
        <v>1.0581</v>
      </c>
      <c r="H370" s="5">
        <v>19</v>
      </c>
      <c r="I370" s="1"/>
      <c r="J370" s="27">
        <f t="shared" si="47"/>
        <v>25</v>
      </c>
    </row>
    <row r="371" spans="1:10" s="27" customFormat="1" ht="15" customHeight="1">
      <c r="A371" s="1">
        <v>356</v>
      </c>
      <c r="B371" s="62" t="s">
        <v>981</v>
      </c>
      <c r="C371" s="53" t="s">
        <v>982</v>
      </c>
      <c r="D371" s="30">
        <f t="shared" si="46"/>
        <v>13.2</v>
      </c>
      <c r="E371" s="31">
        <f t="shared" si="45"/>
        <v>1.4666666666666666</v>
      </c>
      <c r="F371" s="5">
        <v>30</v>
      </c>
      <c r="G371" s="6">
        <v>1.0581</v>
      </c>
      <c r="H371" s="42">
        <v>22</v>
      </c>
      <c r="I371" s="1"/>
      <c r="J371" s="27">
        <f t="shared" si="47"/>
        <v>60</v>
      </c>
    </row>
    <row r="372" spans="1:10" s="23" customFormat="1" ht="15" customHeight="1">
      <c r="A372" s="1">
        <v>357</v>
      </c>
      <c r="B372" s="62" t="s">
        <v>983</v>
      </c>
      <c r="C372" s="53" t="s">
        <v>984</v>
      </c>
      <c r="D372" s="30">
        <f t="shared" si="46"/>
        <v>14.26</v>
      </c>
      <c r="E372" s="31">
        <f t="shared" si="45"/>
        <v>1.5333333333333334</v>
      </c>
      <c r="F372" s="5">
        <v>30</v>
      </c>
      <c r="G372" s="6">
        <v>1.0581</v>
      </c>
      <c r="H372" s="42">
        <v>23</v>
      </c>
      <c r="I372" s="1"/>
      <c r="J372" s="27">
        <f t="shared" si="47"/>
        <v>62</v>
      </c>
    </row>
    <row r="373" spans="1:10" ht="15" customHeight="1">
      <c r="A373" s="1">
        <v>358</v>
      </c>
      <c r="B373" s="62" t="s">
        <v>985</v>
      </c>
      <c r="C373" s="63" t="s">
        <v>972</v>
      </c>
      <c r="D373" s="30">
        <f t="shared" si="46"/>
        <v>10.08</v>
      </c>
      <c r="E373" s="31">
        <f t="shared" si="45"/>
        <v>1.4</v>
      </c>
      <c r="F373" s="5">
        <v>30</v>
      </c>
      <c r="G373" s="6">
        <v>1.0581</v>
      </c>
      <c r="H373" s="42">
        <v>21</v>
      </c>
      <c r="I373" s="1"/>
      <c r="J373" s="27">
        <f t="shared" si="47"/>
        <v>48</v>
      </c>
    </row>
    <row r="374" spans="1:10" s="23" customFormat="1" ht="15" customHeight="1">
      <c r="A374" s="1">
        <v>359</v>
      </c>
      <c r="B374" s="62" t="s">
        <v>986</v>
      </c>
      <c r="C374" s="53">
        <v>66</v>
      </c>
      <c r="D374" s="30">
        <f t="shared" si="46"/>
        <v>16.5</v>
      </c>
      <c r="E374" s="31">
        <f t="shared" si="45"/>
        <v>1.6666666666666667</v>
      </c>
      <c r="F374" s="5">
        <v>30</v>
      </c>
      <c r="G374" s="6">
        <v>1.0581</v>
      </c>
      <c r="H374" s="42">
        <v>25</v>
      </c>
      <c r="I374" s="1"/>
      <c r="J374" s="27">
        <f t="shared" si="47"/>
        <v>66</v>
      </c>
    </row>
    <row r="375" spans="1:10" ht="15" customHeight="1">
      <c r="A375" s="1">
        <v>360</v>
      </c>
      <c r="B375" s="62" t="s">
        <v>987</v>
      </c>
      <c r="C375" s="53" t="s">
        <v>988</v>
      </c>
      <c r="D375" s="30">
        <f t="shared" si="46"/>
        <v>12.18</v>
      </c>
      <c r="E375" s="31">
        <f t="shared" si="45"/>
        <v>1.4</v>
      </c>
      <c r="F375" s="5">
        <v>30</v>
      </c>
      <c r="G375" s="6">
        <v>1.0581</v>
      </c>
      <c r="H375" s="42">
        <v>21</v>
      </c>
      <c r="I375" s="1"/>
      <c r="J375" s="27">
        <f t="shared" si="47"/>
        <v>58</v>
      </c>
    </row>
    <row r="376" spans="1:10" s="23" customFormat="1" ht="15" customHeight="1">
      <c r="A376" s="1">
        <v>361</v>
      </c>
      <c r="B376" s="62" t="s">
        <v>989</v>
      </c>
      <c r="C376" s="52" t="s">
        <v>990</v>
      </c>
      <c r="D376" s="30">
        <f t="shared" si="46"/>
        <v>15.12</v>
      </c>
      <c r="E376" s="31">
        <f t="shared" si="45"/>
        <v>1.4</v>
      </c>
      <c r="F376" s="5">
        <v>30</v>
      </c>
      <c r="G376" s="6">
        <v>1.0581</v>
      </c>
      <c r="H376" s="42">
        <v>21</v>
      </c>
      <c r="I376" s="1"/>
      <c r="J376" s="27">
        <f t="shared" si="47"/>
        <v>72</v>
      </c>
    </row>
    <row r="377" spans="1:10" s="23" customFormat="1" ht="15.75" customHeight="1">
      <c r="A377" s="1">
        <v>362</v>
      </c>
      <c r="B377" s="25" t="s">
        <v>991</v>
      </c>
      <c r="C377" s="24"/>
    </row>
    <row r="378" spans="1:10" s="27" customFormat="1" ht="15" customHeight="1">
      <c r="A378" s="1">
        <v>363</v>
      </c>
      <c r="B378" s="62" t="s">
        <v>992</v>
      </c>
      <c r="C378" s="53" t="s">
        <v>786</v>
      </c>
      <c r="D378" s="30">
        <f t="shared" ref="D378:D389" si="48">(H378*J378)/100</f>
        <v>15.84</v>
      </c>
      <c r="E378" s="31">
        <f t="shared" si="45"/>
        <v>1.6</v>
      </c>
      <c r="F378" s="5">
        <v>30</v>
      </c>
      <c r="G378" s="6">
        <v>1.0581</v>
      </c>
      <c r="H378" s="42">
        <v>24</v>
      </c>
      <c r="I378" s="1"/>
      <c r="J378" s="27">
        <f t="shared" ref="J378:J389" si="49">IF(ISNUMBER(C378),C378,VALUE(LEFT(C378,(SEARCH("±",C378,1)-1))))</f>
        <v>66</v>
      </c>
    </row>
    <row r="379" spans="1:10" ht="15" customHeight="1">
      <c r="A379" s="1">
        <v>364</v>
      </c>
      <c r="B379" s="62" t="s">
        <v>993</v>
      </c>
      <c r="C379" s="63" t="s">
        <v>1682</v>
      </c>
      <c r="D379" s="30">
        <f t="shared" si="48"/>
        <v>10.45</v>
      </c>
      <c r="E379" s="31">
        <f t="shared" si="45"/>
        <v>1.2666666666666666</v>
      </c>
      <c r="F379" s="5">
        <v>30</v>
      </c>
      <c r="G379" s="6">
        <v>1.0581</v>
      </c>
      <c r="H379" s="5">
        <v>19</v>
      </c>
      <c r="I379" s="1"/>
      <c r="J379" s="27">
        <f t="shared" si="49"/>
        <v>55</v>
      </c>
    </row>
    <row r="380" spans="1:10" ht="15" customHeight="1">
      <c r="A380" s="1">
        <v>365</v>
      </c>
      <c r="B380" s="62" t="s">
        <v>994</v>
      </c>
      <c r="C380" s="63" t="s">
        <v>995</v>
      </c>
      <c r="D380" s="30">
        <f t="shared" si="48"/>
        <v>7.41</v>
      </c>
      <c r="E380" s="31">
        <f t="shared" si="45"/>
        <v>1.2666666666666666</v>
      </c>
      <c r="F380" s="5">
        <v>30</v>
      </c>
      <c r="G380" s="6">
        <v>1.0581</v>
      </c>
      <c r="H380" s="42">
        <v>19</v>
      </c>
      <c r="I380" s="1"/>
      <c r="J380" s="27">
        <f t="shared" si="49"/>
        <v>39</v>
      </c>
    </row>
    <row r="381" spans="1:10" ht="15" customHeight="1">
      <c r="A381" s="1">
        <v>366</v>
      </c>
      <c r="B381" s="62" t="s">
        <v>996</v>
      </c>
      <c r="C381" s="63" t="s">
        <v>997</v>
      </c>
      <c r="D381" s="30">
        <f t="shared" si="48"/>
        <v>9.7200000000000006</v>
      </c>
      <c r="E381" s="31">
        <f t="shared" si="45"/>
        <v>1.2</v>
      </c>
      <c r="F381" s="5">
        <v>30</v>
      </c>
      <c r="G381" s="6">
        <v>1.0581</v>
      </c>
      <c r="H381" s="42">
        <v>18</v>
      </c>
      <c r="I381" s="1"/>
      <c r="J381" s="27">
        <f t="shared" si="49"/>
        <v>54</v>
      </c>
    </row>
    <row r="382" spans="1:10" ht="15" customHeight="1">
      <c r="A382" s="1">
        <v>367</v>
      </c>
      <c r="B382" s="62" t="s">
        <v>998</v>
      </c>
      <c r="C382" s="53" t="s">
        <v>999</v>
      </c>
      <c r="D382" s="30">
        <f t="shared" si="48"/>
        <v>10.83</v>
      </c>
      <c r="E382" s="31">
        <f t="shared" si="45"/>
        <v>1.2666666666666666</v>
      </c>
      <c r="F382" s="5">
        <v>30</v>
      </c>
      <c r="G382" s="6">
        <v>1.0581</v>
      </c>
      <c r="H382" s="42">
        <v>19</v>
      </c>
      <c r="I382" s="1"/>
      <c r="J382" s="27">
        <f t="shared" si="49"/>
        <v>57</v>
      </c>
    </row>
    <row r="383" spans="1:10" ht="15" customHeight="1">
      <c r="A383" s="1">
        <v>368</v>
      </c>
      <c r="B383" s="62" t="s">
        <v>1000</v>
      </c>
      <c r="C383" s="63" t="s">
        <v>1001</v>
      </c>
      <c r="D383" s="30">
        <f t="shared" si="48"/>
        <v>7.6</v>
      </c>
      <c r="E383" s="31">
        <f t="shared" si="45"/>
        <v>1.2666666666666666</v>
      </c>
      <c r="F383" s="5">
        <v>30</v>
      </c>
      <c r="G383" s="6">
        <v>1.0581</v>
      </c>
      <c r="H383" s="42">
        <v>19</v>
      </c>
      <c r="I383" s="1"/>
      <c r="J383" s="27">
        <f t="shared" si="49"/>
        <v>40</v>
      </c>
    </row>
    <row r="384" spans="1:10" ht="15" customHeight="1">
      <c r="A384" s="1">
        <v>369</v>
      </c>
      <c r="B384" s="64" t="s">
        <v>1781</v>
      </c>
      <c r="C384" s="63" t="s">
        <v>1002</v>
      </c>
      <c r="D384" s="30">
        <f t="shared" si="48"/>
        <v>9.8000000000000007</v>
      </c>
      <c r="E384" s="31">
        <f t="shared" si="45"/>
        <v>1.3333333333333333</v>
      </c>
      <c r="F384" s="5">
        <v>30</v>
      </c>
      <c r="G384" s="6">
        <v>1.0581</v>
      </c>
      <c r="H384" s="42">
        <v>20</v>
      </c>
      <c r="I384" s="1"/>
      <c r="J384" s="27">
        <f t="shared" si="49"/>
        <v>49</v>
      </c>
    </row>
    <row r="385" spans="1:11" ht="15" customHeight="1">
      <c r="A385" s="1">
        <v>370</v>
      </c>
      <c r="B385" s="62" t="s">
        <v>1003</v>
      </c>
      <c r="C385" s="53">
        <v>60</v>
      </c>
      <c r="D385" s="30">
        <f t="shared" si="48"/>
        <v>10.8</v>
      </c>
      <c r="E385" s="31">
        <f t="shared" si="45"/>
        <v>1.2</v>
      </c>
      <c r="F385" s="5">
        <v>30</v>
      </c>
      <c r="G385" s="6">
        <v>1.0581</v>
      </c>
      <c r="H385" s="42">
        <v>18</v>
      </c>
      <c r="I385" s="1"/>
      <c r="J385" s="27">
        <f t="shared" si="49"/>
        <v>60</v>
      </c>
    </row>
    <row r="386" spans="1:11" ht="15" customHeight="1">
      <c r="A386" s="1">
        <v>371</v>
      </c>
      <c r="B386" s="62" t="s">
        <v>1004</v>
      </c>
      <c r="C386" s="53" t="s">
        <v>1005</v>
      </c>
      <c r="D386" s="30">
        <f t="shared" si="48"/>
        <v>8.9600000000000009</v>
      </c>
      <c r="E386" s="31">
        <f t="shared" si="45"/>
        <v>1.0666666666666667</v>
      </c>
      <c r="F386" s="5">
        <v>30</v>
      </c>
      <c r="G386" s="6">
        <v>1.0581</v>
      </c>
      <c r="H386" s="42">
        <v>16</v>
      </c>
      <c r="I386" s="1"/>
      <c r="J386" s="27">
        <f t="shared" si="49"/>
        <v>56</v>
      </c>
    </row>
    <row r="387" spans="1:11" ht="15" customHeight="1">
      <c r="A387" s="1">
        <v>372</v>
      </c>
      <c r="B387" s="62" t="s">
        <v>1006</v>
      </c>
      <c r="C387" s="52" t="s">
        <v>893</v>
      </c>
      <c r="D387" s="30">
        <f t="shared" si="48"/>
        <v>7.31</v>
      </c>
      <c r="E387" s="31">
        <f t="shared" si="45"/>
        <v>1.1333333333333333</v>
      </c>
      <c r="F387" s="5">
        <v>30</v>
      </c>
      <c r="G387" s="6">
        <v>1.0581</v>
      </c>
      <c r="H387" s="42">
        <v>17</v>
      </c>
      <c r="I387" s="1"/>
      <c r="J387" s="27">
        <f t="shared" si="49"/>
        <v>43</v>
      </c>
    </row>
    <row r="388" spans="1:11" ht="15" customHeight="1">
      <c r="A388" s="1">
        <v>373</v>
      </c>
      <c r="B388" s="62" t="s">
        <v>894</v>
      </c>
      <c r="C388" s="53" t="s">
        <v>895</v>
      </c>
      <c r="D388" s="30">
        <f t="shared" si="48"/>
        <v>9.9</v>
      </c>
      <c r="E388" s="38">
        <f t="shared" si="45"/>
        <v>1</v>
      </c>
      <c r="F388" s="5">
        <v>30</v>
      </c>
      <c r="G388" s="6">
        <v>1.0581</v>
      </c>
      <c r="H388" s="42">
        <v>15</v>
      </c>
      <c r="I388" s="1"/>
      <c r="J388" s="27">
        <f t="shared" si="49"/>
        <v>66</v>
      </c>
    </row>
    <row r="389" spans="1:11" s="27" customFormat="1" ht="15" customHeight="1">
      <c r="A389" s="1">
        <v>374</v>
      </c>
      <c r="B389" s="62" t="s">
        <v>896</v>
      </c>
      <c r="C389" s="52" t="s">
        <v>897</v>
      </c>
      <c r="D389" s="30">
        <f t="shared" si="48"/>
        <v>13.09</v>
      </c>
      <c r="E389" s="31">
        <f t="shared" si="45"/>
        <v>1.1333333333333333</v>
      </c>
      <c r="F389" s="5">
        <v>30</v>
      </c>
      <c r="G389" s="6">
        <v>1.0581</v>
      </c>
      <c r="H389" s="42">
        <v>17</v>
      </c>
      <c r="I389" s="1"/>
      <c r="J389" s="27">
        <f t="shared" si="49"/>
        <v>77</v>
      </c>
    </row>
    <row r="390" spans="1:11" s="23" customFormat="1" ht="14.1" customHeight="1">
      <c r="A390" s="1">
        <v>375</v>
      </c>
      <c r="B390" s="25" t="s">
        <v>898</v>
      </c>
      <c r="C390" s="24"/>
      <c r="D390" s="24"/>
      <c r="E390" s="24"/>
      <c r="F390" s="24"/>
      <c r="G390" s="24"/>
      <c r="H390" s="24"/>
      <c r="I390" s="24"/>
      <c r="J390" s="24"/>
      <c r="K390" s="24"/>
    </row>
    <row r="391" spans="1:11" ht="15" customHeight="1">
      <c r="A391" s="1">
        <v>376</v>
      </c>
      <c r="B391" s="62" t="s">
        <v>899</v>
      </c>
      <c r="C391" s="63">
        <v>50</v>
      </c>
      <c r="D391" s="30">
        <f>(H391*J391)/100</f>
        <v>2.5</v>
      </c>
      <c r="E391" s="38">
        <f t="shared" si="45"/>
        <v>0.33333333333333331</v>
      </c>
      <c r="F391" s="44">
        <v>10</v>
      </c>
      <c r="G391" s="6">
        <v>0.35270000000000001</v>
      </c>
      <c r="H391" s="45">
        <v>5</v>
      </c>
      <c r="I391" s="1"/>
      <c r="J391" s="27">
        <f>IF(ISNUMBER(C391),C391,VALUE(LEFT(C391,(SEARCH("±",C391,1)-1))))</f>
        <v>50</v>
      </c>
    </row>
    <row r="392" spans="1:11" ht="15" customHeight="1">
      <c r="A392" s="1">
        <v>377</v>
      </c>
      <c r="B392" s="62" t="s">
        <v>900</v>
      </c>
      <c r="C392" s="53">
        <v>59</v>
      </c>
      <c r="D392" s="30">
        <f>(H392*J392)/100</f>
        <v>2.95</v>
      </c>
      <c r="E392" s="38">
        <f t="shared" si="45"/>
        <v>0.33333333333333331</v>
      </c>
      <c r="F392" s="44">
        <v>10</v>
      </c>
      <c r="G392" s="6">
        <v>0.35270000000000001</v>
      </c>
      <c r="H392" s="45">
        <v>5</v>
      </c>
      <c r="I392" s="1"/>
      <c r="J392" s="27">
        <f>IF(ISNUMBER(C392),C392,VALUE(LEFT(C392,(SEARCH("±",C392,1)-1))))</f>
        <v>59</v>
      </c>
    </row>
    <row r="393" spans="1:11" ht="15" customHeight="1">
      <c r="A393" s="1">
        <v>378</v>
      </c>
      <c r="B393" s="64" t="s">
        <v>1781</v>
      </c>
      <c r="C393" s="63" t="s">
        <v>883</v>
      </c>
      <c r="D393" s="30">
        <f>(H393*J393)/100</f>
        <v>2.75</v>
      </c>
      <c r="E393" s="38">
        <f t="shared" si="45"/>
        <v>0.33333333333333331</v>
      </c>
      <c r="F393" s="44">
        <v>10</v>
      </c>
      <c r="G393" s="6">
        <v>0.35270000000000001</v>
      </c>
      <c r="H393" s="45">
        <v>5</v>
      </c>
      <c r="I393" s="1"/>
      <c r="J393" s="27">
        <f>IF(ISNUMBER(C393),C393,VALUE(LEFT(C393,(SEARCH("±",C393,1)-1))))</f>
        <v>55</v>
      </c>
    </row>
    <row r="394" spans="1:11" s="23" customFormat="1" ht="15" customHeight="1">
      <c r="A394" s="1">
        <v>379</v>
      </c>
      <c r="B394" s="25" t="s">
        <v>901</v>
      </c>
      <c r="C394" s="24"/>
      <c r="D394" s="24"/>
      <c r="E394" s="24"/>
      <c r="F394" s="24"/>
      <c r="G394" s="24"/>
      <c r="H394" s="24"/>
      <c r="I394" s="24"/>
      <c r="J394" s="24"/>
    </row>
    <row r="395" spans="1:11" ht="15" customHeight="1">
      <c r="A395" s="1">
        <v>380</v>
      </c>
      <c r="B395" s="62" t="s">
        <v>902</v>
      </c>
      <c r="C395" s="63">
        <v>42</v>
      </c>
      <c r="D395" s="30">
        <f t="shared" ref="D395:D409" si="50">(H395*J395)/100</f>
        <v>8.82</v>
      </c>
      <c r="E395" s="31">
        <f t="shared" si="45"/>
        <v>1.4</v>
      </c>
      <c r="F395" s="5">
        <v>250</v>
      </c>
      <c r="G395" s="6">
        <v>8.8175000000000008</v>
      </c>
      <c r="H395" s="5">
        <v>21</v>
      </c>
      <c r="I395" s="1"/>
      <c r="J395" s="27">
        <f t="shared" ref="J395:J409" si="51">IF(ISNUMBER(C395),C395,VALUE(LEFT(C395,(SEARCH("±",C395,1)-1))))</f>
        <v>42</v>
      </c>
    </row>
    <row r="396" spans="1:11" ht="15" customHeight="1">
      <c r="A396" s="1">
        <v>381</v>
      </c>
      <c r="B396" s="62" t="s">
        <v>903</v>
      </c>
      <c r="C396" s="63" t="s">
        <v>904</v>
      </c>
      <c r="D396" s="30">
        <f t="shared" si="50"/>
        <v>11.27</v>
      </c>
      <c r="E396" s="31">
        <f t="shared" si="45"/>
        <v>1.5333333333333334</v>
      </c>
      <c r="F396" s="5">
        <v>250</v>
      </c>
      <c r="G396" s="6">
        <v>8.8175000000000008</v>
      </c>
      <c r="H396" s="5">
        <v>23</v>
      </c>
      <c r="I396" s="1"/>
      <c r="J396" s="27">
        <f t="shared" si="51"/>
        <v>49</v>
      </c>
    </row>
    <row r="397" spans="1:11" ht="15" customHeight="1">
      <c r="A397" s="1">
        <v>382</v>
      </c>
      <c r="B397" s="62" t="s">
        <v>905</v>
      </c>
      <c r="C397" s="63" t="s">
        <v>906</v>
      </c>
      <c r="D397" s="30">
        <f t="shared" si="50"/>
        <v>10.71</v>
      </c>
      <c r="E397" s="31">
        <f t="shared" si="45"/>
        <v>1.4</v>
      </c>
      <c r="F397" s="5">
        <v>250</v>
      </c>
      <c r="G397" s="6">
        <v>8.8175000000000008</v>
      </c>
      <c r="H397" s="5">
        <v>21</v>
      </c>
      <c r="I397" s="1"/>
      <c r="J397" s="27">
        <f t="shared" si="51"/>
        <v>51</v>
      </c>
    </row>
    <row r="398" spans="1:11" ht="15" customHeight="1">
      <c r="A398" s="1">
        <v>383</v>
      </c>
      <c r="B398" s="62" t="s">
        <v>1022</v>
      </c>
      <c r="C398" s="53" t="s">
        <v>1023</v>
      </c>
      <c r="D398" s="30">
        <f t="shared" si="50"/>
        <v>12.18</v>
      </c>
      <c r="E398" s="31">
        <f t="shared" si="45"/>
        <v>1.4</v>
      </c>
      <c r="F398" s="5">
        <v>250</v>
      </c>
      <c r="G398" s="6">
        <v>8.8175000000000008</v>
      </c>
      <c r="H398" s="5">
        <v>21</v>
      </c>
      <c r="I398" s="1"/>
      <c r="J398" s="27">
        <f t="shared" si="51"/>
        <v>58</v>
      </c>
    </row>
    <row r="399" spans="1:11" ht="15" customHeight="1">
      <c r="A399" s="1">
        <v>384</v>
      </c>
      <c r="B399" s="62" t="s">
        <v>1024</v>
      </c>
      <c r="C399" s="53" t="s">
        <v>1025</v>
      </c>
      <c r="D399" s="30">
        <f t="shared" si="50"/>
        <v>12.18</v>
      </c>
      <c r="E399" s="31">
        <f t="shared" si="45"/>
        <v>1.4</v>
      </c>
      <c r="F399" s="5">
        <v>250</v>
      </c>
      <c r="G399" s="6">
        <v>8.8175000000000008</v>
      </c>
      <c r="H399" s="5">
        <v>21</v>
      </c>
      <c r="I399" s="1"/>
      <c r="J399" s="27">
        <f t="shared" si="51"/>
        <v>58</v>
      </c>
    </row>
    <row r="400" spans="1:11" s="27" customFormat="1" ht="15" customHeight="1">
      <c r="A400" s="1">
        <v>385</v>
      </c>
      <c r="B400" s="62" t="s">
        <v>1026</v>
      </c>
      <c r="C400" s="53">
        <v>62</v>
      </c>
      <c r="D400" s="30">
        <f t="shared" si="50"/>
        <v>14.26</v>
      </c>
      <c r="E400" s="31">
        <f t="shared" si="45"/>
        <v>1.5333333333333334</v>
      </c>
      <c r="F400" s="5">
        <v>250</v>
      </c>
      <c r="G400" s="6">
        <v>8.8175000000000008</v>
      </c>
      <c r="H400" s="5">
        <v>23</v>
      </c>
      <c r="I400" s="1"/>
      <c r="J400" s="27">
        <f t="shared" si="51"/>
        <v>62</v>
      </c>
    </row>
    <row r="401" spans="1:11" s="23" customFormat="1" ht="15" customHeight="1">
      <c r="A401" s="1">
        <v>386</v>
      </c>
      <c r="B401" s="62" t="s">
        <v>1026</v>
      </c>
      <c r="C401" s="53">
        <v>69</v>
      </c>
      <c r="D401" s="30">
        <f t="shared" si="50"/>
        <v>15.87</v>
      </c>
      <c r="E401" s="31">
        <f t="shared" si="45"/>
        <v>1.5333333333333334</v>
      </c>
      <c r="F401" s="5">
        <v>250</v>
      </c>
      <c r="G401" s="6">
        <v>8.8175000000000008</v>
      </c>
      <c r="H401" s="5">
        <v>23</v>
      </c>
      <c r="I401" s="1"/>
      <c r="J401" s="27">
        <f t="shared" si="51"/>
        <v>69</v>
      </c>
    </row>
    <row r="402" spans="1:11" s="27" customFormat="1" ht="15" customHeight="1">
      <c r="A402" s="1">
        <v>387</v>
      </c>
      <c r="B402" s="62" t="s">
        <v>1027</v>
      </c>
      <c r="C402" s="52">
        <v>75</v>
      </c>
      <c r="D402" s="30">
        <f t="shared" si="50"/>
        <v>17.25</v>
      </c>
      <c r="E402" s="31">
        <f t="shared" si="45"/>
        <v>1.5333333333333334</v>
      </c>
      <c r="F402" s="5">
        <v>250</v>
      </c>
      <c r="G402" s="6">
        <v>8.8175000000000008</v>
      </c>
      <c r="H402" s="5">
        <v>23</v>
      </c>
      <c r="I402" s="1"/>
      <c r="J402" s="27">
        <f t="shared" si="51"/>
        <v>75</v>
      </c>
    </row>
    <row r="403" spans="1:11" ht="15" customHeight="1">
      <c r="A403" s="1">
        <v>388</v>
      </c>
      <c r="B403" s="64" t="s">
        <v>1028</v>
      </c>
      <c r="C403" s="53" t="s">
        <v>1025</v>
      </c>
      <c r="D403" s="30">
        <f t="shared" si="50"/>
        <v>12.76</v>
      </c>
      <c r="E403" s="31">
        <f t="shared" si="45"/>
        <v>1.4666666666666666</v>
      </c>
      <c r="F403" s="5">
        <v>250</v>
      </c>
      <c r="G403" s="37">
        <v>8.8175000000000008</v>
      </c>
      <c r="H403" s="5">
        <v>22</v>
      </c>
      <c r="I403" s="1"/>
      <c r="J403" s="27">
        <f t="shared" si="51"/>
        <v>58</v>
      </c>
    </row>
    <row r="404" spans="1:11" ht="15" customHeight="1">
      <c r="A404" s="1">
        <v>389</v>
      </c>
      <c r="B404" s="62" t="s">
        <v>1029</v>
      </c>
      <c r="C404" s="52">
        <v>74</v>
      </c>
      <c r="D404" s="30">
        <f t="shared" si="50"/>
        <v>23.68</v>
      </c>
      <c r="E404" s="33">
        <f t="shared" si="45"/>
        <v>2.1333333333333333</v>
      </c>
      <c r="F404" s="5" t="s">
        <v>918</v>
      </c>
      <c r="G404" s="6">
        <v>1.7635000000000001</v>
      </c>
      <c r="H404" s="5">
        <v>32</v>
      </c>
      <c r="I404" s="1"/>
      <c r="J404" s="27">
        <f t="shared" si="51"/>
        <v>74</v>
      </c>
    </row>
    <row r="405" spans="1:11" s="23" customFormat="1" ht="15" customHeight="1">
      <c r="A405" s="1">
        <v>390</v>
      </c>
      <c r="B405" s="62" t="s">
        <v>1030</v>
      </c>
      <c r="C405" s="63">
        <v>55</v>
      </c>
      <c r="D405" s="30">
        <f t="shared" si="50"/>
        <v>14.85</v>
      </c>
      <c r="E405" s="31">
        <f t="shared" si="45"/>
        <v>1.8</v>
      </c>
      <c r="F405" s="5">
        <v>250</v>
      </c>
      <c r="G405" s="6">
        <v>8.8175000000000008</v>
      </c>
      <c r="H405" s="5">
        <v>27</v>
      </c>
      <c r="I405" s="1"/>
      <c r="J405" s="27">
        <f t="shared" si="51"/>
        <v>55</v>
      </c>
    </row>
    <row r="406" spans="1:11" s="27" customFormat="1" ht="15" customHeight="1">
      <c r="A406" s="1">
        <v>391</v>
      </c>
      <c r="B406" s="62" t="s">
        <v>1031</v>
      </c>
      <c r="C406" s="53">
        <v>69</v>
      </c>
      <c r="D406" s="30">
        <f t="shared" si="50"/>
        <v>18.63</v>
      </c>
      <c r="E406" s="31">
        <f t="shared" si="45"/>
        <v>1.8</v>
      </c>
      <c r="F406" s="5">
        <v>250</v>
      </c>
      <c r="G406" s="6">
        <v>8.8175000000000008</v>
      </c>
      <c r="H406" s="5">
        <v>27</v>
      </c>
      <c r="I406" s="1"/>
      <c r="J406" s="27">
        <f t="shared" si="51"/>
        <v>69</v>
      </c>
    </row>
    <row r="407" spans="1:11" s="27" customFormat="1" ht="15" customHeight="1">
      <c r="A407" s="1">
        <v>392</v>
      </c>
      <c r="B407" s="62" t="s">
        <v>1032</v>
      </c>
      <c r="C407" s="63">
        <v>50</v>
      </c>
      <c r="D407" s="30">
        <f t="shared" si="50"/>
        <v>13.5</v>
      </c>
      <c r="E407" s="31">
        <f t="shared" si="45"/>
        <v>1.8</v>
      </c>
      <c r="F407" s="5">
        <v>250</v>
      </c>
      <c r="G407" s="6">
        <v>8.8175000000000008</v>
      </c>
      <c r="H407" s="5">
        <v>27</v>
      </c>
      <c r="I407" s="1"/>
      <c r="J407" s="27">
        <f t="shared" si="51"/>
        <v>50</v>
      </c>
    </row>
    <row r="408" spans="1:11" s="23" customFormat="1" ht="15" customHeight="1">
      <c r="A408" s="1">
        <v>393</v>
      </c>
      <c r="B408" s="62" t="s">
        <v>1033</v>
      </c>
      <c r="C408" s="52">
        <v>80</v>
      </c>
      <c r="D408" s="30">
        <f t="shared" si="50"/>
        <v>21.6</v>
      </c>
      <c r="E408" s="31">
        <f t="shared" si="45"/>
        <v>1.8</v>
      </c>
      <c r="F408" s="5">
        <v>250</v>
      </c>
      <c r="G408" s="6">
        <v>8.8175000000000008</v>
      </c>
      <c r="H408" s="5">
        <v>27</v>
      </c>
      <c r="I408" s="1"/>
      <c r="J408" s="27">
        <f t="shared" si="51"/>
        <v>80</v>
      </c>
    </row>
    <row r="409" spans="1:11" s="23" customFormat="1" ht="15" customHeight="1">
      <c r="A409" s="1">
        <v>394</v>
      </c>
      <c r="B409" s="62" t="s">
        <v>1034</v>
      </c>
      <c r="C409" s="63">
        <v>53</v>
      </c>
      <c r="D409" s="30">
        <f t="shared" si="50"/>
        <v>14.31</v>
      </c>
      <c r="E409" s="31">
        <f t="shared" si="45"/>
        <v>1.8</v>
      </c>
      <c r="F409" s="5">
        <v>250</v>
      </c>
      <c r="G409" s="6">
        <v>8.8175000000000008</v>
      </c>
      <c r="H409" s="5">
        <v>27</v>
      </c>
      <c r="I409" s="1"/>
      <c r="J409" s="27">
        <f t="shared" si="51"/>
        <v>53</v>
      </c>
    </row>
    <row r="410" spans="1:11" s="23" customFormat="1" ht="15" customHeight="1">
      <c r="A410" s="1">
        <v>395</v>
      </c>
      <c r="B410" s="25" t="s">
        <v>1035</v>
      </c>
      <c r="C410" s="24"/>
      <c r="D410" s="24"/>
      <c r="E410" s="24"/>
      <c r="F410" s="24"/>
      <c r="G410" s="24"/>
      <c r="H410" s="24"/>
      <c r="I410" s="24"/>
      <c r="J410" s="24"/>
      <c r="K410" s="24"/>
    </row>
    <row r="411" spans="1:11" s="23" customFormat="1" ht="15" customHeight="1">
      <c r="A411" s="1">
        <v>396</v>
      </c>
      <c r="B411" s="62" t="s">
        <v>1036</v>
      </c>
      <c r="C411" s="53">
        <v>65</v>
      </c>
      <c r="D411" s="30">
        <f>(H411*J411)/100</f>
        <v>0</v>
      </c>
      <c r="E411" s="4">
        <f t="shared" si="45"/>
        <v>0</v>
      </c>
      <c r="F411" s="5"/>
      <c r="G411" s="22"/>
      <c r="H411" s="5"/>
      <c r="I411" s="1"/>
      <c r="J411" s="27">
        <f>IF(ISNUMBER(C411),C411,VALUE(LEFT(C411,(SEARCH("±",C411,1)-1))))</f>
        <v>65</v>
      </c>
    </row>
    <row r="412" spans="1:11" s="23" customFormat="1" ht="15" customHeight="1">
      <c r="A412" s="1">
        <v>397</v>
      </c>
      <c r="B412" s="62" t="s">
        <v>1037</v>
      </c>
      <c r="C412" s="53">
        <v>66</v>
      </c>
      <c r="D412" s="30">
        <f>(H412*J412)/100</f>
        <v>0</v>
      </c>
      <c r="E412" s="4">
        <f t="shared" si="45"/>
        <v>0</v>
      </c>
      <c r="F412" s="5"/>
      <c r="G412" s="22"/>
      <c r="H412" s="5"/>
      <c r="I412" s="1"/>
      <c r="J412" s="27">
        <f>IF(ISNUMBER(C412),C412,VALUE(LEFT(C412,(SEARCH("±",C412,1)-1))))</f>
        <v>66</v>
      </c>
    </row>
    <row r="413" spans="1:11" s="27" customFormat="1" ht="15" customHeight="1">
      <c r="A413" s="1">
        <v>398</v>
      </c>
      <c r="B413" s="64" t="s">
        <v>1781</v>
      </c>
      <c r="C413" s="53" t="s">
        <v>1038</v>
      </c>
      <c r="D413" s="30">
        <f>(H413*J413)/100</f>
        <v>17.16</v>
      </c>
      <c r="E413" s="31">
        <f t="shared" si="45"/>
        <v>1.7333333333333334</v>
      </c>
      <c r="F413" s="5">
        <v>250</v>
      </c>
      <c r="G413" s="6">
        <v>8.8175000000000008</v>
      </c>
      <c r="H413" s="5">
        <v>26</v>
      </c>
      <c r="I413" s="1"/>
      <c r="J413" s="27">
        <f>IF(ISNUMBER(C413),C413,VALUE(LEFT(C413,(SEARCH("±",C413,1)-1))))</f>
        <v>66</v>
      </c>
    </row>
    <row r="414" spans="1:11" ht="15" customHeight="1">
      <c r="A414" s="1">
        <v>399</v>
      </c>
      <c r="B414" s="62" t="s">
        <v>1039</v>
      </c>
      <c r="C414" s="52" t="s">
        <v>1040</v>
      </c>
      <c r="D414" s="30">
        <f>(H414*J414)/100</f>
        <v>25.2</v>
      </c>
      <c r="E414" s="33">
        <f t="shared" si="45"/>
        <v>2.4</v>
      </c>
      <c r="F414" s="5">
        <v>50</v>
      </c>
      <c r="G414" s="6">
        <v>1.7635000000000001</v>
      </c>
      <c r="H414" s="5">
        <v>36</v>
      </c>
      <c r="I414" s="1"/>
      <c r="J414" s="27">
        <f>IF(ISNUMBER(C414),C414,VALUE(LEFT(C414,(SEARCH("±",C414,1)-1))))</f>
        <v>70</v>
      </c>
    </row>
    <row r="415" spans="1:11" s="27" customFormat="1" ht="15" customHeight="1">
      <c r="A415" s="1">
        <v>400</v>
      </c>
      <c r="B415" s="62" t="s">
        <v>1041</v>
      </c>
      <c r="C415" s="52">
        <v>71</v>
      </c>
      <c r="D415" s="30">
        <f>(H415*J415)/100</f>
        <v>17.04</v>
      </c>
      <c r="E415" s="31">
        <f t="shared" si="45"/>
        <v>1.6</v>
      </c>
      <c r="F415" s="5">
        <v>30</v>
      </c>
      <c r="G415" s="6">
        <v>1.0581</v>
      </c>
      <c r="H415" s="5">
        <v>24</v>
      </c>
      <c r="I415" s="1"/>
      <c r="J415" s="27">
        <f>IF(ISNUMBER(C415),C415,VALUE(LEFT(C415,(SEARCH("±",C415,1)-1))))</f>
        <v>71</v>
      </c>
    </row>
    <row r="416" spans="1:11" s="23" customFormat="1" ht="15" customHeight="1">
      <c r="A416" s="1">
        <v>401</v>
      </c>
      <c r="B416" s="25" t="s">
        <v>1042</v>
      </c>
      <c r="C416" s="24"/>
      <c r="D416" s="24"/>
      <c r="E416" s="24"/>
      <c r="F416" s="24"/>
      <c r="G416" s="24"/>
      <c r="H416" s="24"/>
      <c r="I416" s="24"/>
      <c r="J416" s="24"/>
    </row>
    <row r="417" spans="1:10" s="27" customFormat="1" ht="15" customHeight="1">
      <c r="A417" s="1">
        <v>402</v>
      </c>
      <c r="B417" s="62" t="s">
        <v>1043</v>
      </c>
      <c r="C417" s="53">
        <v>67</v>
      </c>
      <c r="D417" s="30">
        <f t="shared" ref="D417:D422" si="52">(H417*J417)/100</f>
        <v>13.4</v>
      </c>
      <c r="E417" s="31">
        <f t="shared" ref="E417:E482" si="53">SUM(H417/15)</f>
        <v>1.3333333333333333</v>
      </c>
      <c r="F417" s="5">
        <v>30</v>
      </c>
      <c r="G417" s="6">
        <v>1.0581</v>
      </c>
      <c r="H417" s="5">
        <v>20</v>
      </c>
      <c r="I417" s="1"/>
      <c r="J417" s="27">
        <f t="shared" ref="J417:J422" si="54">IF(ISNUMBER(C417),C417,VALUE(LEFT(C417,(SEARCH("±",C417,1)-1))))</f>
        <v>67</v>
      </c>
    </row>
    <row r="418" spans="1:10" s="27" customFormat="1" ht="15" customHeight="1">
      <c r="A418" s="1">
        <v>403</v>
      </c>
      <c r="B418" s="62" t="s">
        <v>1044</v>
      </c>
      <c r="C418" s="52" t="s">
        <v>1045</v>
      </c>
      <c r="D418" s="30">
        <f t="shared" si="52"/>
        <v>16.8</v>
      </c>
      <c r="E418" s="31">
        <f t="shared" si="53"/>
        <v>1.4</v>
      </c>
      <c r="F418" s="5">
        <v>30</v>
      </c>
      <c r="G418" s="6">
        <v>1.0581</v>
      </c>
      <c r="H418" s="5">
        <v>21</v>
      </c>
      <c r="I418" s="1"/>
      <c r="J418" s="27">
        <f t="shared" si="54"/>
        <v>80</v>
      </c>
    </row>
    <row r="419" spans="1:10" s="23" customFormat="1" ht="15" customHeight="1">
      <c r="A419" s="1">
        <v>404</v>
      </c>
      <c r="B419" s="64" t="s">
        <v>1781</v>
      </c>
      <c r="C419" s="52" t="s">
        <v>1046</v>
      </c>
      <c r="D419" s="30">
        <f t="shared" si="52"/>
        <v>15.54</v>
      </c>
      <c r="E419" s="31">
        <f t="shared" si="53"/>
        <v>1.4</v>
      </c>
      <c r="F419" s="5">
        <v>30</v>
      </c>
      <c r="G419" s="6">
        <v>1.0581</v>
      </c>
      <c r="H419" s="5">
        <v>21</v>
      </c>
      <c r="I419" s="1"/>
      <c r="J419" s="27">
        <f t="shared" si="54"/>
        <v>74</v>
      </c>
    </row>
    <row r="420" spans="1:10" ht="15" customHeight="1">
      <c r="A420" s="1">
        <v>405</v>
      </c>
      <c r="B420" s="62" t="s">
        <v>1047</v>
      </c>
      <c r="C420" s="53" t="s">
        <v>1048</v>
      </c>
      <c r="D420" s="30">
        <f t="shared" si="52"/>
        <v>11.59</v>
      </c>
      <c r="E420" s="31">
        <f t="shared" si="53"/>
        <v>1.2666666666666666</v>
      </c>
      <c r="F420" s="5">
        <v>30</v>
      </c>
      <c r="G420" s="6">
        <v>1.0581</v>
      </c>
      <c r="H420" s="5">
        <v>19</v>
      </c>
      <c r="I420" s="1"/>
      <c r="J420" s="27">
        <f t="shared" si="54"/>
        <v>61</v>
      </c>
    </row>
    <row r="421" spans="1:10" s="27" customFormat="1" ht="15" customHeight="1">
      <c r="A421" s="1">
        <v>406</v>
      </c>
      <c r="B421" s="62" t="s">
        <v>1049</v>
      </c>
      <c r="C421" s="63">
        <v>49</v>
      </c>
      <c r="D421" s="30">
        <f t="shared" si="52"/>
        <v>10.78</v>
      </c>
      <c r="E421" s="31">
        <f t="shared" si="53"/>
        <v>1.4666666666666666</v>
      </c>
      <c r="F421" s="5">
        <v>30</v>
      </c>
      <c r="G421" s="6">
        <v>1.0581</v>
      </c>
      <c r="H421" s="5">
        <v>22</v>
      </c>
      <c r="I421" s="1"/>
      <c r="J421" s="27">
        <f t="shared" si="54"/>
        <v>49</v>
      </c>
    </row>
    <row r="422" spans="1:10" ht="15" customHeight="1">
      <c r="A422" s="1">
        <v>407</v>
      </c>
      <c r="B422" s="62" t="s">
        <v>1050</v>
      </c>
      <c r="C422" s="63" t="s">
        <v>1051</v>
      </c>
      <c r="D422" s="30">
        <f t="shared" si="52"/>
        <v>2.66</v>
      </c>
      <c r="E422" s="38">
        <f t="shared" si="53"/>
        <v>0.93333333333333335</v>
      </c>
      <c r="F422" s="5">
        <v>30</v>
      </c>
      <c r="G422" s="6">
        <v>1.0581</v>
      </c>
      <c r="H422" s="5">
        <v>14</v>
      </c>
      <c r="I422" s="1"/>
      <c r="J422" s="27">
        <f t="shared" si="54"/>
        <v>19</v>
      </c>
    </row>
    <row r="423" spans="1:10" s="23" customFormat="1" ht="15" customHeight="1">
      <c r="A423" s="1">
        <v>408</v>
      </c>
      <c r="B423" s="25" t="s">
        <v>1052</v>
      </c>
      <c r="C423" s="24"/>
      <c r="D423" s="24"/>
      <c r="E423" s="24"/>
      <c r="F423" s="24"/>
      <c r="G423" s="24"/>
      <c r="H423" s="24"/>
      <c r="I423" s="24"/>
      <c r="J423" s="24"/>
    </row>
    <row r="424" spans="1:10" s="23" customFormat="1" ht="15" customHeight="1">
      <c r="A424" s="1">
        <v>409</v>
      </c>
      <c r="B424" s="62" t="s">
        <v>1053</v>
      </c>
      <c r="C424" s="52">
        <v>81</v>
      </c>
      <c r="D424" s="30">
        <f t="shared" ref="D424:D429" si="55">(H424*J424)/100</f>
        <v>0</v>
      </c>
      <c r="E424" s="4">
        <f t="shared" si="53"/>
        <v>0</v>
      </c>
      <c r="F424" s="5"/>
      <c r="G424" s="22"/>
      <c r="H424" s="5"/>
      <c r="I424" s="1"/>
      <c r="J424" s="27">
        <f t="shared" ref="J424:J429" si="56">IF(ISNUMBER(C424),C424,VALUE(LEFT(C424,(SEARCH("±",C424,1)-1))))</f>
        <v>81</v>
      </c>
    </row>
    <row r="425" spans="1:10" s="23" customFormat="1" ht="15" customHeight="1">
      <c r="A425" s="1">
        <v>410</v>
      </c>
      <c r="B425" s="62" t="s">
        <v>1054</v>
      </c>
      <c r="C425" s="52" t="s">
        <v>1055</v>
      </c>
      <c r="D425" s="30">
        <f t="shared" si="55"/>
        <v>0</v>
      </c>
      <c r="E425" s="4">
        <f t="shared" si="53"/>
        <v>0</v>
      </c>
      <c r="F425" s="5"/>
      <c r="G425" s="22"/>
      <c r="H425" s="5"/>
      <c r="I425" s="1"/>
      <c r="J425" s="27">
        <f t="shared" si="56"/>
        <v>85</v>
      </c>
    </row>
    <row r="426" spans="1:10" s="23" customFormat="1" ht="15" customHeight="1">
      <c r="A426" s="1">
        <v>411</v>
      </c>
      <c r="B426" s="62" t="s">
        <v>1054</v>
      </c>
      <c r="C426" s="52">
        <v>95</v>
      </c>
      <c r="D426" s="30">
        <f t="shared" si="55"/>
        <v>0</v>
      </c>
      <c r="E426" s="4">
        <f t="shared" si="53"/>
        <v>0</v>
      </c>
      <c r="F426" s="5"/>
      <c r="G426" s="22"/>
      <c r="H426" s="5"/>
      <c r="I426" s="1"/>
      <c r="J426" s="27">
        <f t="shared" si="56"/>
        <v>95</v>
      </c>
    </row>
    <row r="427" spans="1:10" s="23" customFormat="1" ht="15" customHeight="1">
      <c r="A427" s="1">
        <v>412</v>
      </c>
      <c r="B427" s="64" t="s">
        <v>1761</v>
      </c>
      <c r="C427" s="52" t="s">
        <v>1056</v>
      </c>
      <c r="D427" s="30">
        <f t="shared" si="55"/>
        <v>22.62</v>
      </c>
      <c r="E427" s="31">
        <f t="shared" si="53"/>
        <v>1.7333333333333334</v>
      </c>
      <c r="F427" s="5">
        <v>30</v>
      </c>
      <c r="G427" s="6">
        <v>1.0581</v>
      </c>
      <c r="H427" s="5">
        <v>26</v>
      </c>
      <c r="I427" s="1"/>
      <c r="J427" s="27">
        <f t="shared" si="56"/>
        <v>87</v>
      </c>
    </row>
    <row r="428" spans="1:10">
      <c r="A428" s="1">
        <v>413</v>
      </c>
      <c r="B428" s="62" t="s">
        <v>1057</v>
      </c>
      <c r="C428" s="52">
        <v>89</v>
      </c>
      <c r="D428" s="30">
        <f t="shared" si="55"/>
        <v>23.14</v>
      </c>
      <c r="E428" s="31">
        <f t="shared" si="53"/>
        <v>1.7333333333333334</v>
      </c>
      <c r="F428" s="5">
        <v>30</v>
      </c>
      <c r="G428" s="6">
        <v>1.0581</v>
      </c>
      <c r="H428" s="5">
        <v>26</v>
      </c>
      <c r="I428" s="1"/>
      <c r="J428" s="27">
        <f t="shared" si="56"/>
        <v>89</v>
      </c>
    </row>
    <row r="429" spans="1:10" s="23" customFormat="1" ht="15" customHeight="1">
      <c r="A429" s="1">
        <v>414</v>
      </c>
      <c r="B429" s="62" t="s">
        <v>1058</v>
      </c>
      <c r="C429" s="52">
        <v>82</v>
      </c>
      <c r="D429" s="30">
        <f t="shared" si="55"/>
        <v>21.32</v>
      </c>
      <c r="E429" s="31">
        <f t="shared" si="53"/>
        <v>1.7333333333333334</v>
      </c>
      <c r="F429" s="5">
        <v>30</v>
      </c>
      <c r="G429" s="6">
        <v>1.0581</v>
      </c>
      <c r="H429" s="5">
        <v>26</v>
      </c>
      <c r="I429" s="1"/>
      <c r="J429" s="27">
        <f t="shared" si="56"/>
        <v>82</v>
      </c>
    </row>
    <row r="430" spans="1:10" s="23" customFormat="1" ht="15" customHeight="1">
      <c r="A430" s="1">
        <v>415</v>
      </c>
      <c r="B430" s="25" t="s">
        <v>1059</v>
      </c>
      <c r="C430" s="24"/>
      <c r="D430" s="24"/>
      <c r="E430" s="24"/>
      <c r="F430" s="24"/>
      <c r="G430" s="24"/>
      <c r="H430" s="24"/>
      <c r="I430" s="24"/>
      <c r="J430" s="24"/>
    </row>
    <row r="431" spans="1:10" s="27" customFormat="1" ht="15" customHeight="1">
      <c r="A431" s="1">
        <v>416</v>
      </c>
      <c r="B431" s="62" t="s">
        <v>1060</v>
      </c>
      <c r="C431" s="53" t="s">
        <v>1061</v>
      </c>
      <c r="D431" s="30">
        <f>(H431*J431)/100</f>
        <v>13.4</v>
      </c>
      <c r="E431" s="31">
        <f t="shared" si="53"/>
        <v>1.3333333333333333</v>
      </c>
      <c r="F431" s="5">
        <v>30</v>
      </c>
      <c r="G431" s="6">
        <v>1.0581</v>
      </c>
      <c r="H431" s="5">
        <v>20</v>
      </c>
      <c r="I431" s="1"/>
      <c r="J431" s="27">
        <f>IF(ISNUMBER(C431),C431,VALUE(LEFT(C431,(SEARCH("±",C431,1)-1))))</f>
        <v>67</v>
      </c>
    </row>
    <row r="432" spans="1:10" s="27" customFormat="1" ht="15" customHeight="1">
      <c r="A432" s="1">
        <v>417</v>
      </c>
      <c r="B432" s="62" t="s">
        <v>1062</v>
      </c>
      <c r="C432" s="52">
        <v>83</v>
      </c>
      <c r="D432" s="30">
        <f>(H432*J432)/100</f>
        <v>16.600000000000001</v>
      </c>
      <c r="E432" s="31">
        <f t="shared" si="53"/>
        <v>1.3333333333333333</v>
      </c>
      <c r="F432" s="44">
        <v>30</v>
      </c>
      <c r="G432" s="6">
        <v>1.0581</v>
      </c>
      <c r="H432" s="45">
        <v>20</v>
      </c>
      <c r="I432" s="1"/>
      <c r="J432" s="27">
        <f>IF(ISNUMBER(C432),C432,VALUE(LEFT(C432,(SEARCH("±",C432,1)-1))))</f>
        <v>83</v>
      </c>
    </row>
    <row r="433" spans="1:11" s="23" customFormat="1" ht="15" customHeight="1">
      <c r="A433" s="1">
        <v>418</v>
      </c>
      <c r="B433" s="64" t="s">
        <v>1781</v>
      </c>
      <c r="C433" s="52" t="s">
        <v>1063</v>
      </c>
      <c r="D433" s="30">
        <f>(H433*J433)/100</f>
        <v>15</v>
      </c>
      <c r="E433" s="31">
        <f t="shared" si="53"/>
        <v>1.3333333333333333</v>
      </c>
      <c r="F433" s="5">
        <v>30</v>
      </c>
      <c r="G433" s="6">
        <v>1.0581</v>
      </c>
      <c r="H433" s="42">
        <v>20</v>
      </c>
      <c r="I433" s="1"/>
      <c r="J433" s="27">
        <f>IF(ISNUMBER(C433),C433,VALUE(LEFT(C433,(SEARCH("±",C433,1)-1))))</f>
        <v>75</v>
      </c>
    </row>
    <row r="434" spans="1:11" s="23" customFormat="1" ht="15" customHeight="1">
      <c r="A434" s="1">
        <v>419</v>
      </c>
      <c r="B434" s="20" t="s">
        <v>1064</v>
      </c>
      <c r="C434" s="24"/>
      <c r="D434" s="24"/>
      <c r="E434" s="24"/>
      <c r="F434" s="24"/>
      <c r="G434" s="24"/>
      <c r="H434" s="24"/>
      <c r="I434" s="24"/>
      <c r="J434" s="24"/>
      <c r="K434" s="24"/>
    </row>
    <row r="435" spans="1:11" ht="15" customHeight="1">
      <c r="A435" s="1">
        <v>420</v>
      </c>
      <c r="B435" s="28" t="s">
        <v>1065</v>
      </c>
      <c r="C435" s="32" t="s">
        <v>1704</v>
      </c>
      <c r="D435" s="30">
        <f t="shared" ref="D435:D446" si="57">(H435*J435)/100</f>
        <v>11.34</v>
      </c>
      <c r="E435" s="31">
        <f t="shared" si="53"/>
        <v>1.4</v>
      </c>
      <c r="F435" s="5">
        <v>30</v>
      </c>
      <c r="G435" s="6">
        <v>1.0581</v>
      </c>
      <c r="H435" s="42">
        <v>21</v>
      </c>
      <c r="I435" s="1"/>
      <c r="J435" s="27">
        <f t="shared" ref="J435:J446" si="58">IF(ISNUMBER(C435),C435,VALUE(LEFT(C435,(SEARCH("±",C435,1)-1))))</f>
        <v>54</v>
      </c>
    </row>
    <row r="436" spans="1:11" s="23" customFormat="1" ht="15" customHeight="1">
      <c r="A436" s="1">
        <v>421</v>
      </c>
      <c r="B436" s="62" t="s">
        <v>947</v>
      </c>
      <c r="C436" s="53" t="s">
        <v>1854</v>
      </c>
      <c r="D436" s="30">
        <f t="shared" si="57"/>
        <v>14.49</v>
      </c>
      <c r="E436" s="31">
        <f t="shared" si="53"/>
        <v>1.4</v>
      </c>
      <c r="F436" s="5">
        <v>30</v>
      </c>
      <c r="G436" s="6">
        <v>1.0581</v>
      </c>
      <c r="H436" s="42">
        <v>21</v>
      </c>
      <c r="I436" s="1"/>
      <c r="J436" s="27">
        <f t="shared" si="58"/>
        <v>69</v>
      </c>
    </row>
    <row r="437" spans="1:11" s="27" customFormat="1" ht="14.1" customHeight="1">
      <c r="A437" s="1">
        <v>422</v>
      </c>
      <c r="B437" s="62" t="s">
        <v>948</v>
      </c>
      <c r="C437" s="52" t="s">
        <v>949</v>
      </c>
      <c r="D437" s="30">
        <f t="shared" si="57"/>
        <v>20.16</v>
      </c>
      <c r="E437" s="31">
        <f t="shared" si="53"/>
        <v>1.6</v>
      </c>
      <c r="F437" s="5">
        <v>30</v>
      </c>
      <c r="G437" s="6">
        <v>1.0581</v>
      </c>
      <c r="H437" s="5">
        <v>24</v>
      </c>
      <c r="I437" s="1"/>
      <c r="J437" s="27">
        <f t="shared" si="58"/>
        <v>84</v>
      </c>
    </row>
    <row r="438" spans="1:11" ht="15" customHeight="1">
      <c r="A438" s="1">
        <v>423</v>
      </c>
      <c r="B438" s="28" t="s">
        <v>950</v>
      </c>
      <c r="C438" s="29" t="s">
        <v>951</v>
      </c>
      <c r="D438" s="30">
        <f t="shared" si="57"/>
        <v>12</v>
      </c>
      <c r="E438" s="31">
        <f t="shared" si="53"/>
        <v>1.3333333333333333</v>
      </c>
      <c r="F438" s="5">
        <v>30</v>
      </c>
      <c r="G438" s="6">
        <v>1.0581</v>
      </c>
      <c r="H438" s="42">
        <v>20</v>
      </c>
      <c r="I438" s="1"/>
      <c r="J438" s="27">
        <f t="shared" si="58"/>
        <v>60</v>
      </c>
    </row>
    <row r="439" spans="1:11" ht="15" customHeight="1">
      <c r="A439" s="1">
        <v>424</v>
      </c>
      <c r="B439" s="28" t="s">
        <v>952</v>
      </c>
      <c r="C439" s="32" t="s">
        <v>953</v>
      </c>
      <c r="D439" s="30">
        <f t="shared" si="57"/>
        <v>12.347999999999999</v>
      </c>
      <c r="E439" s="31">
        <f t="shared" si="53"/>
        <v>1.68</v>
      </c>
      <c r="F439" s="44">
        <v>45</v>
      </c>
      <c r="G439" s="6">
        <v>1.5871500000000001</v>
      </c>
      <c r="H439" s="45">
        <v>25.2</v>
      </c>
      <c r="I439" s="1"/>
      <c r="J439" s="27">
        <f t="shared" si="58"/>
        <v>49</v>
      </c>
    </row>
    <row r="440" spans="1:11" s="27" customFormat="1" ht="15" customHeight="1">
      <c r="A440" s="1">
        <v>426</v>
      </c>
      <c r="B440" s="28" t="s">
        <v>954</v>
      </c>
      <c r="C440" s="34" t="s">
        <v>955</v>
      </c>
      <c r="D440" s="30">
        <f t="shared" si="57"/>
        <v>13.87</v>
      </c>
      <c r="E440" s="31">
        <f t="shared" si="53"/>
        <v>1.2666666666666666</v>
      </c>
      <c r="F440" s="5">
        <v>30</v>
      </c>
      <c r="G440" s="6">
        <v>1.0581</v>
      </c>
      <c r="H440" s="42">
        <v>19</v>
      </c>
      <c r="I440" s="1"/>
      <c r="J440" s="27">
        <f t="shared" si="58"/>
        <v>73</v>
      </c>
    </row>
    <row r="441" spans="1:11" s="23" customFormat="1" ht="15" customHeight="1">
      <c r="A441" s="1">
        <v>427</v>
      </c>
      <c r="B441" s="28" t="s">
        <v>956</v>
      </c>
      <c r="C441" s="29">
        <v>68</v>
      </c>
      <c r="D441" s="30">
        <f t="shared" si="57"/>
        <v>14.96</v>
      </c>
      <c r="E441" s="31">
        <f t="shared" si="53"/>
        <v>1.4666666666666666</v>
      </c>
      <c r="F441" s="5">
        <v>30</v>
      </c>
      <c r="G441" s="6">
        <v>1.0581</v>
      </c>
      <c r="H441" s="42">
        <v>22</v>
      </c>
      <c r="I441" s="1"/>
      <c r="J441" s="27">
        <f t="shared" si="58"/>
        <v>68</v>
      </c>
    </row>
    <row r="442" spans="1:11" s="27" customFormat="1" ht="15" customHeight="1">
      <c r="A442" s="1">
        <v>428</v>
      </c>
      <c r="B442" s="28" t="s">
        <v>1074</v>
      </c>
      <c r="C442" s="34">
        <v>82</v>
      </c>
      <c r="D442" s="30">
        <f t="shared" si="57"/>
        <v>18.04</v>
      </c>
      <c r="E442" s="31">
        <f t="shared" si="53"/>
        <v>1.4666666666666666</v>
      </c>
      <c r="F442" s="5">
        <v>30</v>
      </c>
      <c r="G442" s="6">
        <v>1.0581</v>
      </c>
      <c r="H442" s="42">
        <v>22</v>
      </c>
      <c r="I442" s="1"/>
      <c r="J442" s="27">
        <f t="shared" si="58"/>
        <v>82</v>
      </c>
    </row>
    <row r="443" spans="1:11" s="23" customFormat="1" ht="15" customHeight="1">
      <c r="A443" s="1">
        <v>429</v>
      </c>
      <c r="B443" s="28" t="s">
        <v>1075</v>
      </c>
      <c r="C443" s="29" t="s">
        <v>1076</v>
      </c>
      <c r="D443" s="30">
        <f t="shared" si="57"/>
        <v>14.95</v>
      </c>
      <c r="E443" s="31">
        <f t="shared" si="53"/>
        <v>1.5333333333333334</v>
      </c>
      <c r="F443" s="44">
        <v>30</v>
      </c>
      <c r="G443" s="6">
        <v>1.0581</v>
      </c>
      <c r="H443" s="45">
        <v>23</v>
      </c>
      <c r="I443" s="1"/>
      <c r="J443" s="27">
        <f t="shared" si="58"/>
        <v>65</v>
      </c>
    </row>
    <row r="444" spans="1:11" s="27" customFormat="1" ht="15" customHeight="1">
      <c r="A444" s="1">
        <v>430</v>
      </c>
      <c r="B444" s="28" t="s">
        <v>1077</v>
      </c>
      <c r="C444" s="34">
        <v>76</v>
      </c>
      <c r="D444" s="30">
        <f t="shared" si="57"/>
        <v>16.72</v>
      </c>
      <c r="E444" s="31">
        <f t="shared" si="53"/>
        <v>1.4666666666666666</v>
      </c>
      <c r="F444" s="44">
        <v>30</v>
      </c>
      <c r="G444" s="6">
        <v>1.0581</v>
      </c>
      <c r="H444" s="45">
        <v>22</v>
      </c>
      <c r="I444" s="1"/>
      <c r="J444" s="27">
        <f t="shared" si="58"/>
        <v>76</v>
      </c>
    </row>
    <row r="445" spans="1:11" ht="15" customHeight="1">
      <c r="A445" s="1">
        <v>431</v>
      </c>
      <c r="B445" s="28" t="s">
        <v>1078</v>
      </c>
      <c r="C445" s="32" t="s">
        <v>1706</v>
      </c>
      <c r="D445" s="30">
        <f t="shared" si="57"/>
        <v>5.33</v>
      </c>
      <c r="E445" s="38">
        <f t="shared" si="53"/>
        <v>0.8666666666666667</v>
      </c>
      <c r="F445" s="44">
        <v>30</v>
      </c>
      <c r="G445" s="6">
        <v>1.0581</v>
      </c>
      <c r="H445" s="45">
        <v>13</v>
      </c>
      <c r="I445" s="1"/>
      <c r="J445" s="27">
        <f t="shared" si="58"/>
        <v>41</v>
      </c>
    </row>
    <row r="446" spans="1:11" s="27" customFormat="1" ht="15" customHeight="1">
      <c r="A446" s="1">
        <v>433</v>
      </c>
      <c r="B446" s="28" t="s">
        <v>1079</v>
      </c>
      <c r="C446" s="34" t="s">
        <v>1080</v>
      </c>
      <c r="D446" s="30">
        <f t="shared" si="57"/>
        <v>18</v>
      </c>
      <c r="E446" s="31">
        <f t="shared" si="53"/>
        <v>1.6666666666666667</v>
      </c>
      <c r="F446" s="5">
        <v>30</v>
      </c>
      <c r="G446" s="6">
        <v>1.0581</v>
      </c>
      <c r="H446" s="5">
        <v>25</v>
      </c>
      <c r="I446" s="1"/>
      <c r="J446" s="27">
        <f t="shared" si="58"/>
        <v>72</v>
      </c>
    </row>
    <row r="447" spans="1:11" s="23" customFormat="1" ht="15" customHeight="1">
      <c r="A447" s="1">
        <v>434</v>
      </c>
      <c r="B447" s="20" t="s">
        <v>1081</v>
      </c>
      <c r="C447" s="24"/>
      <c r="D447" s="24"/>
      <c r="E447" s="24"/>
      <c r="F447" s="24"/>
      <c r="G447" s="24"/>
      <c r="H447" s="24"/>
      <c r="I447" s="24"/>
      <c r="J447" s="24"/>
      <c r="K447" s="24"/>
    </row>
    <row r="448" spans="1:11" ht="15" customHeight="1">
      <c r="A448" s="1">
        <v>435</v>
      </c>
      <c r="B448" s="28" t="s">
        <v>1082</v>
      </c>
      <c r="C448" s="29">
        <v>61</v>
      </c>
      <c r="D448" s="30">
        <f t="shared" ref="D448:D455" si="59">(H448*J448)/100</f>
        <v>12.2</v>
      </c>
      <c r="E448" s="31">
        <f t="shared" si="53"/>
        <v>1.3333333333333333</v>
      </c>
      <c r="F448" s="5">
        <v>30</v>
      </c>
      <c r="G448" s="6">
        <v>1.0581</v>
      </c>
      <c r="H448" s="42">
        <v>20</v>
      </c>
      <c r="I448" s="1"/>
      <c r="J448" s="27">
        <f t="shared" ref="J448:J455" si="60">IF(ISNUMBER(C448),C448,VALUE(LEFT(C448,(SEARCH("±",C448,1)-1))))</f>
        <v>61</v>
      </c>
    </row>
    <row r="449" spans="1:11" s="27" customFormat="1" ht="15" customHeight="1">
      <c r="A449" s="1">
        <v>436</v>
      </c>
      <c r="B449" s="28" t="s">
        <v>1083</v>
      </c>
      <c r="C449" s="29" t="s">
        <v>1739</v>
      </c>
      <c r="D449" s="30">
        <f t="shared" si="59"/>
        <v>13.6</v>
      </c>
      <c r="E449" s="31">
        <f t="shared" si="53"/>
        <v>1.3333333333333333</v>
      </c>
      <c r="F449" s="5">
        <v>30</v>
      </c>
      <c r="G449" s="6">
        <v>1.0581</v>
      </c>
      <c r="H449" s="42">
        <v>20</v>
      </c>
      <c r="I449" s="1"/>
      <c r="J449" s="27">
        <f t="shared" si="60"/>
        <v>68</v>
      </c>
    </row>
    <row r="450" spans="1:11" ht="15" customHeight="1">
      <c r="A450" s="1">
        <v>437</v>
      </c>
      <c r="B450" s="28" t="s">
        <v>1084</v>
      </c>
      <c r="C450" s="29">
        <v>69</v>
      </c>
      <c r="D450" s="30">
        <f t="shared" si="59"/>
        <v>11.73</v>
      </c>
      <c r="E450" s="31">
        <f t="shared" si="53"/>
        <v>1.1333333333333333</v>
      </c>
      <c r="F450" s="5">
        <v>30</v>
      </c>
      <c r="G450" s="6">
        <v>1.0581</v>
      </c>
      <c r="H450" s="42">
        <v>17</v>
      </c>
      <c r="I450" s="1"/>
      <c r="J450" s="27">
        <f t="shared" si="60"/>
        <v>69</v>
      </c>
    </row>
    <row r="451" spans="1:11" ht="15" customHeight="1">
      <c r="A451" s="1">
        <v>438</v>
      </c>
      <c r="B451" s="28" t="s">
        <v>1084</v>
      </c>
      <c r="C451" s="29" t="s">
        <v>1085</v>
      </c>
      <c r="D451" s="30">
        <f t="shared" si="59"/>
        <v>11.73</v>
      </c>
      <c r="E451" s="31">
        <f t="shared" si="53"/>
        <v>1.1333333333333333</v>
      </c>
      <c r="F451" s="5">
        <v>30</v>
      </c>
      <c r="G451" s="6">
        <v>1.0581</v>
      </c>
      <c r="H451" s="42">
        <v>17</v>
      </c>
      <c r="I451" s="1"/>
      <c r="J451" s="27">
        <f t="shared" si="60"/>
        <v>69</v>
      </c>
    </row>
    <row r="452" spans="1:11" ht="15" customHeight="1">
      <c r="A452" s="1">
        <v>439</v>
      </c>
      <c r="B452" s="28" t="s">
        <v>1086</v>
      </c>
      <c r="C452" s="34">
        <v>74</v>
      </c>
      <c r="D452" s="30">
        <f t="shared" si="59"/>
        <v>16.28</v>
      </c>
      <c r="E452" s="31">
        <f t="shared" si="53"/>
        <v>1.4666666666666666</v>
      </c>
      <c r="F452" s="5">
        <v>30</v>
      </c>
      <c r="G452" s="6">
        <v>1.0581</v>
      </c>
      <c r="H452" s="42">
        <v>22</v>
      </c>
      <c r="I452" s="1"/>
      <c r="J452" s="27">
        <f t="shared" si="60"/>
        <v>74</v>
      </c>
    </row>
    <row r="453" spans="1:11" s="23" customFormat="1" ht="15" customHeight="1">
      <c r="A453" s="1">
        <v>440</v>
      </c>
      <c r="B453" s="28" t="s">
        <v>1087</v>
      </c>
      <c r="C453" s="34" t="s">
        <v>862</v>
      </c>
      <c r="D453" s="30">
        <f t="shared" si="59"/>
        <v>16.5</v>
      </c>
      <c r="E453" s="31">
        <f t="shared" si="53"/>
        <v>1.4666666666666666</v>
      </c>
      <c r="F453" s="5">
        <v>30</v>
      </c>
      <c r="G453" s="6">
        <v>1.0581</v>
      </c>
      <c r="H453" s="42">
        <v>22</v>
      </c>
      <c r="I453" s="1"/>
      <c r="J453" s="27">
        <f t="shared" si="60"/>
        <v>75</v>
      </c>
    </row>
    <row r="454" spans="1:11" s="27" customFormat="1" ht="15" customHeight="1">
      <c r="A454" s="1">
        <v>441</v>
      </c>
      <c r="B454" s="28" t="s">
        <v>1088</v>
      </c>
      <c r="C454" s="34" t="s">
        <v>1089</v>
      </c>
      <c r="D454" s="30">
        <f t="shared" si="59"/>
        <v>14</v>
      </c>
      <c r="E454" s="31">
        <f t="shared" si="53"/>
        <v>1.3333333333333333</v>
      </c>
      <c r="F454" s="44">
        <v>30</v>
      </c>
      <c r="G454" s="6">
        <v>1.0581</v>
      </c>
      <c r="H454" s="45">
        <v>20</v>
      </c>
      <c r="I454" s="1"/>
      <c r="J454" s="27">
        <f t="shared" si="60"/>
        <v>70</v>
      </c>
    </row>
    <row r="455" spans="1:11" s="27" customFormat="1" ht="15" customHeight="1">
      <c r="A455" s="1">
        <v>442</v>
      </c>
      <c r="B455" s="40" t="s">
        <v>1090</v>
      </c>
      <c r="C455" s="34" t="s">
        <v>1040</v>
      </c>
      <c r="D455" s="30">
        <f t="shared" si="59"/>
        <v>13.3</v>
      </c>
      <c r="E455" s="31">
        <f t="shared" si="53"/>
        <v>1.2666666666666666</v>
      </c>
      <c r="F455" s="5">
        <v>30</v>
      </c>
      <c r="G455" s="6">
        <v>1.0581</v>
      </c>
      <c r="H455" s="42">
        <v>19</v>
      </c>
      <c r="I455" s="1"/>
      <c r="J455" s="27">
        <f t="shared" si="60"/>
        <v>70</v>
      </c>
    </row>
    <row r="456" spans="1:11" s="23" customFormat="1" ht="15" customHeight="1">
      <c r="A456" s="1">
        <v>443</v>
      </c>
      <c r="B456" s="20" t="s">
        <v>1091</v>
      </c>
      <c r="C456" s="24"/>
      <c r="D456" s="24"/>
      <c r="E456" s="24"/>
      <c r="F456" s="24"/>
      <c r="G456" s="24"/>
      <c r="H456" s="24"/>
      <c r="I456" s="24"/>
      <c r="J456" s="24"/>
      <c r="K456" s="24"/>
    </row>
    <row r="457" spans="1:11" s="27" customFormat="1" ht="15" customHeight="1">
      <c r="A457" s="1">
        <v>444</v>
      </c>
      <c r="B457" s="28" t="s">
        <v>1092</v>
      </c>
      <c r="C457" s="29" t="s">
        <v>1093</v>
      </c>
      <c r="D457" s="30">
        <f t="shared" ref="D457:D463" si="61">(H457*J457)/100</f>
        <v>13.6</v>
      </c>
      <c r="E457" s="31">
        <f t="shared" si="53"/>
        <v>1.3333333333333333</v>
      </c>
      <c r="F457" s="5">
        <v>30</v>
      </c>
      <c r="G457" s="6">
        <v>1.0581</v>
      </c>
      <c r="H457" s="42">
        <v>20</v>
      </c>
      <c r="I457" s="1"/>
      <c r="J457" s="27">
        <f t="shared" ref="J457:J463" si="62">IF(ISNUMBER(C457),C457,VALUE(LEFT(C457,(SEARCH("±",C457,1)-1))))</f>
        <v>68</v>
      </c>
    </row>
    <row r="458" spans="1:11" ht="15" customHeight="1">
      <c r="A458" s="1">
        <v>445</v>
      </c>
      <c r="B458" s="28" t="s">
        <v>1094</v>
      </c>
      <c r="C458" s="29" t="s">
        <v>1095</v>
      </c>
      <c r="D458" s="30">
        <f t="shared" si="61"/>
        <v>10.37</v>
      </c>
      <c r="E458" s="31">
        <f t="shared" si="53"/>
        <v>1.1333333333333333</v>
      </c>
      <c r="F458" s="5">
        <v>30</v>
      </c>
      <c r="G458" s="6">
        <v>1.0581</v>
      </c>
      <c r="H458" s="42">
        <v>17</v>
      </c>
      <c r="I458" s="1"/>
      <c r="J458" s="27">
        <f t="shared" si="62"/>
        <v>61</v>
      </c>
    </row>
    <row r="459" spans="1:11" ht="15" customHeight="1">
      <c r="A459" s="1">
        <v>446</v>
      </c>
      <c r="B459" s="28" t="s">
        <v>1096</v>
      </c>
      <c r="C459" s="29" t="s">
        <v>1097</v>
      </c>
      <c r="D459" s="30">
        <f t="shared" si="61"/>
        <v>9.1199999999999992</v>
      </c>
      <c r="E459" s="31">
        <f t="shared" si="53"/>
        <v>1.0666666666666667</v>
      </c>
      <c r="F459" s="5">
        <v>30</v>
      </c>
      <c r="G459" s="6">
        <v>1.0581</v>
      </c>
      <c r="H459" s="42">
        <v>16</v>
      </c>
      <c r="I459" s="1"/>
      <c r="J459" s="27">
        <f t="shared" si="62"/>
        <v>57</v>
      </c>
    </row>
    <row r="460" spans="1:11" s="23" customFormat="1" ht="15" customHeight="1">
      <c r="A460" s="1">
        <v>447</v>
      </c>
      <c r="B460" s="28" t="s">
        <v>1098</v>
      </c>
      <c r="C460" s="34" t="s">
        <v>1099</v>
      </c>
      <c r="D460" s="30">
        <f t="shared" si="61"/>
        <v>15.12</v>
      </c>
      <c r="E460" s="31">
        <f t="shared" si="53"/>
        <v>1.4</v>
      </c>
      <c r="F460" s="5">
        <v>30</v>
      </c>
      <c r="G460" s="6">
        <v>1.0581</v>
      </c>
      <c r="H460" s="42">
        <v>21</v>
      </c>
      <c r="I460" s="1"/>
      <c r="J460" s="27">
        <f t="shared" si="62"/>
        <v>72</v>
      </c>
    </row>
    <row r="461" spans="1:11" s="27" customFormat="1" ht="15" customHeight="1">
      <c r="A461" s="1">
        <v>448</v>
      </c>
      <c r="B461" s="28" t="s">
        <v>1100</v>
      </c>
      <c r="C461" s="34" t="s">
        <v>1101</v>
      </c>
      <c r="D461" s="30">
        <f t="shared" si="61"/>
        <v>14</v>
      </c>
      <c r="E461" s="31">
        <f t="shared" si="53"/>
        <v>1.3333333333333333</v>
      </c>
      <c r="F461" s="5">
        <v>30</v>
      </c>
      <c r="G461" s="6">
        <v>1.0581</v>
      </c>
      <c r="H461" s="42">
        <v>20</v>
      </c>
      <c r="I461" s="1"/>
      <c r="J461" s="27">
        <f t="shared" si="62"/>
        <v>70</v>
      </c>
    </row>
    <row r="462" spans="1:11" ht="15" customHeight="1">
      <c r="A462" s="1">
        <v>449</v>
      </c>
      <c r="B462" s="28" t="s">
        <v>1102</v>
      </c>
      <c r="C462" s="29" t="s">
        <v>1103</v>
      </c>
      <c r="D462" s="30">
        <f t="shared" si="61"/>
        <v>11.4</v>
      </c>
      <c r="E462" s="31">
        <f t="shared" si="53"/>
        <v>1.3333333333333333</v>
      </c>
      <c r="F462" s="5">
        <v>30</v>
      </c>
      <c r="G462" s="6">
        <v>1.0581</v>
      </c>
      <c r="H462" s="42">
        <v>20</v>
      </c>
      <c r="I462" s="1"/>
      <c r="J462" s="27">
        <f t="shared" si="62"/>
        <v>57</v>
      </c>
    </row>
    <row r="463" spans="1:11" s="27" customFormat="1" ht="15" customHeight="1">
      <c r="A463" s="1">
        <v>450</v>
      </c>
      <c r="B463" s="28" t="s">
        <v>1104</v>
      </c>
      <c r="C463" s="29" t="s">
        <v>1105</v>
      </c>
      <c r="D463" s="30">
        <f t="shared" si="61"/>
        <v>13.65</v>
      </c>
      <c r="E463" s="31">
        <f t="shared" si="53"/>
        <v>1.4</v>
      </c>
      <c r="F463" s="5">
        <v>30</v>
      </c>
      <c r="G463" s="6">
        <v>1.0581</v>
      </c>
      <c r="H463" s="42">
        <v>21</v>
      </c>
      <c r="I463" s="1"/>
      <c r="J463" s="27">
        <f t="shared" si="62"/>
        <v>65</v>
      </c>
    </row>
    <row r="464" spans="1:11" s="27" customFormat="1" ht="15" customHeight="1">
      <c r="A464" s="1"/>
      <c r="B464" s="84" t="s">
        <v>1587</v>
      </c>
      <c r="C464" s="29"/>
      <c r="D464" s="30"/>
      <c r="E464" s="31"/>
      <c r="F464" s="5"/>
      <c r="G464" s="6"/>
      <c r="H464" s="42"/>
      <c r="I464" s="1"/>
    </row>
    <row r="465" spans="1:10" s="23" customFormat="1" ht="15" customHeight="1">
      <c r="A465" s="1">
        <v>452</v>
      </c>
      <c r="B465" s="20" t="s">
        <v>1658</v>
      </c>
      <c r="C465" s="24"/>
      <c r="D465" s="24"/>
      <c r="E465" s="24"/>
      <c r="F465" s="24"/>
      <c r="G465" s="24"/>
      <c r="H465" s="24"/>
      <c r="I465" s="24"/>
      <c r="J465" s="24"/>
    </row>
    <row r="466" spans="1:10" s="27" customFormat="1">
      <c r="A466" s="1">
        <v>453</v>
      </c>
      <c r="B466" s="28" t="s">
        <v>1106</v>
      </c>
      <c r="C466" s="34" t="s">
        <v>828</v>
      </c>
      <c r="D466" s="30">
        <f t="shared" ref="D466:D473" si="63">(H466*J466)/100</f>
        <v>18.72</v>
      </c>
      <c r="E466" s="31">
        <f t="shared" si="53"/>
        <v>1.7333333333333334</v>
      </c>
      <c r="F466" s="5">
        <v>30</v>
      </c>
      <c r="G466" s="6">
        <v>1.0581</v>
      </c>
      <c r="H466" s="42">
        <v>26</v>
      </c>
      <c r="I466" s="1"/>
      <c r="J466" s="27">
        <f t="shared" ref="J466:J473" si="64">IF(ISNUMBER(C466),C466,VALUE(LEFT(C466,(SEARCH("±",C466,1)-1))))</f>
        <v>72</v>
      </c>
    </row>
    <row r="467" spans="1:10" s="27" customFormat="1" ht="15" customHeight="1">
      <c r="A467" s="1">
        <v>454</v>
      </c>
      <c r="B467" s="28" t="s">
        <v>1107</v>
      </c>
      <c r="C467" s="34" t="s">
        <v>1108</v>
      </c>
      <c r="D467" s="30">
        <f t="shared" si="63"/>
        <v>17.940000000000001</v>
      </c>
      <c r="E467" s="31">
        <f t="shared" si="53"/>
        <v>1.5333333333333334</v>
      </c>
      <c r="F467" s="5">
        <v>30</v>
      </c>
      <c r="G467" s="6">
        <v>1.0581</v>
      </c>
      <c r="H467" s="42">
        <v>23</v>
      </c>
      <c r="I467" s="1"/>
      <c r="J467" s="27">
        <f t="shared" si="64"/>
        <v>78</v>
      </c>
    </row>
    <row r="468" spans="1:10" ht="15" customHeight="1">
      <c r="A468" s="1">
        <v>455</v>
      </c>
      <c r="B468" s="28" t="s">
        <v>1109</v>
      </c>
      <c r="C468" s="29" t="s">
        <v>1775</v>
      </c>
      <c r="D468" s="30">
        <f t="shared" si="63"/>
        <v>10.64</v>
      </c>
      <c r="E468" s="31">
        <f t="shared" si="53"/>
        <v>1.2666666666666666</v>
      </c>
      <c r="F468" s="5">
        <v>30</v>
      </c>
      <c r="G468" s="6">
        <v>1.0581</v>
      </c>
      <c r="H468" s="42">
        <v>19</v>
      </c>
      <c r="I468" s="1"/>
      <c r="J468" s="27">
        <f t="shared" si="64"/>
        <v>56</v>
      </c>
    </row>
    <row r="469" spans="1:10" ht="15" customHeight="1">
      <c r="A469" s="1">
        <v>457</v>
      </c>
      <c r="B469" s="28" t="s">
        <v>1110</v>
      </c>
      <c r="C469" s="32" t="s">
        <v>1111</v>
      </c>
      <c r="D469" s="30">
        <f t="shared" si="63"/>
        <v>9.69</v>
      </c>
      <c r="E469" s="31">
        <f t="shared" si="53"/>
        <v>1.2666666666666666</v>
      </c>
      <c r="F469" s="5">
        <v>30</v>
      </c>
      <c r="G469" s="6">
        <v>1.0581</v>
      </c>
      <c r="H469" s="42">
        <v>19</v>
      </c>
      <c r="I469" s="1"/>
      <c r="J469" s="27">
        <f t="shared" si="64"/>
        <v>51</v>
      </c>
    </row>
    <row r="470" spans="1:10" s="27" customFormat="1" ht="15" customHeight="1">
      <c r="A470" s="1">
        <v>459</v>
      </c>
      <c r="B470" s="28" t="s">
        <v>1112</v>
      </c>
      <c r="C470" s="34" t="s">
        <v>801</v>
      </c>
      <c r="D470" s="30">
        <f t="shared" si="63"/>
        <v>17.28</v>
      </c>
      <c r="E470" s="31">
        <f t="shared" si="53"/>
        <v>1.6</v>
      </c>
      <c r="F470" s="5">
        <v>30</v>
      </c>
      <c r="G470" s="6">
        <v>1.0581</v>
      </c>
      <c r="H470" s="42">
        <v>24</v>
      </c>
      <c r="I470" s="1"/>
      <c r="J470" s="27">
        <f t="shared" si="64"/>
        <v>72</v>
      </c>
    </row>
    <row r="471" spans="1:10" s="27" customFormat="1" ht="15" customHeight="1">
      <c r="A471" s="1">
        <v>460</v>
      </c>
      <c r="B471" s="28" t="s">
        <v>1007</v>
      </c>
      <c r="C471" s="34" t="s">
        <v>1008</v>
      </c>
      <c r="D471" s="30">
        <f t="shared" si="63"/>
        <v>19.25</v>
      </c>
      <c r="E471" s="31">
        <f t="shared" si="53"/>
        <v>1.6666666666666667</v>
      </c>
      <c r="F471" s="5">
        <v>30</v>
      </c>
      <c r="G471" s="6">
        <v>1.0581</v>
      </c>
      <c r="H471" s="42">
        <v>25</v>
      </c>
      <c r="I471" s="1"/>
      <c r="J471" s="27">
        <f t="shared" si="64"/>
        <v>77</v>
      </c>
    </row>
    <row r="472" spans="1:10" s="23" customFormat="1" ht="15" customHeight="1">
      <c r="A472" s="1">
        <v>461</v>
      </c>
      <c r="B472" s="28" t="s">
        <v>1009</v>
      </c>
      <c r="C472" s="29" t="s">
        <v>1010</v>
      </c>
      <c r="D472" s="30">
        <f t="shared" si="63"/>
        <v>15.12</v>
      </c>
      <c r="E472" s="31">
        <f t="shared" si="53"/>
        <v>1.6</v>
      </c>
      <c r="F472" s="5">
        <v>30</v>
      </c>
      <c r="G472" s="6">
        <v>1.0581</v>
      </c>
      <c r="H472" s="42">
        <v>24</v>
      </c>
      <c r="I472" s="1"/>
      <c r="J472" s="27">
        <f t="shared" si="64"/>
        <v>63</v>
      </c>
    </row>
    <row r="473" spans="1:10" s="27" customFormat="1" ht="15" customHeight="1">
      <c r="A473" s="1">
        <v>462</v>
      </c>
      <c r="B473" s="28" t="s">
        <v>1011</v>
      </c>
      <c r="C473" s="29" t="s">
        <v>1012</v>
      </c>
      <c r="D473" s="30">
        <f t="shared" si="63"/>
        <v>14.25</v>
      </c>
      <c r="E473" s="31">
        <f t="shared" si="53"/>
        <v>1.6666666666666667</v>
      </c>
      <c r="F473" s="5">
        <v>30</v>
      </c>
      <c r="G473" s="6">
        <v>1.0581</v>
      </c>
      <c r="H473" s="42">
        <v>25</v>
      </c>
      <c r="I473" s="1"/>
      <c r="J473" s="27">
        <f t="shared" si="64"/>
        <v>57</v>
      </c>
    </row>
    <row r="474" spans="1:10" s="27" customFormat="1" ht="15" customHeight="1">
      <c r="A474" s="1"/>
      <c r="B474" s="84" t="s">
        <v>1587</v>
      </c>
      <c r="C474" s="29"/>
      <c r="D474" s="30"/>
      <c r="E474" s="31"/>
      <c r="F474" s="5"/>
      <c r="G474" s="6"/>
      <c r="H474" s="42"/>
      <c r="I474" s="1"/>
    </row>
    <row r="475" spans="1:10" s="23" customFormat="1" ht="15" customHeight="1">
      <c r="A475" s="1">
        <v>464</v>
      </c>
      <c r="B475" s="26" t="s">
        <v>1659</v>
      </c>
      <c r="C475" s="24"/>
      <c r="D475" s="24"/>
      <c r="E475" s="24"/>
      <c r="F475" s="24"/>
      <c r="G475" s="24"/>
      <c r="H475" s="24"/>
      <c r="I475" s="24"/>
      <c r="J475" s="24"/>
    </row>
    <row r="476" spans="1:10" s="23" customFormat="1" ht="15" customHeight="1">
      <c r="A476" s="1">
        <v>465</v>
      </c>
      <c r="B476" s="26" t="s">
        <v>1013</v>
      </c>
      <c r="C476" s="24"/>
      <c r="D476" s="24"/>
      <c r="E476" s="24"/>
      <c r="F476" s="24"/>
      <c r="G476" s="24"/>
      <c r="H476" s="24"/>
      <c r="I476" s="24"/>
      <c r="J476" s="24"/>
    </row>
    <row r="477" spans="1:10" s="23" customFormat="1" ht="15" customHeight="1">
      <c r="A477" s="1">
        <v>466</v>
      </c>
      <c r="B477" s="62" t="s">
        <v>914</v>
      </c>
      <c r="C477" s="66" t="s">
        <v>915</v>
      </c>
      <c r="D477" s="30">
        <f>(H477*J477)/100</f>
        <v>21.34</v>
      </c>
      <c r="E477" s="31">
        <f t="shared" si="53"/>
        <v>1.4666666666666666</v>
      </c>
      <c r="F477" s="44">
        <v>30</v>
      </c>
      <c r="G477" s="6">
        <v>1.0581</v>
      </c>
      <c r="H477" s="45">
        <v>22</v>
      </c>
      <c r="I477" s="1"/>
      <c r="J477" s="27">
        <f>IF(ISNUMBER(C477),C477,VALUE(LEFT(C477,(SEARCH("±",C477,1)-1))))</f>
        <v>97</v>
      </c>
    </row>
    <row r="478" spans="1:10" s="23" customFormat="1" ht="15" customHeight="1">
      <c r="A478" s="1">
        <v>468</v>
      </c>
      <c r="B478" s="26" t="s">
        <v>1014</v>
      </c>
      <c r="C478" s="24"/>
      <c r="D478" s="24"/>
      <c r="E478" s="24"/>
      <c r="F478" s="24"/>
      <c r="G478" s="24"/>
      <c r="H478" s="24"/>
      <c r="I478" s="24"/>
      <c r="J478" s="24"/>
    </row>
    <row r="479" spans="1:10" s="23" customFormat="1" ht="15" customHeight="1">
      <c r="A479" s="1">
        <v>469</v>
      </c>
      <c r="B479" s="26" t="s">
        <v>1015</v>
      </c>
      <c r="C479" s="24"/>
      <c r="D479" s="24"/>
      <c r="E479" s="24"/>
      <c r="F479" s="24"/>
      <c r="G479" s="24"/>
      <c r="H479" s="24"/>
      <c r="I479" s="24"/>
      <c r="J479" s="24"/>
    </row>
    <row r="480" spans="1:10" s="23" customFormat="1" ht="15" customHeight="1">
      <c r="A480" s="1">
        <v>470</v>
      </c>
      <c r="B480" s="46" t="s">
        <v>1016</v>
      </c>
      <c r="C480" s="47">
        <v>22</v>
      </c>
      <c r="D480" s="30">
        <f t="shared" ref="D480:D490" si="65">(H480*J480)/100</f>
        <v>0</v>
      </c>
      <c r="E480" s="4">
        <f t="shared" si="53"/>
        <v>0</v>
      </c>
      <c r="F480" s="44"/>
      <c r="G480" s="22"/>
      <c r="H480" s="45"/>
      <c r="I480" s="1"/>
      <c r="J480" s="27">
        <f t="shared" ref="J480:J490" si="66">IF(ISNUMBER(C480),C480,VALUE(LEFT(C480,(SEARCH("±",C480,1)-1))))</f>
        <v>22</v>
      </c>
    </row>
    <row r="481" spans="1:10" s="23" customFormat="1" ht="15" customHeight="1">
      <c r="A481" s="1">
        <v>471</v>
      </c>
      <c r="B481" s="46" t="s">
        <v>1017</v>
      </c>
      <c r="C481" s="47">
        <v>22</v>
      </c>
      <c r="D481" s="30">
        <f t="shared" si="65"/>
        <v>0</v>
      </c>
      <c r="E481" s="4">
        <f t="shared" si="53"/>
        <v>0</v>
      </c>
      <c r="F481" s="44"/>
      <c r="G481" s="22"/>
      <c r="H481" s="45"/>
      <c r="I481" s="1"/>
      <c r="J481" s="27">
        <f t="shared" si="66"/>
        <v>22</v>
      </c>
    </row>
    <row r="482" spans="1:10" s="23" customFormat="1" ht="15" customHeight="1">
      <c r="A482" s="1">
        <v>472</v>
      </c>
      <c r="B482" s="46" t="s">
        <v>1018</v>
      </c>
      <c r="C482" s="47" t="s">
        <v>1019</v>
      </c>
      <c r="D482" s="30">
        <f t="shared" si="65"/>
        <v>0</v>
      </c>
      <c r="E482" s="4">
        <f t="shared" si="53"/>
        <v>0</v>
      </c>
      <c r="F482" s="44"/>
      <c r="G482" s="22"/>
      <c r="H482" s="45"/>
      <c r="I482" s="1"/>
      <c r="J482" s="27">
        <f t="shared" si="66"/>
        <v>25</v>
      </c>
    </row>
    <row r="483" spans="1:10" s="23" customFormat="1" ht="15" customHeight="1">
      <c r="A483" s="1">
        <v>473</v>
      </c>
      <c r="B483" s="46" t="s">
        <v>1017</v>
      </c>
      <c r="C483" s="47">
        <v>27</v>
      </c>
      <c r="D483" s="30">
        <f t="shared" si="65"/>
        <v>0</v>
      </c>
      <c r="E483" s="4">
        <f t="shared" ref="E483:E546" si="67">SUM(H483/15)</f>
        <v>0</v>
      </c>
      <c r="F483" s="44"/>
      <c r="G483" s="22"/>
      <c r="H483" s="45"/>
      <c r="I483" s="1"/>
      <c r="J483" s="27">
        <f t="shared" si="66"/>
        <v>27</v>
      </c>
    </row>
    <row r="484" spans="1:10" s="23" customFormat="1" ht="15" customHeight="1">
      <c r="A484" s="1">
        <v>474</v>
      </c>
      <c r="B484" s="46" t="s">
        <v>1016</v>
      </c>
      <c r="C484" s="47">
        <v>29</v>
      </c>
      <c r="D484" s="30">
        <f t="shared" si="65"/>
        <v>0</v>
      </c>
      <c r="E484" s="4">
        <f t="shared" si="67"/>
        <v>0</v>
      </c>
      <c r="F484" s="44"/>
      <c r="G484" s="22"/>
      <c r="H484" s="45"/>
      <c r="I484" s="1"/>
      <c r="J484" s="27">
        <f t="shared" si="66"/>
        <v>29</v>
      </c>
    </row>
    <row r="485" spans="1:10" ht="15" customHeight="1">
      <c r="A485" s="1">
        <v>475</v>
      </c>
      <c r="B485" s="48" t="s">
        <v>941</v>
      </c>
      <c r="C485" s="47" t="s">
        <v>1020</v>
      </c>
      <c r="D485" s="30">
        <f t="shared" si="65"/>
        <v>10.5</v>
      </c>
      <c r="E485" s="33">
        <f t="shared" si="67"/>
        <v>2.8</v>
      </c>
      <c r="F485" s="5">
        <v>150</v>
      </c>
      <c r="G485" s="6">
        <v>5.2905000000000006</v>
      </c>
      <c r="H485" s="5">
        <v>42</v>
      </c>
      <c r="I485" s="1"/>
      <c r="J485" s="27">
        <f t="shared" si="66"/>
        <v>25</v>
      </c>
    </row>
    <row r="486" spans="1:10" s="23" customFormat="1" ht="15" customHeight="1">
      <c r="A486" s="1">
        <v>476</v>
      </c>
      <c r="B486" s="62" t="s">
        <v>1021</v>
      </c>
      <c r="C486" s="47">
        <v>37</v>
      </c>
      <c r="D486" s="30">
        <f t="shared" si="65"/>
        <v>0</v>
      </c>
      <c r="E486" s="4">
        <f t="shared" si="67"/>
        <v>0</v>
      </c>
      <c r="F486" s="5"/>
      <c r="G486" s="22"/>
      <c r="H486" s="5"/>
      <c r="I486" s="1"/>
      <c r="J486" s="27">
        <f t="shared" si="66"/>
        <v>37</v>
      </c>
    </row>
    <row r="487" spans="1:10" s="23" customFormat="1" ht="15" customHeight="1">
      <c r="A487" s="1">
        <v>477</v>
      </c>
      <c r="B487" s="62" t="s">
        <v>1021</v>
      </c>
      <c r="C487" s="47">
        <v>48</v>
      </c>
      <c r="D487" s="30">
        <f t="shared" si="65"/>
        <v>0</v>
      </c>
      <c r="E487" s="4">
        <f t="shared" si="67"/>
        <v>0</v>
      </c>
      <c r="F487" s="5"/>
      <c r="G487" s="22"/>
      <c r="H487" s="5"/>
      <c r="I487" s="1"/>
      <c r="J487" s="27">
        <f t="shared" si="66"/>
        <v>48</v>
      </c>
    </row>
    <row r="488" spans="1:10" ht="15" customHeight="1">
      <c r="A488" s="1">
        <v>478</v>
      </c>
      <c r="B488" s="48" t="s">
        <v>1123</v>
      </c>
      <c r="C488" s="47" t="s">
        <v>1124</v>
      </c>
      <c r="D488" s="30">
        <f t="shared" si="65"/>
        <v>18.059999999999999</v>
      </c>
      <c r="E488" s="33">
        <f t="shared" si="67"/>
        <v>2.8</v>
      </c>
      <c r="F488" s="5">
        <v>150</v>
      </c>
      <c r="G488" s="6">
        <v>5.2905000000000006</v>
      </c>
      <c r="H488" s="5">
        <v>42</v>
      </c>
      <c r="I488" s="1"/>
      <c r="J488" s="27">
        <f t="shared" si="66"/>
        <v>43</v>
      </c>
    </row>
    <row r="489" spans="1:10" s="23" customFormat="1" ht="15" customHeight="1">
      <c r="A489" s="1">
        <v>479</v>
      </c>
      <c r="B489" s="46" t="s">
        <v>1125</v>
      </c>
      <c r="C489" s="47">
        <v>50</v>
      </c>
      <c r="D489" s="30">
        <f t="shared" si="65"/>
        <v>21</v>
      </c>
      <c r="E489" s="33">
        <f t="shared" si="67"/>
        <v>2.8</v>
      </c>
      <c r="F489" s="5">
        <v>150</v>
      </c>
      <c r="G489" s="6">
        <v>5.2905000000000006</v>
      </c>
      <c r="H489" s="5">
        <v>42</v>
      </c>
      <c r="I489" s="1"/>
      <c r="J489" s="27">
        <f t="shared" si="66"/>
        <v>50</v>
      </c>
    </row>
    <row r="490" spans="1:10" ht="15" customHeight="1">
      <c r="A490" s="1">
        <v>480</v>
      </c>
      <c r="B490" s="46" t="s">
        <v>1126</v>
      </c>
      <c r="C490" s="49" t="s">
        <v>1127</v>
      </c>
      <c r="D490" s="30">
        <f t="shared" si="65"/>
        <v>25.08</v>
      </c>
      <c r="E490" s="33">
        <f t="shared" si="67"/>
        <v>2.5333333333333332</v>
      </c>
      <c r="F490" s="5" t="s">
        <v>918</v>
      </c>
      <c r="G490" s="6">
        <v>1.7635000000000001</v>
      </c>
      <c r="H490" s="5">
        <v>38</v>
      </c>
      <c r="I490" s="1"/>
      <c r="J490" s="27">
        <f t="shared" si="66"/>
        <v>66</v>
      </c>
    </row>
    <row r="491" spans="1:10" s="23" customFormat="1" ht="15" customHeight="1">
      <c r="A491" s="1">
        <v>481</v>
      </c>
      <c r="B491" s="26" t="s">
        <v>1128</v>
      </c>
      <c r="C491" s="24"/>
      <c r="D491" s="24"/>
      <c r="E491" s="24"/>
      <c r="F491" s="24"/>
      <c r="G491" s="24"/>
      <c r="H491" s="24"/>
      <c r="I491" s="24"/>
      <c r="J491" s="24"/>
    </row>
    <row r="492" spans="1:10" s="23" customFormat="1" ht="15" customHeight="1">
      <c r="A492" s="1">
        <v>482</v>
      </c>
      <c r="B492" s="46" t="s">
        <v>1129</v>
      </c>
      <c r="C492" s="47">
        <v>49</v>
      </c>
      <c r="D492" s="30">
        <f>(H492*J492)/100</f>
        <v>0</v>
      </c>
      <c r="E492" s="4">
        <f t="shared" si="67"/>
        <v>0</v>
      </c>
      <c r="F492" s="5"/>
      <c r="G492" s="22"/>
      <c r="H492" s="5"/>
      <c r="I492" s="1"/>
      <c r="J492" s="27">
        <f>IF(ISNUMBER(C492),C492,VALUE(LEFT(C492,(SEARCH("±",C492,1)-1))))</f>
        <v>49</v>
      </c>
    </row>
    <row r="493" spans="1:10" s="23" customFormat="1" ht="15" customHeight="1">
      <c r="A493" s="1">
        <v>483</v>
      </c>
      <c r="B493" s="46" t="s">
        <v>1129</v>
      </c>
      <c r="C493" s="47" t="s">
        <v>1130</v>
      </c>
      <c r="D493" s="30">
        <f>(H493*J493)/100</f>
        <v>0</v>
      </c>
      <c r="E493" s="4">
        <f t="shared" si="67"/>
        <v>0</v>
      </c>
      <c r="F493" s="5"/>
      <c r="G493" s="22"/>
      <c r="H493" s="5"/>
      <c r="I493" s="1"/>
      <c r="J493" s="27">
        <f>IF(ISNUMBER(C493),C493,VALUE(LEFT(C493,(SEARCH("±",C493,1)-1))))</f>
        <v>51</v>
      </c>
    </row>
    <row r="494" spans="1:10" s="23" customFormat="1" ht="15" customHeight="1">
      <c r="A494" s="1">
        <v>484</v>
      </c>
      <c r="B494" s="46" t="s">
        <v>1129</v>
      </c>
      <c r="C494" s="49">
        <v>63</v>
      </c>
      <c r="D494" s="30">
        <f>(H494*J494)/100</f>
        <v>0</v>
      </c>
      <c r="E494" s="4">
        <f t="shared" si="67"/>
        <v>0</v>
      </c>
      <c r="F494" s="5"/>
      <c r="G494" s="22"/>
      <c r="H494" s="5"/>
      <c r="I494" s="1"/>
      <c r="J494" s="27">
        <f>IF(ISNUMBER(C494),C494,VALUE(LEFT(C494,(SEARCH("±",C494,1)-1))))</f>
        <v>63</v>
      </c>
    </row>
    <row r="495" spans="1:10" s="23" customFormat="1" ht="15" customHeight="1">
      <c r="A495" s="1">
        <v>485</v>
      </c>
      <c r="B495" s="48" t="s">
        <v>1761</v>
      </c>
      <c r="C495" s="47" t="s">
        <v>1704</v>
      </c>
      <c r="D495" s="30">
        <f>(H495*J495)/100</f>
        <v>16.2</v>
      </c>
      <c r="E495" s="31">
        <f t="shared" si="67"/>
        <v>2</v>
      </c>
      <c r="F495" s="5">
        <v>150</v>
      </c>
      <c r="G495" s="6">
        <v>5.2905000000000006</v>
      </c>
      <c r="H495" s="5">
        <v>30</v>
      </c>
      <c r="I495" s="1"/>
      <c r="J495" s="27">
        <f>IF(ISNUMBER(C495),C495,VALUE(LEFT(C495,(SEARCH("±",C495,1)-1))))</f>
        <v>54</v>
      </c>
    </row>
    <row r="496" spans="1:10" ht="15" customHeight="1">
      <c r="A496" s="1">
        <v>486</v>
      </c>
      <c r="B496" s="46" t="s">
        <v>1131</v>
      </c>
      <c r="C496" s="47">
        <v>45</v>
      </c>
      <c r="D496" s="30">
        <f>(H496*J496)/100</f>
        <v>13.5</v>
      </c>
      <c r="E496" s="31">
        <f t="shared" si="67"/>
        <v>2</v>
      </c>
      <c r="F496" s="5">
        <v>150</v>
      </c>
      <c r="G496" s="6">
        <v>5.2905000000000006</v>
      </c>
      <c r="H496" s="5">
        <v>30</v>
      </c>
      <c r="I496" s="1"/>
      <c r="J496" s="27">
        <f>IF(ISNUMBER(C496),C496,VALUE(LEFT(C496,(SEARCH("±",C496,1)-1))))</f>
        <v>45</v>
      </c>
    </row>
    <row r="497" spans="1:11" s="23" customFormat="1" ht="15" customHeight="1">
      <c r="A497" s="1">
        <v>487</v>
      </c>
      <c r="B497" s="26" t="s">
        <v>1132</v>
      </c>
      <c r="C497" s="24"/>
      <c r="D497" s="24"/>
      <c r="E497" s="24"/>
      <c r="F497" s="24"/>
      <c r="G497" s="24"/>
      <c r="H497" s="24"/>
      <c r="I497" s="24"/>
      <c r="J497" s="24"/>
    </row>
    <row r="498" spans="1:11" s="23" customFormat="1" ht="15" customHeight="1">
      <c r="A498" s="1">
        <v>488</v>
      </c>
      <c r="B498" s="62" t="s">
        <v>1133</v>
      </c>
      <c r="C498" s="49">
        <v>59</v>
      </c>
      <c r="D498" s="30">
        <f>(H498*J498)/100</f>
        <v>0</v>
      </c>
      <c r="E498" s="4">
        <f t="shared" si="67"/>
        <v>0</v>
      </c>
      <c r="F498" s="5"/>
      <c r="G498" s="22"/>
      <c r="H498" s="5"/>
      <c r="I498" s="1"/>
      <c r="J498" s="27">
        <f>IF(ISNUMBER(C498),C498,VALUE(LEFT(C498,(SEARCH("±",C498,1)-1))))</f>
        <v>59</v>
      </c>
    </row>
    <row r="499" spans="1:11" s="23" customFormat="1" ht="15" customHeight="1">
      <c r="A499" s="1">
        <v>489</v>
      </c>
      <c r="B499" s="46" t="s">
        <v>1134</v>
      </c>
      <c r="C499" s="66">
        <v>109</v>
      </c>
      <c r="D499" s="30">
        <f>(H499*J499)/100</f>
        <v>0</v>
      </c>
      <c r="E499" s="4">
        <f t="shared" si="67"/>
        <v>0</v>
      </c>
      <c r="F499" s="5"/>
      <c r="G499" s="22"/>
      <c r="H499" s="5"/>
      <c r="I499" s="1"/>
      <c r="J499" s="27">
        <f>IF(ISNUMBER(C499),C499,VALUE(LEFT(C499,(SEARCH("±",C499,1)-1))))</f>
        <v>109</v>
      </c>
    </row>
    <row r="500" spans="1:11" s="23" customFormat="1" ht="15" customHeight="1">
      <c r="A500" s="1">
        <v>490</v>
      </c>
      <c r="B500" s="26" t="s">
        <v>1135</v>
      </c>
      <c r="C500" s="24"/>
      <c r="D500" s="24"/>
      <c r="E500" s="24"/>
      <c r="F500" s="24"/>
      <c r="G500" s="24"/>
      <c r="H500" s="24"/>
      <c r="I500" s="24"/>
      <c r="J500" s="24"/>
      <c r="K500" s="24"/>
    </row>
    <row r="501" spans="1:11" ht="15" customHeight="1">
      <c r="A501" s="1">
        <v>491</v>
      </c>
      <c r="B501" s="46" t="s">
        <v>1136</v>
      </c>
      <c r="C501" s="49">
        <v>68</v>
      </c>
      <c r="D501" s="30">
        <f>(H501*J501)/100</f>
        <v>8.84</v>
      </c>
      <c r="E501" s="38">
        <f t="shared" si="67"/>
        <v>0.8666666666666667</v>
      </c>
      <c r="F501" s="5">
        <v>150</v>
      </c>
      <c r="G501" s="6">
        <v>5.2905000000000006</v>
      </c>
      <c r="H501" s="5">
        <v>13</v>
      </c>
      <c r="I501" s="1"/>
      <c r="J501" s="27">
        <f>IF(ISNUMBER(C501),C501,VALUE(LEFT(C501,(SEARCH("±",C501,1)-1))))</f>
        <v>68</v>
      </c>
    </row>
    <row r="502" spans="1:11" ht="15" customHeight="1">
      <c r="A502" s="1">
        <v>492</v>
      </c>
      <c r="B502" s="46" t="s">
        <v>1137</v>
      </c>
      <c r="C502" s="49">
        <v>69</v>
      </c>
      <c r="D502" s="30">
        <f>(H502*J502)/100</f>
        <v>8.2799999999999994</v>
      </c>
      <c r="E502" s="38">
        <f t="shared" si="67"/>
        <v>0.8</v>
      </c>
      <c r="F502" s="5">
        <v>150</v>
      </c>
      <c r="G502" s="6">
        <v>5.2905000000000006</v>
      </c>
      <c r="H502" s="5">
        <v>12</v>
      </c>
      <c r="I502" s="1"/>
      <c r="J502" s="27">
        <f>IF(ISNUMBER(C502),C502,VALUE(LEFT(C502,(SEARCH("±",C502,1)-1))))</f>
        <v>69</v>
      </c>
    </row>
    <row r="503" spans="1:11" ht="15" customHeight="1">
      <c r="A503" s="1">
        <v>493</v>
      </c>
      <c r="B503" s="48" t="s">
        <v>1781</v>
      </c>
      <c r="C503" s="49" t="s">
        <v>1138</v>
      </c>
      <c r="D503" s="30">
        <f>(H503*J503)/100</f>
        <v>8.9700000000000006</v>
      </c>
      <c r="E503" s="38">
        <f t="shared" si="67"/>
        <v>0.8666666666666667</v>
      </c>
      <c r="F503" s="5">
        <v>150</v>
      </c>
      <c r="G503" s="6">
        <v>5.2905000000000006</v>
      </c>
      <c r="H503" s="5">
        <v>13</v>
      </c>
      <c r="I503" s="1"/>
      <c r="J503" s="27">
        <f>IF(ISNUMBER(C503),C503,VALUE(LEFT(C503,(SEARCH("±",C503,1)-1))))</f>
        <v>69</v>
      </c>
    </row>
    <row r="504" spans="1:11" s="23" customFormat="1" ht="15" customHeight="1">
      <c r="A504" s="1">
        <v>494</v>
      </c>
      <c r="B504" s="26" t="s">
        <v>1139</v>
      </c>
      <c r="C504" s="24"/>
      <c r="D504" s="24"/>
      <c r="E504" s="24"/>
      <c r="F504" s="24"/>
      <c r="G504" s="24"/>
      <c r="H504" s="24"/>
      <c r="I504" s="24"/>
      <c r="J504" s="24"/>
      <c r="K504" s="24"/>
    </row>
    <row r="505" spans="1:11" ht="15" customHeight="1">
      <c r="A505" s="1">
        <v>495</v>
      </c>
      <c r="B505" s="46" t="s">
        <v>1140</v>
      </c>
      <c r="C505" s="47" t="s">
        <v>1141</v>
      </c>
      <c r="D505" s="30">
        <f t="shared" ref="D505:D514" si="68">(H505*J505)/100</f>
        <v>11.1</v>
      </c>
      <c r="E505" s="31">
        <f t="shared" si="67"/>
        <v>2</v>
      </c>
      <c r="F505" s="5">
        <v>150</v>
      </c>
      <c r="G505" s="6">
        <v>5.2905000000000006</v>
      </c>
      <c r="H505" s="5">
        <v>30</v>
      </c>
      <c r="I505" s="1"/>
      <c r="J505" s="27">
        <f t="shared" ref="J505:J514" si="69">IF(ISNUMBER(C505),C505,VALUE(LEFT(C505,(SEARCH("±",C505,1)-1))))</f>
        <v>37</v>
      </c>
    </row>
    <row r="506" spans="1:11" s="23" customFormat="1" ht="15" customHeight="1">
      <c r="A506" s="1">
        <v>496</v>
      </c>
      <c r="B506" s="46" t="s">
        <v>1142</v>
      </c>
      <c r="C506" s="47">
        <v>48</v>
      </c>
      <c r="D506" s="30">
        <f t="shared" si="68"/>
        <v>14.4</v>
      </c>
      <c r="E506" s="31">
        <f t="shared" si="67"/>
        <v>2</v>
      </c>
      <c r="F506" s="5">
        <v>150</v>
      </c>
      <c r="G506" s="6">
        <v>5.2905000000000006</v>
      </c>
      <c r="H506" s="5">
        <v>30</v>
      </c>
      <c r="I506" s="1"/>
      <c r="J506" s="27">
        <f t="shared" si="69"/>
        <v>48</v>
      </c>
    </row>
    <row r="507" spans="1:11" s="27" customFormat="1">
      <c r="A507" s="1">
        <v>497</v>
      </c>
      <c r="B507" s="46" t="s">
        <v>1143</v>
      </c>
      <c r="C507" s="49" t="s">
        <v>1144</v>
      </c>
      <c r="D507" s="30">
        <f t="shared" si="68"/>
        <v>19.47</v>
      </c>
      <c r="E507" s="33">
        <f t="shared" si="67"/>
        <v>2.2000000000000002</v>
      </c>
      <c r="F507" s="5">
        <v>150</v>
      </c>
      <c r="G507" s="6">
        <v>5.2905000000000006</v>
      </c>
      <c r="H507" s="5">
        <v>33</v>
      </c>
      <c r="I507" s="1"/>
      <c r="J507" s="27">
        <f t="shared" si="69"/>
        <v>59</v>
      </c>
    </row>
    <row r="508" spans="1:11" s="23" customFormat="1" ht="15" customHeight="1">
      <c r="A508" s="1">
        <v>498</v>
      </c>
      <c r="B508" s="46" t="s">
        <v>1145</v>
      </c>
      <c r="C508" s="49">
        <v>60</v>
      </c>
      <c r="D508" s="30">
        <f t="shared" si="68"/>
        <v>19.8</v>
      </c>
      <c r="E508" s="33">
        <f t="shared" si="67"/>
        <v>2.2000000000000002</v>
      </c>
      <c r="F508" s="5">
        <v>150</v>
      </c>
      <c r="G508" s="6">
        <v>5.2905000000000006</v>
      </c>
      <c r="H508" s="5">
        <v>33</v>
      </c>
      <c r="I508" s="1"/>
      <c r="J508" s="27">
        <f t="shared" si="69"/>
        <v>60</v>
      </c>
    </row>
    <row r="509" spans="1:11" s="23" customFormat="1" ht="15" customHeight="1">
      <c r="A509" s="1">
        <v>499</v>
      </c>
      <c r="B509" s="46" t="s">
        <v>1145</v>
      </c>
      <c r="C509" s="49">
        <v>60</v>
      </c>
      <c r="D509" s="30">
        <f t="shared" si="68"/>
        <v>19.8</v>
      </c>
      <c r="E509" s="33">
        <f t="shared" si="67"/>
        <v>2.2000000000000002</v>
      </c>
      <c r="F509" s="5">
        <v>150</v>
      </c>
      <c r="G509" s="6">
        <v>5.2905000000000006</v>
      </c>
      <c r="H509" s="5">
        <v>33</v>
      </c>
      <c r="I509" s="1"/>
      <c r="J509" s="27">
        <f t="shared" si="69"/>
        <v>60</v>
      </c>
    </row>
    <row r="510" spans="1:11" s="23" customFormat="1" ht="15" customHeight="1">
      <c r="A510" s="1">
        <v>500</v>
      </c>
      <c r="B510" s="46" t="s">
        <v>1146</v>
      </c>
      <c r="C510" s="49" t="s">
        <v>1147</v>
      </c>
      <c r="D510" s="30">
        <f t="shared" si="68"/>
        <v>20.46</v>
      </c>
      <c r="E510" s="33">
        <f t="shared" si="67"/>
        <v>2.2000000000000002</v>
      </c>
      <c r="F510" s="5">
        <v>150</v>
      </c>
      <c r="G510" s="6">
        <v>5.2905000000000006</v>
      </c>
      <c r="H510" s="5">
        <v>33</v>
      </c>
      <c r="I510" s="1"/>
      <c r="J510" s="27">
        <f t="shared" si="69"/>
        <v>62</v>
      </c>
    </row>
    <row r="511" spans="1:11" s="27" customFormat="1" ht="15" customHeight="1">
      <c r="A511" s="1">
        <v>501</v>
      </c>
      <c r="B511" s="48" t="s">
        <v>1911</v>
      </c>
      <c r="C511" s="47" t="s">
        <v>1148</v>
      </c>
      <c r="D511" s="30">
        <f t="shared" si="68"/>
        <v>16.96</v>
      </c>
      <c r="E511" s="33">
        <f t="shared" si="67"/>
        <v>2.1333333333333333</v>
      </c>
      <c r="F511" s="5">
        <v>150</v>
      </c>
      <c r="G511" s="6">
        <v>5.2905000000000006</v>
      </c>
      <c r="H511" s="5">
        <v>32</v>
      </c>
      <c r="I511" s="1"/>
      <c r="J511" s="27">
        <f t="shared" si="69"/>
        <v>53</v>
      </c>
    </row>
    <row r="512" spans="1:11" s="27" customFormat="1" ht="15" customHeight="1">
      <c r="A512" s="1">
        <v>502</v>
      </c>
      <c r="B512" s="28" t="s">
        <v>1149</v>
      </c>
      <c r="C512" s="47">
        <v>46</v>
      </c>
      <c r="D512" s="30">
        <f t="shared" si="68"/>
        <v>12.88</v>
      </c>
      <c r="E512" s="31">
        <f t="shared" si="67"/>
        <v>1.8666666666666667</v>
      </c>
      <c r="F512" s="5">
        <v>150</v>
      </c>
      <c r="G512" s="6">
        <v>5.2905000000000006</v>
      </c>
      <c r="H512" s="5">
        <v>28</v>
      </c>
      <c r="I512" s="1"/>
      <c r="J512" s="27">
        <f t="shared" si="69"/>
        <v>46</v>
      </c>
    </row>
    <row r="513" spans="1:11" s="23" customFormat="1" ht="15" customHeight="1">
      <c r="A513" s="1">
        <v>503</v>
      </c>
      <c r="B513" s="46" t="s">
        <v>1150</v>
      </c>
      <c r="C513" s="47">
        <v>47</v>
      </c>
      <c r="D513" s="30">
        <f t="shared" si="68"/>
        <v>15.51</v>
      </c>
      <c r="E513" s="33">
        <f t="shared" si="67"/>
        <v>2.2000000000000002</v>
      </c>
      <c r="F513" s="5">
        <v>150</v>
      </c>
      <c r="G513" s="6">
        <v>5.2905000000000006</v>
      </c>
      <c r="H513" s="5">
        <v>33</v>
      </c>
      <c r="I513" s="1"/>
      <c r="J513" s="27">
        <f t="shared" si="69"/>
        <v>47</v>
      </c>
    </row>
    <row r="514" spans="1:11" ht="15" customHeight="1">
      <c r="A514" s="1">
        <v>505</v>
      </c>
      <c r="B514" s="46" t="s">
        <v>1151</v>
      </c>
      <c r="C514" s="49">
        <v>68</v>
      </c>
      <c r="D514" s="30">
        <f t="shared" si="68"/>
        <v>8.16</v>
      </c>
      <c r="E514" s="38">
        <f t="shared" si="67"/>
        <v>0.8</v>
      </c>
      <c r="F514" s="5">
        <v>20</v>
      </c>
      <c r="G514" s="6">
        <v>0.70540000000000003</v>
      </c>
      <c r="H514" s="5">
        <v>12</v>
      </c>
      <c r="I514" s="1"/>
      <c r="J514" s="27">
        <f t="shared" si="69"/>
        <v>68</v>
      </c>
    </row>
    <row r="515" spans="1:11" ht="15" customHeight="1">
      <c r="A515" s="1">
        <v>506</v>
      </c>
      <c r="B515" s="26" t="s">
        <v>1152</v>
      </c>
      <c r="C515" s="24"/>
      <c r="D515" s="24"/>
      <c r="E515" s="24"/>
      <c r="F515" s="24"/>
      <c r="G515" s="24"/>
      <c r="H515" s="24"/>
      <c r="I515" s="24"/>
      <c r="J515" s="24"/>
      <c r="K515" s="24"/>
    </row>
    <row r="516" spans="1:11" s="23" customFormat="1" ht="15" customHeight="1">
      <c r="A516" s="1">
        <v>507</v>
      </c>
      <c r="B516" s="46" t="s">
        <v>1153</v>
      </c>
      <c r="C516" s="49">
        <v>61</v>
      </c>
      <c r="D516" s="30">
        <f>(H516*J516)/100</f>
        <v>0</v>
      </c>
      <c r="E516" s="4">
        <f t="shared" si="67"/>
        <v>0</v>
      </c>
      <c r="F516" s="5"/>
      <c r="G516" s="22"/>
      <c r="H516" s="5"/>
      <c r="I516" s="1"/>
      <c r="J516" s="27">
        <f>IF(ISNUMBER(C516),C516,VALUE(LEFT(C516,(SEARCH("±",C516,1)-1))))</f>
        <v>61</v>
      </c>
    </row>
    <row r="517" spans="1:11" s="23" customFormat="1" ht="15" customHeight="1">
      <c r="A517" s="1">
        <v>508</v>
      </c>
      <c r="B517" s="46" t="s">
        <v>1154</v>
      </c>
      <c r="C517" s="49">
        <v>69</v>
      </c>
      <c r="D517" s="30">
        <f>(H517*J517)/100</f>
        <v>0</v>
      </c>
      <c r="E517" s="4">
        <f t="shared" si="67"/>
        <v>0</v>
      </c>
      <c r="F517" s="5"/>
      <c r="G517" s="22"/>
      <c r="H517" s="5"/>
      <c r="I517" s="1"/>
      <c r="J517" s="27">
        <f>IF(ISNUMBER(C517),C517,VALUE(LEFT(C517,(SEARCH("±",C517,1)-1))))</f>
        <v>69</v>
      </c>
    </row>
    <row r="518" spans="1:11" s="23" customFormat="1" ht="15" customHeight="1">
      <c r="A518" s="1">
        <v>509</v>
      </c>
      <c r="B518" s="48" t="s">
        <v>1781</v>
      </c>
      <c r="C518" s="49" t="s">
        <v>1155</v>
      </c>
      <c r="D518" s="30">
        <f>(H518*J518)/100</f>
        <v>22.75</v>
      </c>
      <c r="E518" s="33">
        <f t="shared" si="67"/>
        <v>2.3333333333333335</v>
      </c>
      <c r="F518" s="5">
        <v>150</v>
      </c>
      <c r="G518" s="6">
        <v>5.2905000000000006</v>
      </c>
      <c r="H518" s="5">
        <v>35</v>
      </c>
      <c r="I518" s="1"/>
      <c r="J518" s="27">
        <f>IF(ISNUMBER(C518),C518,VALUE(LEFT(C518,(SEARCH("±",C518,1)-1))))</f>
        <v>65</v>
      </c>
    </row>
    <row r="519" spans="1:11" s="23" customFormat="1" ht="15.75" customHeight="1">
      <c r="A519" s="1">
        <v>510</v>
      </c>
      <c r="B519" s="26" t="s">
        <v>1156</v>
      </c>
      <c r="C519" s="24"/>
      <c r="D519" s="24"/>
      <c r="E519" s="24"/>
      <c r="F519" s="24"/>
      <c r="G519" s="24"/>
      <c r="H519" s="24"/>
      <c r="I519" s="24"/>
      <c r="J519" s="24"/>
    </row>
    <row r="520" spans="1:11" s="27" customFormat="1" ht="15.75" customHeight="1">
      <c r="A520" s="1">
        <v>511</v>
      </c>
      <c r="B520" s="46" t="s">
        <v>1157</v>
      </c>
      <c r="C520" s="66" t="s">
        <v>976</v>
      </c>
      <c r="D520" s="30">
        <f>(H520*J520)/100</f>
        <v>25.56</v>
      </c>
      <c r="E520" s="33">
        <f t="shared" si="67"/>
        <v>2.4</v>
      </c>
      <c r="F520" s="5">
        <v>150</v>
      </c>
      <c r="G520" s="6">
        <v>5.2905000000000006</v>
      </c>
      <c r="H520" s="5">
        <v>36</v>
      </c>
      <c r="I520" s="1"/>
      <c r="J520" s="27">
        <f>IF(ISNUMBER(C520),C520,VALUE(LEFT(C520,(SEARCH("±",C520,1)-1))))</f>
        <v>71</v>
      </c>
    </row>
    <row r="521" spans="1:11" s="23" customFormat="1" ht="15" customHeight="1">
      <c r="A521" s="1">
        <v>512</v>
      </c>
      <c r="B521" s="46" t="s">
        <v>1158</v>
      </c>
      <c r="C521" s="66">
        <v>107</v>
      </c>
      <c r="D521" s="30">
        <f>(H521*J521)/100</f>
        <v>0</v>
      </c>
      <c r="E521" s="4">
        <f t="shared" si="67"/>
        <v>0</v>
      </c>
      <c r="F521" s="44"/>
      <c r="G521" s="22"/>
      <c r="H521" s="45"/>
      <c r="I521" s="1"/>
      <c r="J521" s="27">
        <f>IF(ISNUMBER(C521),C521,VALUE(LEFT(C521,(SEARCH("±",C521,1)-1))))</f>
        <v>107</v>
      </c>
    </row>
    <row r="522" spans="1:11" s="23" customFormat="1" ht="15.75" customHeight="1">
      <c r="A522" s="1">
        <v>513</v>
      </c>
      <c r="B522" s="26" t="s">
        <v>1159</v>
      </c>
      <c r="C522" s="24"/>
      <c r="D522" s="24"/>
      <c r="E522" s="24"/>
      <c r="F522" s="24"/>
      <c r="G522" s="24"/>
      <c r="H522" s="24"/>
      <c r="I522" s="24"/>
      <c r="J522" s="24"/>
    </row>
    <row r="523" spans="1:11" s="28" customFormat="1" ht="15" customHeight="1">
      <c r="A523" s="1">
        <v>514</v>
      </c>
      <c r="B523" s="46" t="s">
        <v>1160</v>
      </c>
      <c r="C523" s="49" t="s">
        <v>1161</v>
      </c>
      <c r="D523" s="30">
        <f>(H523*J523)/100</f>
        <v>36.57</v>
      </c>
      <c r="E523" s="33">
        <f t="shared" si="67"/>
        <v>3.5333333333333332</v>
      </c>
      <c r="F523" s="44">
        <v>150</v>
      </c>
      <c r="G523" s="6">
        <v>5.2905000000000006</v>
      </c>
      <c r="H523" s="45">
        <v>53</v>
      </c>
      <c r="I523" s="1"/>
      <c r="J523" s="27">
        <f>IF(ISNUMBER(C523),C523,VALUE(LEFT(C523,(SEARCH("±",C523,1)-1))))</f>
        <v>69</v>
      </c>
    </row>
    <row r="524" spans="1:11" s="28" customFormat="1" ht="15" customHeight="1">
      <c r="A524" s="1">
        <v>515</v>
      </c>
      <c r="B524" s="46" t="s">
        <v>1162</v>
      </c>
      <c r="C524" s="49" t="s">
        <v>1163</v>
      </c>
      <c r="D524" s="30">
        <f>(H524*J524)/100</f>
        <v>29.67</v>
      </c>
      <c r="E524" s="33">
        <f t="shared" si="67"/>
        <v>2.8666666666666667</v>
      </c>
      <c r="F524" s="44">
        <v>150</v>
      </c>
      <c r="G524" s="6">
        <v>5.2905000000000006</v>
      </c>
      <c r="H524" s="45">
        <v>43</v>
      </c>
      <c r="I524" s="1"/>
      <c r="J524" s="27">
        <f>IF(ISNUMBER(C524),C524,VALUE(LEFT(C524,(SEARCH("±",C524,1)-1))))</f>
        <v>69</v>
      </c>
    </row>
    <row r="525" spans="1:11" s="23" customFormat="1" ht="15.75" customHeight="1">
      <c r="A525" s="1">
        <v>516</v>
      </c>
      <c r="B525" s="25" t="s">
        <v>1164</v>
      </c>
      <c r="C525" s="24"/>
      <c r="D525" s="24"/>
      <c r="E525" s="24"/>
      <c r="F525" s="24"/>
      <c r="G525" s="24"/>
      <c r="H525" s="24"/>
      <c r="I525" s="24"/>
      <c r="J525" s="24"/>
    </row>
    <row r="526" spans="1:11" s="27" customFormat="1" ht="15" customHeight="1">
      <c r="A526" s="1">
        <v>517</v>
      </c>
      <c r="B526" s="46" t="s">
        <v>1165</v>
      </c>
      <c r="C526" s="47">
        <v>45</v>
      </c>
      <c r="D526" s="30">
        <f t="shared" ref="D526:D540" si="70">(H526*J526)/100</f>
        <v>13.5</v>
      </c>
      <c r="E526" s="31">
        <f t="shared" si="67"/>
        <v>2</v>
      </c>
      <c r="F526" s="5">
        <v>150</v>
      </c>
      <c r="G526" s="6">
        <v>5.2905000000000006</v>
      </c>
      <c r="H526" s="5">
        <v>30</v>
      </c>
      <c r="I526" s="1"/>
      <c r="J526" s="27">
        <f t="shared" ref="J526:J540" si="71">IF(ISNUMBER(C526),C526,VALUE(LEFT(C526,(SEARCH("±",C526,1)-1))))</f>
        <v>45</v>
      </c>
    </row>
    <row r="527" spans="1:11" s="27" customFormat="1" ht="15" customHeight="1">
      <c r="A527" s="1">
        <v>518</v>
      </c>
      <c r="B527" s="46" t="s">
        <v>1166</v>
      </c>
      <c r="C527" s="47">
        <v>48</v>
      </c>
      <c r="D527" s="30">
        <f t="shared" si="70"/>
        <v>18.239999999999998</v>
      </c>
      <c r="E527" s="33">
        <f t="shared" si="67"/>
        <v>2.5333333333333332</v>
      </c>
      <c r="F527" s="5">
        <v>150</v>
      </c>
      <c r="G527" s="6">
        <v>5.2905000000000006</v>
      </c>
      <c r="H527" s="5">
        <v>38</v>
      </c>
      <c r="I527" s="1"/>
      <c r="J527" s="27">
        <f t="shared" si="71"/>
        <v>48</v>
      </c>
    </row>
    <row r="528" spans="1:11" s="23" customFormat="1" ht="15" customHeight="1">
      <c r="A528" s="1">
        <v>519</v>
      </c>
      <c r="B528" s="46" t="s">
        <v>1167</v>
      </c>
      <c r="C528" s="47">
        <v>51</v>
      </c>
      <c r="D528" s="30">
        <f t="shared" si="70"/>
        <v>21.42</v>
      </c>
      <c r="E528" s="33">
        <f t="shared" si="67"/>
        <v>2.8</v>
      </c>
      <c r="F528" s="5">
        <v>150</v>
      </c>
      <c r="G528" s="6">
        <v>5.2905000000000006</v>
      </c>
      <c r="H528" s="5">
        <v>42</v>
      </c>
      <c r="I528" s="1"/>
      <c r="J528" s="27">
        <f t="shared" si="71"/>
        <v>51</v>
      </c>
    </row>
    <row r="529" spans="1:10" s="27" customFormat="1" ht="15" customHeight="1">
      <c r="A529" s="1">
        <v>520</v>
      </c>
      <c r="B529" s="46" t="s">
        <v>1168</v>
      </c>
      <c r="C529" s="47">
        <v>52</v>
      </c>
      <c r="D529" s="30">
        <f t="shared" si="70"/>
        <v>18.72</v>
      </c>
      <c r="E529" s="33">
        <f t="shared" si="67"/>
        <v>2.4</v>
      </c>
      <c r="F529" s="5">
        <v>150</v>
      </c>
      <c r="G529" s="6">
        <v>5.2905000000000006</v>
      </c>
      <c r="H529" s="5">
        <v>36</v>
      </c>
      <c r="I529" s="1"/>
      <c r="J529" s="27">
        <f t="shared" si="71"/>
        <v>52</v>
      </c>
    </row>
    <row r="530" spans="1:10" ht="15" customHeight="1">
      <c r="A530" s="1">
        <v>521</v>
      </c>
      <c r="B530" s="46" t="s">
        <v>1167</v>
      </c>
      <c r="C530" s="49">
        <v>56</v>
      </c>
      <c r="D530" s="30">
        <f t="shared" si="70"/>
        <v>23.52</v>
      </c>
      <c r="E530" s="33">
        <f t="shared" si="67"/>
        <v>2.8</v>
      </c>
      <c r="F530" s="5">
        <v>150</v>
      </c>
      <c r="G530" s="6">
        <v>5.2905000000000006</v>
      </c>
      <c r="H530" s="5">
        <v>42</v>
      </c>
      <c r="I530" s="1"/>
      <c r="J530" s="27">
        <f t="shared" si="71"/>
        <v>56</v>
      </c>
    </row>
    <row r="531" spans="1:10" s="27" customFormat="1" ht="15" customHeight="1">
      <c r="A531" s="1">
        <v>522</v>
      </c>
      <c r="B531" s="46" t="s">
        <v>1169</v>
      </c>
      <c r="C531" s="49">
        <v>69</v>
      </c>
      <c r="D531" s="30">
        <f t="shared" si="70"/>
        <v>26.22</v>
      </c>
      <c r="E531" s="33">
        <f t="shared" si="67"/>
        <v>2.5333333333333332</v>
      </c>
      <c r="F531" s="5">
        <v>150</v>
      </c>
      <c r="G531" s="6">
        <v>5.2905000000000006</v>
      </c>
      <c r="H531" s="5">
        <v>38</v>
      </c>
      <c r="I531" s="1"/>
      <c r="J531" s="27">
        <f t="shared" si="71"/>
        <v>69</v>
      </c>
    </row>
    <row r="532" spans="1:10" s="28" customFormat="1" ht="15" customHeight="1">
      <c r="A532" s="1">
        <v>523</v>
      </c>
      <c r="B532" s="46" t="s">
        <v>1167</v>
      </c>
      <c r="C532" s="66" t="s">
        <v>1900</v>
      </c>
      <c r="D532" s="30">
        <f t="shared" si="70"/>
        <v>30.24</v>
      </c>
      <c r="E532" s="33">
        <f t="shared" si="67"/>
        <v>2.8</v>
      </c>
      <c r="F532" s="5">
        <v>150</v>
      </c>
      <c r="G532" s="6">
        <v>5.2905000000000006</v>
      </c>
      <c r="H532" s="5">
        <v>42</v>
      </c>
      <c r="I532" s="1"/>
      <c r="J532" s="27">
        <f t="shared" si="71"/>
        <v>72</v>
      </c>
    </row>
    <row r="533" spans="1:10" ht="15" customHeight="1">
      <c r="A533" s="1">
        <v>524</v>
      </c>
      <c r="B533" s="46" t="s">
        <v>1170</v>
      </c>
      <c r="C533" s="66">
        <v>72</v>
      </c>
      <c r="D533" s="30">
        <f t="shared" si="70"/>
        <v>27.36</v>
      </c>
      <c r="E533" s="33">
        <f t="shared" si="67"/>
        <v>2.5333333333333332</v>
      </c>
      <c r="F533" s="5">
        <v>150</v>
      </c>
      <c r="G533" s="6">
        <v>5.2905000000000006</v>
      </c>
      <c r="H533" s="5">
        <v>38</v>
      </c>
      <c r="I533" s="1"/>
      <c r="J533" s="27">
        <f t="shared" si="71"/>
        <v>72</v>
      </c>
    </row>
    <row r="534" spans="1:10" s="28" customFormat="1" ht="15" customHeight="1">
      <c r="A534" s="1">
        <v>525</v>
      </c>
      <c r="B534" s="46" t="s">
        <v>1171</v>
      </c>
      <c r="C534" s="66">
        <v>102</v>
      </c>
      <c r="D534" s="30">
        <f t="shared" si="70"/>
        <v>30.6</v>
      </c>
      <c r="E534" s="31">
        <f t="shared" si="67"/>
        <v>2</v>
      </c>
      <c r="F534" s="5">
        <v>150</v>
      </c>
      <c r="G534" s="6">
        <v>5.2905000000000006</v>
      </c>
      <c r="H534" s="5">
        <v>30</v>
      </c>
      <c r="I534" s="1"/>
      <c r="J534" s="27">
        <f t="shared" si="71"/>
        <v>102</v>
      </c>
    </row>
    <row r="535" spans="1:10" s="28" customFormat="1" ht="15" customHeight="1">
      <c r="A535" s="1">
        <v>526</v>
      </c>
      <c r="B535" s="46" t="s">
        <v>1172</v>
      </c>
      <c r="C535" s="66">
        <v>112</v>
      </c>
      <c r="D535" s="30">
        <f t="shared" si="70"/>
        <v>47.04</v>
      </c>
      <c r="E535" s="33">
        <f t="shared" si="67"/>
        <v>2.8</v>
      </c>
      <c r="F535" s="5">
        <v>150</v>
      </c>
      <c r="G535" s="6">
        <v>5.2905000000000006</v>
      </c>
      <c r="H535" s="5">
        <v>42</v>
      </c>
      <c r="I535" s="1"/>
      <c r="J535" s="27">
        <f t="shared" si="71"/>
        <v>112</v>
      </c>
    </row>
    <row r="536" spans="1:10" s="27" customFormat="1" ht="15" customHeight="1">
      <c r="A536" s="1">
        <v>527</v>
      </c>
      <c r="B536" s="46" t="s">
        <v>1066</v>
      </c>
      <c r="C536" s="47">
        <v>43</v>
      </c>
      <c r="D536" s="30">
        <f t="shared" si="70"/>
        <v>12.9</v>
      </c>
      <c r="E536" s="31">
        <f t="shared" si="67"/>
        <v>2</v>
      </c>
      <c r="F536" s="5">
        <v>150</v>
      </c>
      <c r="G536" s="6">
        <v>5.2905000000000006</v>
      </c>
      <c r="H536" s="5">
        <v>30</v>
      </c>
      <c r="I536" s="1"/>
      <c r="J536" s="27">
        <f t="shared" si="71"/>
        <v>43</v>
      </c>
    </row>
    <row r="537" spans="1:10" s="27" customFormat="1" ht="15" customHeight="1">
      <c r="A537" s="1">
        <v>528</v>
      </c>
      <c r="B537" s="46" t="s">
        <v>1066</v>
      </c>
      <c r="C537" s="47">
        <v>47</v>
      </c>
      <c r="D537" s="30">
        <f t="shared" si="70"/>
        <v>14.1</v>
      </c>
      <c r="E537" s="31">
        <f t="shared" si="67"/>
        <v>2</v>
      </c>
      <c r="F537" s="5">
        <v>150</v>
      </c>
      <c r="G537" s="6">
        <v>5.2905000000000006</v>
      </c>
      <c r="H537" s="5">
        <v>30</v>
      </c>
      <c r="I537" s="1"/>
      <c r="J537" s="27">
        <f t="shared" si="71"/>
        <v>47</v>
      </c>
    </row>
    <row r="538" spans="1:10" ht="15" customHeight="1">
      <c r="A538" s="1">
        <v>529</v>
      </c>
      <c r="B538" s="48" t="s">
        <v>1067</v>
      </c>
      <c r="C538" s="49" t="s">
        <v>1068</v>
      </c>
      <c r="D538" s="30">
        <f t="shared" si="70"/>
        <v>23.04</v>
      </c>
      <c r="E538" s="33">
        <f t="shared" si="67"/>
        <v>2.4</v>
      </c>
      <c r="F538" s="5">
        <v>150</v>
      </c>
      <c r="G538" s="6">
        <v>5.2905000000000006</v>
      </c>
      <c r="H538" s="5">
        <v>36</v>
      </c>
      <c r="I538" s="1"/>
      <c r="J538" s="27">
        <f t="shared" si="71"/>
        <v>64</v>
      </c>
    </row>
    <row r="539" spans="1:10" s="23" customFormat="1" ht="15" customHeight="1">
      <c r="A539" s="1">
        <v>530</v>
      </c>
      <c r="B539" s="46" t="s">
        <v>1069</v>
      </c>
      <c r="C539" s="47">
        <v>53</v>
      </c>
      <c r="D539" s="30">
        <f t="shared" si="70"/>
        <v>20.14</v>
      </c>
      <c r="E539" s="33">
        <f t="shared" si="67"/>
        <v>2.5333333333333332</v>
      </c>
      <c r="F539" s="5">
        <v>150</v>
      </c>
      <c r="G539" s="6">
        <v>5.2905000000000006</v>
      </c>
      <c r="H539" s="5">
        <v>38</v>
      </c>
      <c r="I539" s="1"/>
      <c r="J539" s="27">
        <f t="shared" si="71"/>
        <v>53</v>
      </c>
    </row>
    <row r="540" spans="1:10" s="28" customFormat="1" ht="15" customHeight="1">
      <c r="A540" s="1">
        <v>531</v>
      </c>
      <c r="B540" s="46" t="s">
        <v>1070</v>
      </c>
      <c r="C540" s="66">
        <v>104</v>
      </c>
      <c r="D540" s="30">
        <f t="shared" si="70"/>
        <v>31.2</v>
      </c>
      <c r="E540" s="31">
        <f t="shared" si="67"/>
        <v>2</v>
      </c>
      <c r="F540" s="5">
        <v>150</v>
      </c>
      <c r="G540" s="6">
        <v>5.2905000000000006</v>
      </c>
      <c r="H540" s="5">
        <v>30</v>
      </c>
      <c r="I540" s="1"/>
      <c r="J540" s="27">
        <f t="shared" si="71"/>
        <v>104</v>
      </c>
    </row>
    <row r="541" spans="1:10" s="23" customFormat="1">
      <c r="A541" s="1">
        <v>532</v>
      </c>
      <c r="B541" s="26" t="s">
        <v>1071</v>
      </c>
      <c r="C541" s="24"/>
      <c r="D541" s="24"/>
      <c r="E541" s="24"/>
      <c r="F541" s="24"/>
      <c r="G541" s="24"/>
      <c r="H541" s="24"/>
      <c r="I541" s="24"/>
      <c r="J541" s="24"/>
    </row>
    <row r="542" spans="1:10" s="27" customFormat="1" ht="15" customHeight="1">
      <c r="A542" s="1">
        <v>533</v>
      </c>
      <c r="B542" s="46" t="s">
        <v>1072</v>
      </c>
      <c r="C542" s="47">
        <v>41</v>
      </c>
      <c r="D542" s="30">
        <f t="shared" ref="D542:D552" si="72">(H542*J542)/100</f>
        <v>16.399999999999999</v>
      </c>
      <c r="E542" s="33">
        <f t="shared" si="67"/>
        <v>2.6666666666666665</v>
      </c>
      <c r="F542" s="5">
        <v>150</v>
      </c>
      <c r="G542" s="6">
        <v>5.2905000000000006</v>
      </c>
      <c r="H542" s="5">
        <v>40</v>
      </c>
      <c r="I542" s="1"/>
      <c r="J542" s="27">
        <f t="shared" ref="J542:J552" si="73">IF(ISNUMBER(C542),C542,VALUE(LEFT(C542,(SEARCH("±",C542,1)-1))))</f>
        <v>41</v>
      </c>
    </row>
    <row r="543" spans="1:10" s="23" customFormat="1" ht="15" customHeight="1">
      <c r="A543" s="1">
        <v>534</v>
      </c>
      <c r="B543" s="46" t="s">
        <v>1073</v>
      </c>
      <c r="C543" s="47">
        <v>50</v>
      </c>
      <c r="D543" s="30">
        <f t="shared" si="72"/>
        <v>21.5</v>
      </c>
      <c r="E543" s="33">
        <f t="shared" si="67"/>
        <v>2.8666666666666667</v>
      </c>
      <c r="F543" s="5">
        <v>150</v>
      </c>
      <c r="G543" s="6">
        <v>5.2905000000000006</v>
      </c>
      <c r="H543" s="5">
        <v>43</v>
      </c>
      <c r="I543" s="1"/>
      <c r="J543" s="27">
        <f t="shared" si="73"/>
        <v>50</v>
      </c>
    </row>
    <row r="544" spans="1:10" s="23" customFormat="1" ht="15" customHeight="1">
      <c r="A544" s="1">
        <v>536</v>
      </c>
      <c r="B544" s="46" t="s">
        <v>1179</v>
      </c>
      <c r="C544" s="47">
        <v>55</v>
      </c>
      <c r="D544" s="30">
        <f t="shared" si="72"/>
        <v>22</v>
      </c>
      <c r="E544" s="33">
        <f t="shared" si="67"/>
        <v>2.6666666666666665</v>
      </c>
      <c r="F544" s="5">
        <v>150</v>
      </c>
      <c r="G544" s="6">
        <v>5.2905000000000006</v>
      </c>
      <c r="H544" s="5">
        <v>40</v>
      </c>
      <c r="I544" s="1"/>
      <c r="J544" s="27">
        <f t="shared" si="73"/>
        <v>55</v>
      </c>
    </row>
    <row r="545" spans="1:11" ht="15" customHeight="1">
      <c r="A545" s="1">
        <v>537</v>
      </c>
      <c r="B545" s="46" t="s">
        <v>1180</v>
      </c>
      <c r="C545" s="49" t="s">
        <v>1181</v>
      </c>
      <c r="D545" s="30">
        <f t="shared" si="72"/>
        <v>24.08</v>
      </c>
      <c r="E545" s="33">
        <f t="shared" si="67"/>
        <v>2.8666666666666667</v>
      </c>
      <c r="F545" s="5">
        <v>150</v>
      </c>
      <c r="G545" s="37">
        <v>5.2905000000000006</v>
      </c>
      <c r="H545" s="5">
        <v>43</v>
      </c>
      <c r="I545" s="1"/>
      <c r="J545" s="27">
        <f t="shared" si="73"/>
        <v>56</v>
      </c>
    </row>
    <row r="546" spans="1:11" ht="15" customHeight="1">
      <c r="A546" s="1">
        <v>538</v>
      </c>
      <c r="B546" s="46" t="s">
        <v>1182</v>
      </c>
      <c r="C546" s="49" t="s">
        <v>1183</v>
      </c>
      <c r="D546" s="30">
        <f t="shared" si="72"/>
        <v>24.08</v>
      </c>
      <c r="E546" s="33">
        <f t="shared" si="67"/>
        <v>2.8666666666666667</v>
      </c>
      <c r="F546" s="5">
        <v>150</v>
      </c>
      <c r="G546" s="6">
        <v>5.2905000000000006</v>
      </c>
      <c r="H546" s="5">
        <v>43</v>
      </c>
      <c r="I546" s="1"/>
      <c r="J546" s="27">
        <f t="shared" si="73"/>
        <v>56</v>
      </c>
    </row>
    <row r="547" spans="1:11" s="23" customFormat="1" ht="15" customHeight="1">
      <c r="A547" s="1">
        <v>539</v>
      </c>
      <c r="B547" s="46" t="s">
        <v>1184</v>
      </c>
      <c r="C547" s="49">
        <v>57</v>
      </c>
      <c r="D547" s="30">
        <f t="shared" si="72"/>
        <v>22.8</v>
      </c>
      <c r="E547" s="33">
        <f t="shared" ref="E547:E610" si="74">SUM(H547/15)</f>
        <v>2.6666666666666665</v>
      </c>
      <c r="F547" s="5">
        <v>150</v>
      </c>
      <c r="G547" s="6">
        <v>5.2905000000000006</v>
      </c>
      <c r="H547" s="5">
        <v>40</v>
      </c>
      <c r="I547" s="1"/>
      <c r="J547" s="27">
        <f t="shared" si="73"/>
        <v>57</v>
      </c>
    </row>
    <row r="548" spans="1:11" s="23" customFormat="1" ht="15" customHeight="1">
      <c r="A548" s="1">
        <v>540</v>
      </c>
      <c r="B548" s="46" t="s">
        <v>1185</v>
      </c>
      <c r="C548" s="49">
        <v>58</v>
      </c>
      <c r="D548" s="30">
        <f t="shared" si="72"/>
        <v>23.2</v>
      </c>
      <c r="E548" s="33">
        <f t="shared" si="74"/>
        <v>2.6666666666666665</v>
      </c>
      <c r="F548" s="5">
        <v>150</v>
      </c>
      <c r="G548" s="6">
        <v>5.2905000000000006</v>
      </c>
      <c r="H548" s="5">
        <v>40</v>
      </c>
      <c r="I548" s="1"/>
      <c r="J548" s="27">
        <f t="shared" si="73"/>
        <v>58</v>
      </c>
    </row>
    <row r="549" spans="1:11" ht="15" customHeight="1">
      <c r="A549" s="1">
        <v>541</v>
      </c>
      <c r="B549" s="46" t="s">
        <v>1184</v>
      </c>
      <c r="C549" s="49">
        <v>60</v>
      </c>
      <c r="D549" s="30">
        <f t="shared" si="72"/>
        <v>24</v>
      </c>
      <c r="E549" s="33">
        <f t="shared" si="74"/>
        <v>2.6666666666666665</v>
      </c>
      <c r="F549" s="5">
        <v>150</v>
      </c>
      <c r="G549" s="6">
        <v>5.2905000000000006</v>
      </c>
      <c r="H549" s="5">
        <v>40</v>
      </c>
      <c r="I549" s="1"/>
      <c r="J549" s="27">
        <f t="shared" si="73"/>
        <v>60</v>
      </c>
    </row>
    <row r="550" spans="1:11" ht="15" customHeight="1">
      <c r="A550" s="1">
        <v>542</v>
      </c>
      <c r="B550" s="46" t="s">
        <v>1184</v>
      </c>
      <c r="C550" s="49">
        <v>60</v>
      </c>
      <c r="D550" s="30">
        <f t="shared" si="72"/>
        <v>24</v>
      </c>
      <c r="E550" s="33">
        <f t="shared" si="74"/>
        <v>2.6666666666666665</v>
      </c>
      <c r="F550" s="5">
        <v>150</v>
      </c>
      <c r="G550" s="6">
        <v>5.2905000000000006</v>
      </c>
      <c r="H550" s="5">
        <v>40</v>
      </c>
      <c r="I550" s="1"/>
      <c r="J550" s="27">
        <f t="shared" si="73"/>
        <v>60</v>
      </c>
    </row>
    <row r="551" spans="1:11" ht="15" customHeight="1">
      <c r="A551" s="1">
        <v>543</v>
      </c>
      <c r="B551" s="46" t="s">
        <v>1186</v>
      </c>
      <c r="C551" s="49" t="s">
        <v>1187</v>
      </c>
      <c r="D551" s="30">
        <f t="shared" si="72"/>
        <v>25.6</v>
      </c>
      <c r="E551" s="33">
        <f t="shared" si="74"/>
        <v>2.6666666666666665</v>
      </c>
      <c r="F551" s="5">
        <v>150</v>
      </c>
      <c r="G551" s="6">
        <v>5.2905000000000006</v>
      </c>
      <c r="H551" s="5">
        <v>40</v>
      </c>
      <c r="I551" s="1"/>
      <c r="J551" s="27">
        <f t="shared" si="73"/>
        <v>64</v>
      </c>
    </row>
    <row r="552" spans="1:11" s="23" customFormat="1" ht="15" customHeight="1">
      <c r="A552" s="1">
        <v>544</v>
      </c>
      <c r="B552" s="48" t="s">
        <v>1188</v>
      </c>
      <c r="C552" s="49" t="s">
        <v>1183</v>
      </c>
      <c r="D552" s="30">
        <f t="shared" si="72"/>
        <v>22.96</v>
      </c>
      <c r="E552" s="33">
        <f t="shared" si="74"/>
        <v>2.7333333333333334</v>
      </c>
      <c r="F552" s="5">
        <v>150</v>
      </c>
      <c r="G552" s="6">
        <v>5.2905000000000006</v>
      </c>
      <c r="H552" s="5">
        <v>41</v>
      </c>
      <c r="I552" s="1"/>
      <c r="J552" s="27">
        <f t="shared" si="73"/>
        <v>56</v>
      </c>
    </row>
    <row r="553" spans="1:11" s="23" customFormat="1" ht="15.75" customHeight="1">
      <c r="A553" s="1">
        <v>545</v>
      </c>
      <c r="B553" s="20" t="s">
        <v>1189</v>
      </c>
      <c r="C553" s="24"/>
      <c r="D553" s="24"/>
      <c r="E553" s="24"/>
      <c r="F553" s="24"/>
      <c r="G553" s="24"/>
      <c r="H553" s="24"/>
      <c r="I553" s="24"/>
      <c r="J553" s="24"/>
      <c r="K553" s="24"/>
    </row>
    <row r="554" spans="1:11" ht="15" customHeight="1">
      <c r="A554" s="1">
        <v>546</v>
      </c>
      <c r="B554" s="46" t="s">
        <v>1190</v>
      </c>
      <c r="C554" s="49" t="s">
        <v>1739</v>
      </c>
      <c r="D554" s="30">
        <f>(H554*J554)/100</f>
        <v>25.16</v>
      </c>
      <c r="E554" s="33">
        <f t="shared" si="74"/>
        <v>2.4666666666666668</v>
      </c>
      <c r="F554" s="5">
        <v>150</v>
      </c>
      <c r="G554" s="6">
        <v>5.2905000000000006</v>
      </c>
      <c r="H554" s="5">
        <v>37</v>
      </c>
      <c r="I554" s="1"/>
      <c r="J554" s="27">
        <f>IF(ISNUMBER(C554),C554,VALUE(LEFT(C554,(SEARCH("±",C554,1)-1))))</f>
        <v>68</v>
      </c>
    </row>
    <row r="555" spans="1:11" ht="15" customHeight="1">
      <c r="A555" s="1">
        <v>547</v>
      </c>
      <c r="B555" s="46" t="s">
        <v>1191</v>
      </c>
      <c r="C555" s="66" t="s">
        <v>1192</v>
      </c>
      <c r="D555" s="30">
        <f>(H555*J555)/100</f>
        <v>27.75</v>
      </c>
      <c r="E555" s="33">
        <f t="shared" si="74"/>
        <v>2.4666666666666668</v>
      </c>
      <c r="F555" s="5">
        <v>150</v>
      </c>
      <c r="G555" s="6">
        <v>5.2905000000000006</v>
      </c>
      <c r="H555" s="5">
        <v>37</v>
      </c>
      <c r="I555" s="1"/>
      <c r="J555" s="27">
        <f>IF(ISNUMBER(C555),C555,VALUE(LEFT(C555,(SEARCH("±",C555,1)-1))))</f>
        <v>75</v>
      </c>
    </row>
    <row r="556" spans="1:11" s="27" customFormat="1" ht="15" customHeight="1">
      <c r="A556" s="1">
        <v>548</v>
      </c>
      <c r="B556" s="46" t="s">
        <v>1193</v>
      </c>
      <c r="C556" s="47" t="s">
        <v>1811</v>
      </c>
      <c r="D556" s="30">
        <f>(H556*J556)/100</f>
        <v>19.239999999999998</v>
      </c>
      <c r="E556" s="33">
        <f t="shared" si="74"/>
        <v>2.4666666666666668</v>
      </c>
      <c r="F556" s="5">
        <v>150</v>
      </c>
      <c r="G556" s="6">
        <v>5.2905000000000006</v>
      </c>
      <c r="H556" s="5">
        <v>37</v>
      </c>
      <c r="I556" s="1"/>
      <c r="J556" s="27">
        <f>IF(ISNUMBER(C556),C556,VALUE(LEFT(C556,(SEARCH("±",C556,1)-1))))</f>
        <v>52</v>
      </c>
    </row>
    <row r="557" spans="1:11" s="23" customFormat="1" ht="15.75" customHeight="1">
      <c r="A557" s="1">
        <v>550</v>
      </c>
      <c r="B557" s="26" t="s">
        <v>1194</v>
      </c>
      <c r="C557" s="24"/>
      <c r="D557" s="24"/>
      <c r="E557" s="24"/>
      <c r="F557" s="24"/>
      <c r="G557" s="24"/>
      <c r="H557" s="24"/>
      <c r="I557" s="24"/>
      <c r="J557" s="24"/>
    </row>
    <row r="558" spans="1:11" s="27" customFormat="1" ht="15" customHeight="1">
      <c r="A558" s="1">
        <v>551</v>
      </c>
      <c r="B558" s="46" t="s">
        <v>1195</v>
      </c>
      <c r="C558" s="47">
        <v>51</v>
      </c>
      <c r="D558" s="30">
        <f t="shared" ref="D558:D565" si="75">(H558*J558)/100</f>
        <v>18.87</v>
      </c>
      <c r="E558" s="33">
        <f t="shared" si="74"/>
        <v>2.4666666666666668</v>
      </c>
      <c r="F558" s="5">
        <v>150</v>
      </c>
      <c r="G558" s="6">
        <v>5.2905000000000006</v>
      </c>
      <c r="H558" s="5">
        <v>37</v>
      </c>
      <c r="I558" s="1"/>
      <c r="J558" s="27">
        <f t="shared" ref="J558:J565" si="76">IF(ISNUMBER(C558),C558,VALUE(LEFT(C558,(SEARCH("±",C558,1)-1))))</f>
        <v>51</v>
      </c>
    </row>
    <row r="559" spans="1:11" s="23" customFormat="1" ht="15" customHeight="1">
      <c r="A559" s="1">
        <v>552</v>
      </c>
      <c r="B559" s="46" t="s">
        <v>1196</v>
      </c>
      <c r="C559" s="47">
        <v>55</v>
      </c>
      <c r="D559" s="30">
        <f t="shared" si="75"/>
        <v>20.350000000000001</v>
      </c>
      <c r="E559" s="33">
        <f t="shared" si="74"/>
        <v>2.4666666666666668</v>
      </c>
      <c r="F559" s="5">
        <v>150</v>
      </c>
      <c r="G559" s="6">
        <v>5.2905000000000006</v>
      </c>
      <c r="H559" s="5">
        <v>37</v>
      </c>
      <c r="I559" s="1"/>
      <c r="J559" s="27">
        <f t="shared" si="76"/>
        <v>55</v>
      </c>
    </row>
    <row r="560" spans="1:11" s="23" customFormat="1" ht="15" customHeight="1">
      <c r="A560" s="1">
        <v>553</v>
      </c>
      <c r="B560" s="46" t="s">
        <v>1197</v>
      </c>
      <c r="C560" s="47">
        <v>54</v>
      </c>
      <c r="D560" s="30">
        <f t="shared" si="75"/>
        <v>19.98</v>
      </c>
      <c r="E560" s="33">
        <f t="shared" si="74"/>
        <v>2.4666666666666668</v>
      </c>
      <c r="F560" s="5">
        <v>150</v>
      </c>
      <c r="G560" s="6">
        <v>5.2905000000000006</v>
      </c>
      <c r="H560" s="5">
        <v>37</v>
      </c>
      <c r="I560" s="1"/>
      <c r="J560" s="27">
        <f t="shared" si="76"/>
        <v>54</v>
      </c>
    </row>
    <row r="561" spans="1:11" s="23" customFormat="1" ht="15" customHeight="1">
      <c r="A561" s="1">
        <v>554</v>
      </c>
      <c r="B561" s="46" t="s">
        <v>1198</v>
      </c>
      <c r="C561" s="49">
        <v>58</v>
      </c>
      <c r="D561" s="30">
        <f t="shared" si="75"/>
        <v>21.46</v>
      </c>
      <c r="E561" s="33">
        <f t="shared" si="74"/>
        <v>2.4666666666666668</v>
      </c>
      <c r="F561" s="5">
        <v>150</v>
      </c>
      <c r="G561" s="6">
        <v>5.2905000000000006</v>
      </c>
      <c r="H561" s="5">
        <v>37</v>
      </c>
      <c r="I561" s="1"/>
      <c r="J561" s="27">
        <f t="shared" si="76"/>
        <v>58</v>
      </c>
    </row>
    <row r="562" spans="1:11" s="27" customFormat="1" ht="15" customHeight="1">
      <c r="A562" s="1">
        <v>555</v>
      </c>
      <c r="B562" s="46" t="s">
        <v>1199</v>
      </c>
      <c r="C562" s="49">
        <v>57</v>
      </c>
      <c r="D562" s="30">
        <f t="shared" si="75"/>
        <v>18.239999999999998</v>
      </c>
      <c r="E562" s="33">
        <f t="shared" si="74"/>
        <v>2.1333333333333333</v>
      </c>
      <c r="F562" s="5">
        <v>150</v>
      </c>
      <c r="G562" s="6">
        <v>5.2905000000000006</v>
      </c>
      <c r="H562" s="5">
        <v>32</v>
      </c>
      <c r="I562" s="1"/>
      <c r="J562" s="27">
        <f t="shared" si="76"/>
        <v>57</v>
      </c>
    </row>
    <row r="563" spans="1:11" s="28" customFormat="1" ht="15" customHeight="1">
      <c r="A563" s="1">
        <v>556</v>
      </c>
      <c r="B563" s="46" t="s">
        <v>1200</v>
      </c>
      <c r="C563" s="66" t="s">
        <v>1201</v>
      </c>
      <c r="D563" s="30">
        <f t="shared" si="75"/>
        <v>36.979999999999997</v>
      </c>
      <c r="E563" s="33">
        <f t="shared" si="74"/>
        <v>2.8666666666666667</v>
      </c>
      <c r="F563" s="5">
        <v>150</v>
      </c>
      <c r="G563" s="6">
        <v>5.2905000000000006</v>
      </c>
      <c r="H563" s="5">
        <v>43</v>
      </c>
      <c r="I563" s="1"/>
      <c r="J563" s="27">
        <f t="shared" si="76"/>
        <v>86</v>
      </c>
    </row>
    <row r="564" spans="1:11" s="28" customFormat="1" ht="15" customHeight="1">
      <c r="A564" s="1">
        <v>557</v>
      </c>
      <c r="B564" s="46" t="s">
        <v>1202</v>
      </c>
      <c r="C564" s="66" t="s">
        <v>1203</v>
      </c>
      <c r="D564" s="30">
        <f t="shared" si="75"/>
        <v>31.36</v>
      </c>
      <c r="E564" s="33">
        <f t="shared" si="74"/>
        <v>2.1333333333333333</v>
      </c>
      <c r="F564" s="5">
        <v>150</v>
      </c>
      <c r="G564" s="6">
        <v>5.2905000000000006</v>
      </c>
      <c r="H564" s="5">
        <v>32</v>
      </c>
      <c r="I564" s="1"/>
      <c r="J564" s="27">
        <f t="shared" si="76"/>
        <v>98</v>
      </c>
    </row>
    <row r="565" spans="1:11" s="28" customFormat="1" ht="15" customHeight="1">
      <c r="A565" s="1">
        <v>558</v>
      </c>
      <c r="B565" s="46" t="s">
        <v>1204</v>
      </c>
      <c r="C565" s="66" t="s">
        <v>1205</v>
      </c>
      <c r="D565" s="30">
        <f t="shared" si="75"/>
        <v>45.78</v>
      </c>
      <c r="E565" s="33">
        <f t="shared" si="74"/>
        <v>2.8</v>
      </c>
      <c r="F565" s="5">
        <v>150</v>
      </c>
      <c r="G565" s="6">
        <v>5.2905000000000006</v>
      </c>
      <c r="H565" s="5">
        <v>42</v>
      </c>
      <c r="I565" s="1"/>
      <c r="J565" s="27">
        <f t="shared" si="76"/>
        <v>109</v>
      </c>
    </row>
    <row r="566" spans="1:11" s="23" customFormat="1" ht="15.75" customHeight="1">
      <c r="A566" s="1">
        <v>559</v>
      </c>
      <c r="B566" s="26" t="s">
        <v>1206</v>
      </c>
      <c r="C566" s="24"/>
      <c r="D566" s="24"/>
      <c r="E566" s="24"/>
      <c r="F566" s="24"/>
      <c r="G566" s="24"/>
      <c r="H566" s="24"/>
      <c r="I566" s="24"/>
      <c r="J566" s="24"/>
      <c r="K566" s="24"/>
    </row>
    <row r="567" spans="1:11" s="28" customFormat="1" ht="15" customHeight="1">
      <c r="A567" s="1">
        <v>560</v>
      </c>
      <c r="B567" s="46" t="s">
        <v>1207</v>
      </c>
      <c r="C567" s="66" t="s">
        <v>1208</v>
      </c>
      <c r="D567" s="30">
        <f>(H567*J567)/100</f>
        <v>35.69</v>
      </c>
      <c r="E567" s="33">
        <f t="shared" si="74"/>
        <v>2.8666666666666667</v>
      </c>
      <c r="F567" s="5">
        <v>150</v>
      </c>
      <c r="G567" s="6">
        <v>5.2905000000000006</v>
      </c>
      <c r="H567" s="5">
        <v>43</v>
      </c>
      <c r="I567" s="1"/>
      <c r="J567" s="27">
        <f>IF(ISNUMBER(C567),C567,VALUE(LEFT(C567,(SEARCH("±",C567,1)-1))))</f>
        <v>83</v>
      </c>
    </row>
    <row r="568" spans="1:11" s="28" customFormat="1">
      <c r="A568" s="1">
        <v>561</v>
      </c>
      <c r="B568" s="46" t="s">
        <v>1209</v>
      </c>
      <c r="C568" s="66" t="s">
        <v>1210</v>
      </c>
      <c r="D568" s="30">
        <f>(H568*J568)/100</f>
        <v>37.409999999999997</v>
      </c>
      <c r="E568" s="33">
        <f t="shared" si="74"/>
        <v>2.8666666666666667</v>
      </c>
      <c r="F568" s="44">
        <v>150</v>
      </c>
      <c r="G568" s="6">
        <v>5.2905000000000006</v>
      </c>
      <c r="H568" s="45">
        <v>43</v>
      </c>
      <c r="I568" s="1"/>
      <c r="J568" s="27">
        <f>IF(ISNUMBER(C568),C568,VALUE(LEFT(C568,(SEARCH("±",C568,1)-1))))</f>
        <v>87</v>
      </c>
    </row>
    <row r="569" spans="1:11" s="28" customFormat="1" ht="15" customHeight="1">
      <c r="A569" s="1">
        <v>562</v>
      </c>
      <c r="B569" s="46" t="s">
        <v>1211</v>
      </c>
      <c r="C569" s="66" t="s">
        <v>1212</v>
      </c>
      <c r="D569" s="30">
        <f>(H569*J569)/100</f>
        <v>37.840000000000003</v>
      </c>
      <c r="E569" s="33">
        <f t="shared" si="74"/>
        <v>2.8666666666666667</v>
      </c>
      <c r="F569" s="44">
        <v>150</v>
      </c>
      <c r="G569" s="6">
        <v>5.2905000000000006</v>
      </c>
      <c r="H569" s="45">
        <v>43</v>
      </c>
      <c r="I569" s="1"/>
      <c r="J569" s="27">
        <f>IF(ISNUMBER(C569),C569,VALUE(LEFT(C569,(SEARCH("±",C569,1)-1))))</f>
        <v>88</v>
      </c>
    </row>
    <row r="570" spans="1:11" s="28" customFormat="1" ht="15" customHeight="1">
      <c r="A570" s="1">
        <v>563</v>
      </c>
      <c r="B570" s="46" t="s">
        <v>1213</v>
      </c>
      <c r="C570" s="66" t="s">
        <v>1214</v>
      </c>
      <c r="D570" s="30">
        <f>(H570*J570)/100</f>
        <v>39.99</v>
      </c>
      <c r="E570" s="33">
        <f t="shared" si="74"/>
        <v>2.8666666666666667</v>
      </c>
      <c r="F570" s="44">
        <v>150</v>
      </c>
      <c r="G570" s="6">
        <v>5.2905000000000006</v>
      </c>
      <c r="H570" s="45">
        <v>43</v>
      </c>
      <c r="I570" s="1"/>
      <c r="J570" s="27">
        <f>IF(ISNUMBER(C570),C570,VALUE(LEFT(C570,(SEARCH("±",C570,1)-1))))</f>
        <v>93</v>
      </c>
    </row>
    <row r="571" spans="1:11" s="28" customFormat="1" ht="15" customHeight="1">
      <c r="A571" s="1">
        <v>564</v>
      </c>
      <c r="B571" s="46" t="s">
        <v>1113</v>
      </c>
      <c r="C571" s="66">
        <v>139</v>
      </c>
      <c r="D571" s="30">
        <f>(H571*J571)/100</f>
        <v>59.77</v>
      </c>
      <c r="E571" s="33">
        <f t="shared" si="74"/>
        <v>2.8666666666666667</v>
      </c>
      <c r="F571" s="44">
        <v>150</v>
      </c>
      <c r="G571" s="6">
        <v>5.2905000000000006</v>
      </c>
      <c r="H571" s="45">
        <v>43</v>
      </c>
      <c r="I571" s="1"/>
      <c r="J571" s="27">
        <f>IF(ISNUMBER(C571),C571,VALUE(LEFT(C571,(SEARCH("±",C571,1)-1))))</f>
        <v>139</v>
      </c>
    </row>
    <row r="572" spans="1:11" s="23" customFormat="1" ht="15" customHeight="1">
      <c r="A572" s="1">
        <v>565</v>
      </c>
      <c r="B572" s="26" t="s">
        <v>1114</v>
      </c>
      <c r="C572" s="24"/>
      <c r="D572" s="24"/>
      <c r="E572" s="24"/>
      <c r="F572" s="24"/>
      <c r="G572" s="24"/>
      <c r="H572" s="24"/>
      <c r="I572" s="24"/>
      <c r="J572" s="24"/>
    </row>
    <row r="573" spans="1:11" s="23" customFormat="1" ht="15" customHeight="1">
      <c r="A573" s="1">
        <v>566</v>
      </c>
      <c r="B573" s="46" t="s">
        <v>1115</v>
      </c>
      <c r="C573" s="47">
        <v>37</v>
      </c>
      <c r="D573" s="30">
        <f t="shared" ref="D573:D580" si="77">(H573*J573)/100</f>
        <v>14.43</v>
      </c>
      <c r="E573" s="33">
        <f t="shared" si="74"/>
        <v>2.6</v>
      </c>
      <c r="F573" s="44">
        <v>150</v>
      </c>
      <c r="G573" s="6">
        <v>5.2905000000000006</v>
      </c>
      <c r="H573" s="45">
        <v>39</v>
      </c>
      <c r="I573" s="1"/>
      <c r="J573" s="27">
        <f t="shared" ref="J573:J580" si="78">IF(ISNUMBER(C573),C573,VALUE(LEFT(C573,(SEARCH("±",C573,1)-1))))</f>
        <v>37</v>
      </c>
    </row>
    <row r="574" spans="1:11" s="65" customFormat="1" ht="15" customHeight="1">
      <c r="A574" s="1">
        <v>567</v>
      </c>
      <c r="B574" s="46" t="s">
        <v>1116</v>
      </c>
      <c r="C574" s="47">
        <v>39</v>
      </c>
      <c r="D574" s="30">
        <f t="shared" si="77"/>
        <v>15.21</v>
      </c>
      <c r="E574" s="33">
        <f t="shared" si="74"/>
        <v>2.6</v>
      </c>
      <c r="F574" s="44">
        <v>150</v>
      </c>
      <c r="G574" s="6">
        <v>5.2905000000000006</v>
      </c>
      <c r="H574" s="45">
        <v>39</v>
      </c>
      <c r="I574" s="1"/>
      <c r="J574" s="27">
        <f t="shared" si="78"/>
        <v>39</v>
      </c>
    </row>
    <row r="575" spans="1:11" s="23" customFormat="1" ht="15" customHeight="1">
      <c r="A575" s="1">
        <v>568</v>
      </c>
      <c r="B575" s="48" t="s">
        <v>1781</v>
      </c>
      <c r="C575" s="47">
        <v>38</v>
      </c>
      <c r="D575" s="30">
        <f t="shared" si="77"/>
        <v>14.82</v>
      </c>
      <c r="E575" s="33">
        <f t="shared" si="74"/>
        <v>2.6</v>
      </c>
      <c r="F575" s="44">
        <v>150</v>
      </c>
      <c r="G575" s="6">
        <v>5.2905000000000006</v>
      </c>
      <c r="H575" s="45">
        <v>39</v>
      </c>
      <c r="I575" s="1"/>
      <c r="J575" s="27">
        <f t="shared" si="78"/>
        <v>38</v>
      </c>
    </row>
    <row r="576" spans="1:11" s="23" customFormat="1" ht="15" customHeight="1">
      <c r="A576" s="1">
        <v>569</v>
      </c>
      <c r="B576" s="46" t="s">
        <v>1117</v>
      </c>
      <c r="C576" s="47" t="s">
        <v>878</v>
      </c>
      <c r="D576" s="30">
        <f t="shared" si="77"/>
        <v>0</v>
      </c>
      <c r="E576" s="4">
        <f t="shared" si="74"/>
        <v>0</v>
      </c>
      <c r="F576" s="5"/>
      <c r="G576" s="22"/>
      <c r="H576" s="5"/>
      <c r="I576" s="1"/>
      <c r="J576" s="27">
        <f t="shared" si="78"/>
        <v>50</v>
      </c>
    </row>
    <row r="577" spans="1:10" s="23" customFormat="1" ht="15" customHeight="1">
      <c r="A577" s="1">
        <v>570</v>
      </c>
      <c r="B577" s="46" t="s">
        <v>1117</v>
      </c>
      <c r="C577" s="49" t="s">
        <v>1118</v>
      </c>
      <c r="D577" s="30">
        <f t="shared" si="77"/>
        <v>0</v>
      </c>
      <c r="E577" s="4">
        <f t="shared" si="74"/>
        <v>0</v>
      </c>
      <c r="F577" s="5"/>
      <c r="G577" s="22"/>
      <c r="H577" s="5"/>
      <c r="I577" s="1"/>
      <c r="J577" s="27">
        <f t="shared" si="78"/>
        <v>64</v>
      </c>
    </row>
    <row r="578" spans="1:10" s="23" customFormat="1" ht="15" customHeight="1">
      <c r="A578" s="1">
        <v>571</v>
      </c>
      <c r="B578" s="46" t="s">
        <v>1117</v>
      </c>
      <c r="C578" s="47" t="s">
        <v>1119</v>
      </c>
      <c r="D578" s="30">
        <f t="shared" si="77"/>
        <v>0</v>
      </c>
      <c r="E578" s="4">
        <f t="shared" si="74"/>
        <v>0</v>
      </c>
      <c r="F578" s="5"/>
      <c r="G578" s="22"/>
      <c r="H578" s="5"/>
      <c r="I578" s="1"/>
      <c r="J578" s="27">
        <f t="shared" si="78"/>
        <v>54</v>
      </c>
    </row>
    <row r="579" spans="1:10" s="23" customFormat="1" ht="15" customHeight="1">
      <c r="A579" s="1">
        <v>572</v>
      </c>
      <c r="B579" s="48" t="s">
        <v>1761</v>
      </c>
      <c r="C579" s="49" t="s">
        <v>1775</v>
      </c>
      <c r="D579" s="30">
        <f t="shared" si="77"/>
        <v>21.84</v>
      </c>
      <c r="E579" s="33">
        <f t="shared" si="74"/>
        <v>2.6</v>
      </c>
      <c r="F579" s="44">
        <v>150</v>
      </c>
      <c r="G579" s="6">
        <v>5.2905000000000006</v>
      </c>
      <c r="H579" s="45">
        <v>39</v>
      </c>
      <c r="I579" s="1"/>
      <c r="J579" s="27">
        <f t="shared" si="78"/>
        <v>56</v>
      </c>
    </row>
    <row r="580" spans="1:10" s="27" customFormat="1" ht="15" customHeight="1">
      <c r="A580" s="1">
        <v>573</v>
      </c>
      <c r="B580" s="46" t="s">
        <v>1120</v>
      </c>
      <c r="C580" s="47" t="s">
        <v>1121</v>
      </c>
      <c r="D580" s="30">
        <f t="shared" si="77"/>
        <v>18.239999999999998</v>
      </c>
      <c r="E580" s="33">
        <f t="shared" si="74"/>
        <v>2.5333333333333332</v>
      </c>
      <c r="F580" s="44">
        <v>150</v>
      </c>
      <c r="G580" s="6">
        <v>5.2905000000000006</v>
      </c>
      <c r="H580" s="45">
        <v>38</v>
      </c>
      <c r="I580" s="1"/>
      <c r="J580" s="27">
        <f t="shared" si="78"/>
        <v>48</v>
      </c>
    </row>
    <row r="581" spans="1:10" s="23" customFormat="1" ht="15" customHeight="1">
      <c r="A581" s="1">
        <v>574</v>
      </c>
      <c r="B581" s="26" t="s">
        <v>1122</v>
      </c>
      <c r="C581" s="24"/>
      <c r="D581" s="24"/>
      <c r="E581" s="24"/>
      <c r="F581" s="24"/>
      <c r="G581" s="24"/>
      <c r="H581" s="24"/>
      <c r="I581" s="24"/>
      <c r="J581" s="24"/>
    </row>
    <row r="582" spans="1:10" s="23" customFormat="1" ht="15" customHeight="1">
      <c r="A582" s="1">
        <v>575</v>
      </c>
      <c r="B582" s="46" t="s">
        <v>1223</v>
      </c>
      <c r="C582" s="49" t="s">
        <v>988</v>
      </c>
      <c r="D582" s="30">
        <f>(H582*J582)/100</f>
        <v>22.04</v>
      </c>
      <c r="E582" s="33">
        <f t="shared" si="74"/>
        <v>2.5333333333333332</v>
      </c>
      <c r="F582" s="44">
        <v>150</v>
      </c>
      <c r="G582" s="6">
        <v>5.2905000000000006</v>
      </c>
      <c r="H582" s="45">
        <v>38</v>
      </c>
      <c r="I582" s="1"/>
      <c r="J582" s="27">
        <f>IF(ISNUMBER(C582),C582,VALUE(LEFT(C582,(SEARCH("±",C582,1)-1))))</f>
        <v>58</v>
      </c>
    </row>
    <row r="583" spans="1:10" s="67" customFormat="1" ht="15" customHeight="1">
      <c r="A583" s="1">
        <v>576</v>
      </c>
      <c r="B583" s="46" t="s">
        <v>1224</v>
      </c>
      <c r="C583" s="49" t="s">
        <v>1103</v>
      </c>
      <c r="D583" s="30">
        <f>(H583*J583)/100</f>
        <v>23.37</v>
      </c>
      <c r="E583" s="33">
        <f t="shared" si="74"/>
        <v>2.7333333333333334</v>
      </c>
      <c r="F583" s="44">
        <v>150</v>
      </c>
      <c r="G583" s="6">
        <v>5.2905000000000006</v>
      </c>
      <c r="H583" s="45">
        <v>41</v>
      </c>
      <c r="I583" s="1"/>
      <c r="J583" s="27">
        <f>IF(ISNUMBER(C583),C583,VALUE(LEFT(C583,(SEARCH("±",C583,1)-1))))</f>
        <v>57</v>
      </c>
    </row>
    <row r="584" spans="1:10" s="23" customFormat="1" ht="15" customHeight="1">
      <c r="A584" s="1">
        <v>578</v>
      </c>
      <c r="B584" s="46" t="s">
        <v>1225</v>
      </c>
      <c r="C584" s="49" t="s">
        <v>951</v>
      </c>
      <c r="D584" s="30">
        <f>(H584*J584)/100</f>
        <v>22.8</v>
      </c>
      <c r="E584" s="33">
        <f t="shared" si="74"/>
        <v>2.5333333333333332</v>
      </c>
      <c r="F584" s="44">
        <v>150</v>
      </c>
      <c r="G584" s="6">
        <v>5.2905000000000006</v>
      </c>
      <c r="H584" s="45">
        <v>38</v>
      </c>
      <c r="I584" s="1"/>
      <c r="J584" s="27">
        <f>IF(ISNUMBER(C584),C584,VALUE(LEFT(C584,(SEARCH("±",C584,1)-1))))</f>
        <v>60</v>
      </c>
    </row>
    <row r="585" spans="1:10" ht="15" customHeight="1">
      <c r="A585" s="1">
        <v>579</v>
      </c>
      <c r="B585" s="26" t="s">
        <v>1226</v>
      </c>
      <c r="C585" s="24"/>
      <c r="D585" s="24"/>
      <c r="E585" s="24"/>
      <c r="F585" s="24"/>
      <c r="G585" s="24"/>
      <c r="H585" s="24"/>
      <c r="I585" s="24"/>
      <c r="J585" s="24"/>
    </row>
    <row r="586" spans="1:10" s="23" customFormat="1" ht="15" customHeight="1">
      <c r="A586" s="1">
        <v>580</v>
      </c>
      <c r="B586" s="46" t="s">
        <v>1227</v>
      </c>
      <c r="C586" s="49" t="s">
        <v>1127</v>
      </c>
      <c r="D586" s="30">
        <f t="shared" ref="D586:D594" si="79">(H586*J586)/100</f>
        <v>21.78</v>
      </c>
      <c r="E586" s="33">
        <f t="shared" si="74"/>
        <v>2.2000000000000002</v>
      </c>
      <c r="F586" s="5">
        <v>150</v>
      </c>
      <c r="G586" s="6">
        <v>5.2905000000000006</v>
      </c>
      <c r="H586" s="5">
        <v>33</v>
      </c>
      <c r="I586" s="1"/>
      <c r="J586" s="27">
        <f t="shared" ref="J586:J594" si="80">IF(ISNUMBER(C586),C586,VALUE(LEFT(C586,(SEARCH("±",C586,1)-1))))</f>
        <v>66</v>
      </c>
    </row>
    <row r="587" spans="1:10" s="23" customFormat="1" ht="15" customHeight="1">
      <c r="A587" s="1">
        <v>581</v>
      </c>
      <c r="B587" s="62" t="s">
        <v>1228</v>
      </c>
      <c r="C587" s="47">
        <v>50</v>
      </c>
      <c r="D587" s="30">
        <f t="shared" si="79"/>
        <v>16.5</v>
      </c>
      <c r="E587" s="33">
        <f t="shared" si="74"/>
        <v>2.2000000000000002</v>
      </c>
      <c r="F587" s="5">
        <v>150</v>
      </c>
      <c r="G587" s="6">
        <v>5.2905000000000006</v>
      </c>
      <c r="H587" s="5">
        <v>33</v>
      </c>
      <c r="I587" s="1"/>
      <c r="J587" s="27">
        <f t="shared" si="80"/>
        <v>50</v>
      </c>
    </row>
    <row r="588" spans="1:10" s="23" customFormat="1" ht="15" customHeight="1">
      <c r="A588" s="1">
        <v>582</v>
      </c>
      <c r="B588" s="62" t="s">
        <v>1229</v>
      </c>
      <c r="C588" s="47" t="s">
        <v>1230</v>
      </c>
      <c r="D588" s="30">
        <f t="shared" si="79"/>
        <v>16.5</v>
      </c>
      <c r="E588" s="33">
        <f t="shared" si="74"/>
        <v>2.2000000000000002</v>
      </c>
      <c r="F588" s="5">
        <v>150</v>
      </c>
      <c r="G588" s="6">
        <v>5.2905000000000006</v>
      </c>
      <c r="H588" s="5">
        <v>33</v>
      </c>
      <c r="I588" s="1"/>
      <c r="J588" s="27">
        <f t="shared" si="80"/>
        <v>50</v>
      </c>
    </row>
    <row r="589" spans="1:10" s="27" customFormat="1" ht="15" customHeight="1">
      <c r="A589" s="1">
        <v>583</v>
      </c>
      <c r="B589" s="48" t="s">
        <v>1761</v>
      </c>
      <c r="C589" s="47" t="s">
        <v>883</v>
      </c>
      <c r="D589" s="30">
        <f t="shared" si="79"/>
        <v>18.149999999999999</v>
      </c>
      <c r="E589" s="33">
        <f t="shared" si="74"/>
        <v>2.2000000000000002</v>
      </c>
      <c r="F589" s="5">
        <v>150</v>
      </c>
      <c r="G589" s="6">
        <v>5.2905000000000006</v>
      </c>
      <c r="H589" s="5">
        <v>33</v>
      </c>
      <c r="I589" s="1"/>
      <c r="J589" s="27">
        <f t="shared" si="80"/>
        <v>55</v>
      </c>
    </row>
    <row r="590" spans="1:10" s="28" customFormat="1" ht="15" customHeight="1">
      <c r="A590" s="1">
        <v>584</v>
      </c>
      <c r="B590" s="46" t="s">
        <v>1231</v>
      </c>
      <c r="C590" s="66" t="s">
        <v>1232</v>
      </c>
      <c r="D590" s="30">
        <f t="shared" si="79"/>
        <v>33.06</v>
      </c>
      <c r="E590" s="33">
        <f t="shared" si="74"/>
        <v>2.5333333333333332</v>
      </c>
      <c r="F590" s="44">
        <v>150</v>
      </c>
      <c r="G590" s="6">
        <v>5.2905000000000006</v>
      </c>
      <c r="H590" s="45">
        <v>38</v>
      </c>
      <c r="I590" s="1"/>
      <c r="J590" s="27">
        <f t="shared" si="80"/>
        <v>87</v>
      </c>
    </row>
    <row r="591" spans="1:10" ht="15" customHeight="1">
      <c r="A591" s="1">
        <v>585</v>
      </c>
      <c r="B591" s="46" t="s">
        <v>1233</v>
      </c>
      <c r="C591" s="49" t="s">
        <v>1234</v>
      </c>
      <c r="D591" s="30">
        <f t="shared" si="79"/>
        <v>24.42</v>
      </c>
      <c r="E591" s="33">
        <f t="shared" si="74"/>
        <v>2.4666666666666668</v>
      </c>
      <c r="F591" s="44">
        <v>150</v>
      </c>
      <c r="G591" s="6">
        <v>5.2905000000000006</v>
      </c>
      <c r="H591" s="45">
        <v>37</v>
      </c>
      <c r="I591" s="1"/>
      <c r="J591" s="27">
        <f t="shared" si="80"/>
        <v>66</v>
      </c>
    </row>
    <row r="592" spans="1:10" ht="15" customHeight="1">
      <c r="A592" s="1">
        <v>586</v>
      </c>
      <c r="B592" s="46" t="s">
        <v>1235</v>
      </c>
      <c r="C592" s="66" t="s">
        <v>1236</v>
      </c>
      <c r="D592" s="30">
        <f t="shared" si="79"/>
        <v>28.88</v>
      </c>
      <c r="E592" s="33">
        <f t="shared" si="74"/>
        <v>2.5333333333333332</v>
      </c>
      <c r="F592" s="44">
        <v>150</v>
      </c>
      <c r="G592" s="6">
        <v>5.2905000000000006</v>
      </c>
      <c r="H592" s="45">
        <v>38</v>
      </c>
      <c r="I592" s="1"/>
      <c r="J592" s="27">
        <f t="shared" si="80"/>
        <v>76</v>
      </c>
    </row>
    <row r="593" spans="1:10" s="23" customFormat="1" ht="15" customHeight="1">
      <c r="A593" s="1">
        <v>587</v>
      </c>
      <c r="B593" s="46" t="s">
        <v>1237</v>
      </c>
      <c r="C593" s="49" t="s">
        <v>1068</v>
      </c>
      <c r="D593" s="30">
        <f t="shared" si="79"/>
        <v>23.04</v>
      </c>
      <c r="E593" s="33">
        <f t="shared" si="74"/>
        <v>2.4</v>
      </c>
      <c r="F593" s="44">
        <v>150</v>
      </c>
      <c r="G593" s="6">
        <v>5.2905000000000006</v>
      </c>
      <c r="H593" s="45">
        <v>36</v>
      </c>
      <c r="I593" s="1"/>
      <c r="J593" s="27">
        <f t="shared" si="80"/>
        <v>64</v>
      </c>
    </row>
    <row r="594" spans="1:10" s="28" customFormat="1" ht="15" customHeight="1">
      <c r="A594" s="1">
        <v>588</v>
      </c>
      <c r="B594" s="46" t="s">
        <v>1238</v>
      </c>
      <c r="C594" s="66" t="s">
        <v>845</v>
      </c>
      <c r="D594" s="30">
        <f t="shared" si="79"/>
        <v>30.4</v>
      </c>
      <c r="E594" s="33">
        <f t="shared" si="74"/>
        <v>2.5333333333333332</v>
      </c>
      <c r="F594" s="44">
        <v>150</v>
      </c>
      <c r="G594" s="6">
        <v>5.2905000000000006</v>
      </c>
      <c r="H594" s="45">
        <v>38</v>
      </c>
      <c r="I594" s="1"/>
      <c r="J594" s="27">
        <f t="shared" si="80"/>
        <v>80</v>
      </c>
    </row>
    <row r="595" spans="1:10" ht="15" customHeight="1">
      <c r="A595" s="1">
        <v>589</v>
      </c>
      <c r="B595" s="26" t="s">
        <v>1239</v>
      </c>
      <c r="C595" s="24"/>
      <c r="D595" s="24"/>
      <c r="E595" s="24"/>
      <c r="F595" s="24"/>
      <c r="G595" s="24"/>
      <c r="H595" s="24"/>
      <c r="I595" s="24"/>
      <c r="J595" s="24"/>
    </row>
    <row r="596" spans="1:10" s="27" customFormat="1" ht="15" customHeight="1">
      <c r="A596" s="1">
        <v>590</v>
      </c>
      <c r="B596" s="46" t="s">
        <v>1240</v>
      </c>
      <c r="C596" s="47">
        <v>46</v>
      </c>
      <c r="D596" s="30">
        <f>(H596*J596)/100</f>
        <v>19.32</v>
      </c>
      <c r="E596" s="33">
        <f t="shared" si="74"/>
        <v>2.8</v>
      </c>
      <c r="F596" s="44">
        <v>150</v>
      </c>
      <c r="G596" s="6">
        <v>5.2905000000000006</v>
      </c>
      <c r="H596" s="45">
        <v>42</v>
      </c>
      <c r="I596" s="1"/>
      <c r="J596" s="27">
        <f>IF(ISNUMBER(C596),C596,VALUE(LEFT(C596,(SEARCH("±",C596,1)-1))))</f>
        <v>46</v>
      </c>
    </row>
    <row r="597" spans="1:10" s="28" customFormat="1" ht="15" customHeight="1">
      <c r="A597" s="1">
        <v>591</v>
      </c>
      <c r="B597" s="46" t="s">
        <v>1241</v>
      </c>
      <c r="C597" s="66">
        <v>87</v>
      </c>
      <c r="D597" s="30">
        <f>(H597*J597)/100</f>
        <v>36.54</v>
      </c>
      <c r="E597" s="33">
        <f t="shared" si="74"/>
        <v>2.8</v>
      </c>
      <c r="F597" s="44">
        <v>150</v>
      </c>
      <c r="G597" s="6">
        <v>5.2905000000000006</v>
      </c>
      <c r="H597" s="45">
        <v>42</v>
      </c>
      <c r="I597" s="1"/>
      <c r="J597" s="27">
        <f>IF(ISNUMBER(C597),C597,VALUE(LEFT(C597,(SEARCH("±",C597,1)-1))))</f>
        <v>87</v>
      </c>
    </row>
    <row r="598" spans="1:10" s="28" customFormat="1" ht="15" customHeight="1">
      <c r="A598" s="1">
        <v>592</v>
      </c>
      <c r="B598" s="46" t="s">
        <v>1242</v>
      </c>
      <c r="C598" s="66" t="s">
        <v>1243</v>
      </c>
      <c r="D598" s="30">
        <f>(H598*J598)/100</f>
        <v>31.08</v>
      </c>
      <c r="E598" s="33">
        <f t="shared" si="74"/>
        <v>2.8</v>
      </c>
      <c r="F598" s="44">
        <v>150</v>
      </c>
      <c r="G598" s="6">
        <v>5.2905000000000006</v>
      </c>
      <c r="H598" s="45">
        <v>42</v>
      </c>
      <c r="I598" s="1"/>
      <c r="J598" s="27">
        <f>IF(ISNUMBER(C598),C598,VALUE(LEFT(C598,(SEARCH("±",C598,1)-1))))</f>
        <v>74</v>
      </c>
    </row>
    <row r="599" spans="1:10" ht="15" customHeight="1">
      <c r="A599" s="1">
        <v>593</v>
      </c>
      <c r="B599" s="48" t="s">
        <v>1761</v>
      </c>
      <c r="C599" s="49" t="s">
        <v>1244</v>
      </c>
      <c r="D599" s="30">
        <f>(H599*J599)/100</f>
        <v>28.98</v>
      </c>
      <c r="E599" s="33">
        <f t="shared" si="74"/>
        <v>2.8</v>
      </c>
      <c r="F599" s="44">
        <v>150</v>
      </c>
      <c r="G599" s="6">
        <v>5.2905000000000006</v>
      </c>
      <c r="H599" s="45">
        <v>42</v>
      </c>
      <c r="I599" s="1"/>
      <c r="J599" s="27">
        <f>IF(ISNUMBER(C599),C599,VALUE(LEFT(C599,(SEARCH("±",C599,1)-1))))</f>
        <v>69</v>
      </c>
    </row>
    <row r="600" spans="1:10" s="28" customFormat="1" ht="15" customHeight="1">
      <c r="A600" s="1">
        <v>594</v>
      </c>
      <c r="B600" s="46" t="s">
        <v>1245</v>
      </c>
      <c r="C600" s="66" t="s">
        <v>1246</v>
      </c>
      <c r="D600" s="30">
        <f>(H600*J600)/100</f>
        <v>39.479999999999997</v>
      </c>
      <c r="E600" s="33">
        <f t="shared" si="74"/>
        <v>2.8</v>
      </c>
      <c r="F600" s="44">
        <v>150</v>
      </c>
      <c r="G600" s="6">
        <v>5.2905000000000006</v>
      </c>
      <c r="H600" s="45">
        <v>42</v>
      </c>
      <c r="I600" s="1"/>
      <c r="J600" s="27">
        <f>IF(ISNUMBER(C600),C600,VALUE(LEFT(C600,(SEARCH("±",C600,1)-1))))</f>
        <v>94</v>
      </c>
    </row>
    <row r="601" spans="1:10" ht="15" customHeight="1">
      <c r="A601" s="1">
        <v>595</v>
      </c>
      <c r="B601" s="26" t="s">
        <v>1247</v>
      </c>
      <c r="C601" s="24"/>
      <c r="D601" s="24"/>
      <c r="E601" s="24"/>
      <c r="F601" s="24"/>
      <c r="G601" s="24"/>
      <c r="H601" s="24"/>
      <c r="I601" s="24"/>
      <c r="J601" s="24"/>
    </row>
    <row r="602" spans="1:10" s="27" customFormat="1" ht="15" customHeight="1">
      <c r="A602" s="1">
        <v>596</v>
      </c>
      <c r="B602" s="46" t="s">
        <v>1248</v>
      </c>
      <c r="C602" s="47">
        <v>48</v>
      </c>
      <c r="D602" s="30">
        <f t="shared" ref="D602:D616" si="81">(H602*J602)/100</f>
        <v>17.28</v>
      </c>
      <c r="E602" s="33">
        <f t="shared" si="74"/>
        <v>2.4</v>
      </c>
      <c r="F602" s="5">
        <v>150</v>
      </c>
      <c r="G602" s="6">
        <v>5.2905000000000006</v>
      </c>
      <c r="H602" s="5">
        <v>36</v>
      </c>
      <c r="I602" s="1"/>
      <c r="J602" s="27">
        <f t="shared" ref="J602:J616" si="82">IF(ISNUMBER(C602),C602,VALUE(LEFT(C602,(SEARCH("±",C602,1)-1))))</f>
        <v>48</v>
      </c>
    </row>
    <row r="603" spans="1:10" s="27" customFormat="1" ht="15" customHeight="1">
      <c r="A603" s="1">
        <v>597</v>
      </c>
      <c r="B603" s="46" t="s">
        <v>1249</v>
      </c>
      <c r="C603" s="66">
        <v>72</v>
      </c>
      <c r="D603" s="30">
        <f t="shared" si="81"/>
        <v>25.92</v>
      </c>
      <c r="E603" s="33">
        <f t="shared" si="74"/>
        <v>2.4</v>
      </c>
      <c r="F603" s="5">
        <v>150</v>
      </c>
      <c r="G603" s="6">
        <v>5.2905000000000006</v>
      </c>
      <c r="H603" s="5">
        <v>36</v>
      </c>
      <c r="I603" s="1"/>
      <c r="J603" s="27">
        <f t="shared" si="82"/>
        <v>72</v>
      </c>
    </row>
    <row r="604" spans="1:10" s="27" customFormat="1" ht="15" customHeight="1">
      <c r="A604" s="1">
        <v>598</v>
      </c>
      <c r="B604" s="46" t="s">
        <v>1250</v>
      </c>
      <c r="C604" s="47">
        <v>45</v>
      </c>
      <c r="D604" s="30">
        <f t="shared" si="81"/>
        <v>16.2</v>
      </c>
      <c r="E604" s="33">
        <f t="shared" si="74"/>
        <v>2.4</v>
      </c>
      <c r="F604" s="5">
        <v>150</v>
      </c>
      <c r="G604" s="6">
        <v>5.2905000000000006</v>
      </c>
      <c r="H604" s="5">
        <v>36</v>
      </c>
      <c r="I604" s="1"/>
      <c r="J604" s="27">
        <f t="shared" si="82"/>
        <v>45</v>
      </c>
    </row>
    <row r="605" spans="1:10" s="27" customFormat="1" ht="15" customHeight="1">
      <c r="A605" s="1">
        <v>599</v>
      </c>
      <c r="B605" s="46" t="s">
        <v>1251</v>
      </c>
      <c r="C605" s="47">
        <v>38</v>
      </c>
      <c r="D605" s="30">
        <f t="shared" si="81"/>
        <v>13.68</v>
      </c>
      <c r="E605" s="33">
        <f t="shared" si="74"/>
        <v>2.4</v>
      </c>
      <c r="F605" s="5">
        <v>150</v>
      </c>
      <c r="G605" s="6">
        <v>5.2905000000000006</v>
      </c>
      <c r="H605" s="5">
        <v>36</v>
      </c>
      <c r="I605" s="1"/>
      <c r="J605" s="27">
        <f t="shared" si="82"/>
        <v>38</v>
      </c>
    </row>
    <row r="606" spans="1:10" s="27" customFormat="1" ht="15" customHeight="1">
      <c r="A606" s="1">
        <v>600</v>
      </c>
      <c r="B606" s="46" t="s">
        <v>1252</v>
      </c>
      <c r="C606" s="47">
        <v>50</v>
      </c>
      <c r="D606" s="30">
        <f t="shared" si="81"/>
        <v>18</v>
      </c>
      <c r="E606" s="33">
        <f t="shared" si="74"/>
        <v>2.4</v>
      </c>
      <c r="F606" s="5">
        <v>150</v>
      </c>
      <c r="G606" s="6">
        <v>5.2905000000000006</v>
      </c>
      <c r="H606" s="5">
        <v>36</v>
      </c>
      <c r="I606" s="1"/>
      <c r="J606" s="27">
        <f t="shared" si="82"/>
        <v>50</v>
      </c>
    </row>
    <row r="607" spans="1:10" s="23" customFormat="1" ht="15" customHeight="1">
      <c r="A607" s="1">
        <v>601</v>
      </c>
      <c r="B607" s="51" t="s">
        <v>1253</v>
      </c>
      <c r="C607" s="47">
        <v>39</v>
      </c>
      <c r="D607" s="30">
        <f t="shared" si="81"/>
        <v>14.04</v>
      </c>
      <c r="E607" s="33">
        <f t="shared" si="74"/>
        <v>2.4</v>
      </c>
      <c r="F607" s="5">
        <v>150</v>
      </c>
      <c r="G607" s="37">
        <v>5.2905000000000006</v>
      </c>
      <c r="H607" s="5">
        <v>36</v>
      </c>
      <c r="I607" s="1"/>
      <c r="J607" s="27">
        <f t="shared" si="82"/>
        <v>39</v>
      </c>
    </row>
    <row r="608" spans="1:10" s="23" customFormat="1" ht="15" customHeight="1">
      <c r="A608" s="1">
        <v>602</v>
      </c>
      <c r="B608" s="46" t="s">
        <v>1254</v>
      </c>
      <c r="C608" s="47">
        <v>42</v>
      </c>
      <c r="D608" s="30">
        <f t="shared" si="81"/>
        <v>15.12</v>
      </c>
      <c r="E608" s="33">
        <f t="shared" si="74"/>
        <v>2.4</v>
      </c>
      <c r="F608" s="5">
        <v>150</v>
      </c>
      <c r="G608" s="37">
        <v>5.2905000000000006</v>
      </c>
      <c r="H608" s="5">
        <v>36</v>
      </c>
      <c r="I608" s="1"/>
      <c r="J608" s="27">
        <f t="shared" si="82"/>
        <v>42</v>
      </c>
    </row>
    <row r="609" spans="1:11" s="23" customFormat="1" ht="15" customHeight="1">
      <c r="A609" s="1">
        <v>603</v>
      </c>
      <c r="B609" s="46" t="s">
        <v>1254</v>
      </c>
      <c r="C609" s="47">
        <v>43</v>
      </c>
      <c r="D609" s="30">
        <f t="shared" si="81"/>
        <v>15.48</v>
      </c>
      <c r="E609" s="33">
        <f t="shared" si="74"/>
        <v>2.4</v>
      </c>
      <c r="F609" s="5">
        <v>150</v>
      </c>
      <c r="G609" s="37">
        <v>5.2905000000000006</v>
      </c>
      <c r="H609" s="5">
        <v>36</v>
      </c>
      <c r="I609" s="1"/>
      <c r="J609" s="27">
        <f t="shared" si="82"/>
        <v>43</v>
      </c>
    </row>
    <row r="610" spans="1:11" s="27" customFormat="1" ht="15" customHeight="1">
      <c r="A610" s="1">
        <v>604</v>
      </c>
      <c r="B610" s="46" t="s">
        <v>1254</v>
      </c>
      <c r="C610" s="47">
        <v>46</v>
      </c>
      <c r="D610" s="30">
        <f t="shared" si="81"/>
        <v>16.559999999999999</v>
      </c>
      <c r="E610" s="33">
        <f t="shared" si="74"/>
        <v>2.4</v>
      </c>
      <c r="F610" s="5">
        <v>150</v>
      </c>
      <c r="G610" s="6">
        <v>5.2905000000000006</v>
      </c>
      <c r="H610" s="5">
        <v>36</v>
      </c>
      <c r="I610" s="1"/>
      <c r="J610" s="27">
        <f t="shared" si="82"/>
        <v>46</v>
      </c>
    </row>
    <row r="611" spans="1:11" s="27" customFormat="1" ht="15" customHeight="1">
      <c r="A611" s="1">
        <v>605</v>
      </c>
      <c r="B611" s="46" t="s">
        <v>1072</v>
      </c>
      <c r="C611" s="47">
        <v>38</v>
      </c>
      <c r="D611" s="30">
        <f t="shared" si="81"/>
        <v>13.68</v>
      </c>
      <c r="E611" s="33">
        <f t="shared" ref="E611:E675" si="83">SUM(H611/15)</f>
        <v>2.4</v>
      </c>
      <c r="F611" s="5">
        <v>150</v>
      </c>
      <c r="G611" s="6">
        <v>5.2905000000000006</v>
      </c>
      <c r="H611" s="5">
        <v>36</v>
      </c>
      <c r="I611" s="1"/>
      <c r="J611" s="27">
        <f t="shared" si="82"/>
        <v>38</v>
      </c>
    </row>
    <row r="612" spans="1:11" s="23" customFormat="1" ht="15" customHeight="1">
      <c r="A612" s="1">
        <v>606</v>
      </c>
      <c r="B612" s="51" t="s">
        <v>1255</v>
      </c>
      <c r="C612" s="49">
        <v>61</v>
      </c>
      <c r="D612" s="30">
        <f t="shared" si="81"/>
        <v>21.96</v>
      </c>
      <c r="E612" s="33">
        <f t="shared" si="83"/>
        <v>2.4</v>
      </c>
      <c r="F612" s="5">
        <v>150</v>
      </c>
      <c r="G612" s="6">
        <v>5.2905000000000006</v>
      </c>
      <c r="H612" s="5">
        <v>36</v>
      </c>
      <c r="I612" s="1"/>
      <c r="J612" s="27">
        <f t="shared" si="82"/>
        <v>61</v>
      </c>
    </row>
    <row r="613" spans="1:11" s="27" customFormat="1" ht="15" customHeight="1">
      <c r="A613" s="1">
        <v>607</v>
      </c>
      <c r="B613" s="46" t="s">
        <v>1256</v>
      </c>
      <c r="C613" s="47">
        <v>47</v>
      </c>
      <c r="D613" s="30">
        <f t="shared" si="81"/>
        <v>16.920000000000002</v>
      </c>
      <c r="E613" s="33">
        <f t="shared" si="83"/>
        <v>2.4</v>
      </c>
      <c r="F613" s="5">
        <v>150</v>
      </c>
      <c r="G613" s="6">
        <v>5.2905000000000006</v>
      </c>
      <c r="H613" s="5">
        <v>36</v>
      </c>
      <c r="I613" s="1"/>
      <c r="J613" s="27">
        <f t="shared" si="82"/>
        <v>47</v>
      </c>
    </row>
    <row r="614" spans="1:11" s="27" customFormat="1" ht="15" customHeight="1">
      <c r="A614" s="1">
        <v>608</v>
      </c>
      <c r="B614" s="46" t="s">
        <v>1257</v>
      </c>
      <c r="C614" s="47">
        <v>46</v>
      </c>
      <c r="D614" s="30">
        <f t="shared" si="81"/>
        <v>16.559999999999999</v>
      </c>
      <c r="E614" s="33">
        <f t="shared" si="83"/>
        <v>2.4</v>
      </c>
      <c r="F614" s="5">
        <v>150</v>
      </c>
      <c r="G614" s="6">
        <v>5.2905000000000006</v>
      </c>
      <c r="H614" s="5">
        <v>36</v>
      </c>
      <c r="I614" s="1"/>
      <c r="J614" s="27">
        <f t="shared" si="82"/>
        <v>46</v>
      </c>
    </row>
    <row r="615" spans="1:11" s="27" customFormat="1" ht="15" customHeight="1">
      <c r="A615" s="1">
        <v>609</v>
      </c>
      <c r="B615" s="48" t="s">
        <v>836</v>
      </c>
      <c r="C615" s="47" t="s">
        <v>1801</v>
      </c>
      <c r="D615" s="30">
        <f t="shared" si="81"/>
        <v>16.920000000000002</v>
      </c>
      <c r="E615" s="33">
        <f t="shared" si="83"/>
        <v>2.4</v>
      </c>
      <c r="F615" s="44">
        <v>150</v>
      </c>
      <c r="G615" s="6">
        <v>5.2905000000000006</v>
      </c>
      <c r="H615" s="45">
        <f>AVERAGE(H602:H614)</f>
        <v>36</v>
      </c>
      <c r="I615" s="1"/>
      <c r="J615" s="27">
        <f t="shared" si="82"/>
        <v>47</v>
      </c>
    </row>
    <row r="616" spans="1:11" s="23" customFormat="1" ht="15" customHeight="1">
      <c r="A616" s="1">
        <v>610</v>
      </c>
      <c r="B616" s="28" t="s">
        <v>1258</v>
      </c>
      <c r="C616" s="66">
        <v>99</v>
      </c>
      <c r="D616" s="30">
        <f t="shared" si="81"/>
        <v>0</v>
      </c>
      <c r="E616" s="4">
        <f t="shared" si="83"/>
        <v>0</v>
      </c>
      <c r="F616" s="5"/>
      <c r="G616" s="22"/>
      <c r="H616" s="5"/>
      <c r="I616" s="1"/>
      <c r="J616" s="27">
        <f t="shared" si="82"/>
        <v>99</v>
      </c>
    </row>
    <row r="617" spans="1:11" s="23" customFormat="1" ht="15" customHeight="1">
      <c r="A617" s="1">
        <v>611</v>
      </c>
      <c r="B617" s="26" t="s">
        <v>1259</v>
      </c>
      <c r="C617" s="24"/>
      <c r="D617" s="24"/>
      <c r="E617" s="24"/>
      <c r="F617" s="24"/>
      <c r="G617" s="24"/>
      <c r="H617" s="24"/>
      <c r="I617" s="24"/>
      <c r="J617" s="24"/>
      <c r="K617" s="24"/>
    </row>
    <row r="618" spans="1:11" s="23" customFormat="1" ht="15" customHeight="1">
      <c r="A618" s="1">
        <v>612</v>
      </c>
      <c r="B618" s="46" t="s">
        <v>1173</v>
      </c>
      <c r="C618" s="47">
        <v>51</v>
      </c>
      <c r="D618" s="30">
        <f>(H618*J618)/100</f>
        <v>19.38</v>
      </c>
      <c r="E618" s="33">
        <f t="shared" si="83"/>
        <v>2.5333333333333332</v>
      </c>
      <c r="F618" s="5">
        <v>150</v>
      </c>
      <c r="G618" s="37">
        <v>5.2905000000000006</v>
      </c>
      <c r="H618" s="5">
        <v>38</v>
      </c>
      <c r="I618" s="1"/>
      <c r="J618" s="27">
        <f>IF(ISNUMBER(C618),C618,VALUE(LEFT(C618,(SEARCH("±",C618,1)-1))))</f>
        <v>51</v>
      </c>
    </row>
    <row r="619" spans="1:11" s="28" customFormat="1" ht="15" customHeight="1">
      <c r="A619" s="1">
        <v>613</v>
      </c>
      <c r="B619" s="46" t="s">
        <v>1174</v>
      </c>
      <c r="C619" s="66" t="s">
        <v>1210</v>
      </c>
      <c r="D619" s="30">
        <f>(H619*J619)/100</f>
        <v>33.93</v>
      </c>
      <c r="E619" s="33">
        <f t="shared" si="83"/>
        <v>2.6</v>
      </c>
      <c r="F619" s="5">
        <v>150</v>
      </c>
      <c r="G619" s="6">
        <v>5.2905000000000006</v>
      </c>
      <c r="H619" s="5">
        <v>39</v>
      </c>
      <c r="I619" s="1"/>
      <c r="J619" s="27">
        <f>IF(ISNUMBER(C619),C619,VALUE(LEFT(C619,(SEARCH("±",C619,1)-1))))</f>
        <v>87</v>
      </c>
    </row>
    <row r="620" spans="1:11" s="23" customFormat="1" ht="15" customHeight="1">
      <c r="A620" s="1">
        <v>614</v>
      </c>
      <c r="B620" s="26" t="s">
        <v>1175</v>
      </c>
      <c r="C620" s="24"/>
      <c r="D620" s="24"/>
      <c r="E620" s="24"/>
      <c r="F620" s="24"/>
      <c r="G620" s="24"/>
      <c r="H620" s="24"/>
      <c r="I620" s="24"/>
      <c r="J620" s="24"/>
      <c r="K620" s="24"/>
    </row>
    <row r="621" spans="1:11" s="23" customFormat="1" ht="15" customHeight="1">
      <c r="A621" s="1">
        <v>615</v>
      </c>
      <c r="B621" s="46" t="s">
        <v>1176</v>
      </c>
      <c r="C621" s="47" t="s">
        <v>878</v>
      </c>
      <c r="D621" s="30">
        <f t="shared" ref="D621:D626" si="84">(H621*J621)/100</f>
        <v>19.5</v>
      </c>
      <c r="E621" s="33">
        <f t="shared" si="83"/>
        <v>2.6</v>
      </c>
      <c r="F621" s="5">
        <v>150</v>
      </c>
      <c r="G621" s="6">
        <v>5.2905000000000006</v>
      </c>
      <c r="H621" s="5">
        <v>39</v>
      </c>
      <c r="I621" s="1"/>
      <c r="J621" s="27">
        <f t="shared" ref="J621:J626" si="85">IF(ISNUMBER(C621),C621,VALUE(LEFT(C621,(SEARCH("±",C621,1)-1))))</f>
        <v>50</v>
      </c>
    </row>
    <row r="622" spans="1:11" s="27" customFormat="1" ht="15" customHeight="1">
      <c r="A622" s="1">
        <v>616</v>
      </c>
      <c r="B622" s="46" t="s">
        <v>1177</v>
      </c>
      <c r="C622" s="47">
        <f>50*0.7</f>
        <v>35</v>
      </c>
      <c r="D622" s="30">
        <f t="shared" si="84"/>
        <v>12.95</v>
      </c>
      <c r="E622" s="33">
        <f t="shared" si="83"/>
        <v>2.4666666666666668</v>
      </c>
      <c r="F622" s="5">
        <v>150</v>
      </c>
      <c r="G622" s="6">
        <v>5.2905000000000006</v>
      </c>
      <c r="H622" s="5">
        <v>37</v>
      </c>
      <c r="I622" s="1"/>
      <c r="J622" s="27">
        <f t="shared" si="85"/>
        <v>35</v>
      </c>
    </row>
    <row r="623" spans="1:11" ht="15" customHeight="1">
      <c r="A623" s="1">
        <v>617</v>
      </c>
      <c r="B623" s="46" t="s">
        <v>1178</v>
      </c>
      <c r="C623" s="47">
        <v>32</v>
      </c>
      <c r="D623" s="30">
        <f t="shared" si="84"/>
        <v>12.16</v>
      </c>
      <c r="E623" s="33">
        <f t="shared" si="83"/>
        <v>2.5333333333333332</v>
      </c>
      <c r="F623" s="5">
        <v>150</v>
      </c>
      <c r="G623" s="37">
        <v>5.2905000000000006</v>
      </c>
      <c r="H623" s="5">
        <v>38</v>
      </c>
      <c r="I623" s="1"/>
      <c r="J623" s="27">
        <f t="shared" si="85"/>
        <v>32</v>
      </c>
    </row>
    <row r="624" spans="1:11" ht="15" customHeight="1">
      <c r="A624" s="1">
        <v>618</v>
      </c>
      <c r="B624" s="46" t="s">
        <v>1272</v>
      </c>
      <c r="C624" s="47">
        <v>27</v>
      </c>
      <c r="D624" s="30">
        <f t="shared" si="84"/>
        <v>11.07</v>
      </c>
      <c r="E624" s="33">
        <f t="shared" si="83"/>
        <v>2.7333333333333334</v>
      </c>
      <c r="F624" s="5">
        <v>150</v>
      </c>
      <c r="G624" s="6">
        <v>5.2905000000000006</v>
      </c>
      <c r="H624" s="5">
        <v>41</v>
      </c>
      <c r="I624" s="1"/>
      <c r="J624" s="27">
        <f t="shared" si="85"/>
        <v>27</v>
      </c>
    </row>
    <row r="625" spans="1:11" ht="15" customHeight="1">
      <c r="A625" s="1">
        <v>619</v>
      </c>
      <c r="B625" s="46" t="s">
        <v>1273</v>
      </c>
      <c r="C625" s="47">
        <v>33</v>
      </c>
      <c r="D625" s="30">
        <f t="shared" si="84"/>
        <v>12.54</v>
      </c>
      <c r="E625" s="33">
        <f t="shared" si="83"/>
        <v>2.5333333333333332</v>
      </c>
      <c r="F625" s="5">
        <v>150</v>
      </c>
      <c r="G625" s="6">
        <v>5.2905000000000006</v>
      </c>
      <c r="H625" s="5">
        <v>38</v>
      </c>
      <c r="I625" s="1"/>
      <c r="J625" s="27">
        <f t="shared" si="85"/>
        <v>33</v>
      </c>
    </row>
    <row r="626" spans="1:11" s="27" customFormat="1" ht="15" customHeight="1">
      <c r="A626" s="1">
        <v>620</v>
      </c>
      <c r="B626" s="48" t="s">
        <v>1274</v>
      </c>
      <c r="C626" s="47" t="s">
        <v>1275</v>
      </c>
      <c r="D626" s="30">
        <f t="shared" si="84"/>
        <v>13.65</v>
      </c>
      <c r="E626" s="33">
        <f t="shared" si="83"/>
        <v>2.6</v>
      </c>
      <c r="F626" s="44">
        <v>150</v>
      </c>
      <c r="G626" s="6">
        <v>5.2905000000000006</v>
      </c>
      <c r="H626" s="45">
        <v>39</v>
      </c>
      <c r="I626" s="1"/>
      <c r="J626" s="27">
        <f t="shared" si="85"/>
        <v>35</v>
      </c>
    </row>
    <row r="627" spans="1:11" s="23" customFormat="1" ht="15" customHeight="1">
      <c r="A627" s="1">
        <v>621</v>
      </c>
      <c r="B627" s="26" t="s">
        <v>1276</v>
      </c>
      <c r="C627" s="24"/>
      <c r="D627" s="24"/>
      <c r="E627" s="24"/>
      <c r="F627" s="24"/>
      <c r="G627" s="24"/>
      <c r="H627" s="24"/>
      <c r="I627" s="24"/>
      <c r="J627" s="24"/>
      <c r="K627" s="24"/>
    </row>
    <row r="628" spans="1:11" ht="15" customHeight="1">
      <c r="A628" s="1">
        <v>622</v>
      </c>
      <c r="B628" s="46" t="s">
        <v>1277</v>
      </c>
      <c r="C628" s="47">
        <v>29</v>
      </c>
      <c r="D628" s="30">
        <f>(H628*J628)/100</f>
        <v>11.02</v>
      </c>
      <c r="E628" s="33">
        <f t="shared" si="83"/>
        <v>2.5333333333333332</v>
      </c>
      <c r="F628" s="44" t="s">
        <v>918</v>
      </c>
      <c r="G628" s="6">
        <v>1.7635000000000001</v>
      </c>
      <c r="H628" s="45">
        <v>38</v>
      </c>
      <c r="I628" s="1"/>
      <c r="J628" s="27">
        <f>IF(ISNUMBER(C628),C628,VALUE(LEFT(C628,(SEARCH("±",C628,1)-1))))</f>
        <v>29</v>
      </c>
    </row>
    <row r="629" spans="1:11" s="27" customFormat="1" ht="15" customHeight="1">
      <c r="A629" s="1">
        <v>623</v>
      </c>
      <c r="B629" s="46" t="s">
        <v>1278</v>
      </c>
      <c r="C629" s="47">
        <v>34</v>
      </c>
      <c r="D629" s="30">
        <f>(H629*J629)/100</f>
        <v>12.92</v>
      </c>
      <c r="E629" s="33">
        <f t="shared" si="83"/>
        <v>2.5333333333333332</v>
      </c>
      <c r="F629" s="44" t="s">
        <v>918</v>
      </c>
      <c r="G629" s="6">
        <v>1.7635000000000001</v>
      </c>
      <c r="H629" s="45">
        <v>38</v>
      </c>
      <c r="I629" s="1"/>
      <c r="J629" s="27">
        <f>IF(ISNUMBER(C629),C629,VALUE(LEFT(C629,(SEARCH("±",C629,1)-1))))</f>
        <v>34</v>
      </c>
    </row>
    <row r="630" spans="1:11" s="23" customFormat="1" ht="15" customHeight="1">
      <c r="A630" s="1">
        <v>624</v>
      </c>
      <c r="B630" s="46" t="s">
        <v>1277</v>
      </c>
      <c r="C630" s="47">
        <v>39</v>
      </c>
      <c r="D630" s="30">
        <f>(H630*J630)/100</f>
        <v>14.82</v>
      </c>
      <c r="E630" s="33">
        <f t="shared" si="83"/>
        <v>2.5333333333333332</v>
      </c>
      <c r="F630" s="44" t="s">
        <v>918</v>
      </c>
      <c r="G630" s="6">
        <v>1.7635000000000001</v>
      </c>
      <c r="H630" s="45">
        <v>38</v>
      </c>
      <c r="I630" s="1"/>
      <c r="J630" s="27">
        <f>IF(ISNUMBER(C630),C630,VALUE(LEFT(C630,(SEARCH("±",C630,1)-1))))</f>
        <v>39</v>
      </c>
    </row>
    <row r="631" spans="1:11" s="27" customFormat="1" ht="15" customHeight="1">
      <c r="A631" s="1">
        <v>625</v>
      </c>
      <c r="B631" s="48" t="s">
        <v>1761</v>
      </c>
      <c r="C631" s="47" t="s">
        <v>1747</v>
      </c>
      <c r="D631" s="30">
        <f>(H631*J631)/100</f>
        <v>12.92</v>
      </c>
      <c r="E631" s="33">
        <f t="shared" si="83"/>
        <v>2.5333333333333332</v>
      </c>
      <c r="F631" s="44" t="s">
        <v>918</v>
      </c>
      <c r="G631" s="6">
        <v>1.7635000000000001</v>
      </c>
      <c r="H631" s="45">
        <v>38</v>
      </c>
      <c r="I631" s="1"/>
      <c r="J631" s="27">
        <f>IF(ISNUMBER(C631),C631,VALUE(LEFT(C631,(SEARCH("±",C631,1)-1))))</f>
        <v>34</v>
      </c>
    </row>
    <row r="632" spans="1:11" s="23" customFormat="1" ht="14.1" customHeight="1">
      <c r="A632" s="1">
        <v>626</v>
      </c>
      <c r="B632" s="26" t="s">
        <v>1279</v>
      </c>
      <c r="C632" s="24"/>
      <c r="D632" s="24"/>
      <c r="E632" s="24"/>
      <c r="F632" s="24"/>
      <c r="G632" s="24"/>
      <c r="H632" s="24"/>
      <c r="I632" s="24"/>
      <c r="J632" s="24"/>
      <c r="K632" s="24"/>
    </row>
    <row r="633" spans="1:11" s="23" customFormat="1" ht="15" customHeight="1">
      <c r="A633" s="1">
        <v>627</v>
      </c>
      <c r="B633" s="26" t="s">
        <v>1280</v>
      </c>
      <c r="C633" s="24"/>
      <c r="D633" s="24"/>
      <c r="E633" s="24"/>
      <c r="F633" s="24"/>
      <c r="G633" s="24"/>
      <c r="H633" s="24"/>
      <c r="I633" s="24"/>
      <c r="J633" s="24"/>
      <c r="K633" s="24"/>
    </row>
    <row r="634" spans="1:11" ht="15" customHeight="1">
      <c r="A634" s="1">
        <v>628</v>
      </c>
      <c r="B634" s="62" t="s">
        <v>1281</v>
      </c>
      <c r="C634" s="47" t="s">
        <v>1282</v>
      </c>
      <c r="D634" s="30">
        <f t="shared" ref="D634:D639" si="86">(H634*J634)/100</f>
        <v>11.4</v>
      </c>
      <c r="E634" s="33">
        <f t="shared" si="83"/>
        <v>2.5333333333333332</v>
      </c>
      <c r="F634" s="44" t="s">
        <v>918</v>
      </c>
      <c r="G634" s="6">
        <v>1.7635000000000001</v>
      </c>
      <c r="H634" s="45">
        <v>38</v>
      </c>
      <c r="I634" s="1"/>
      <c r="J634" s="27">
        <f t="shared" ref="J634:J639" si="87">IF(ISNUMBER(C634),C634,VALUE(LEFT(C634,(SEARCH("±",C634,1)-1))))</f>
        <v>30</v>
      </c>
    </row>
    <row r="635" spans="1:11" s="27" customFormat="1" ht="15" customHeight="1">
      <c r="A635" s="1">
        <v>629</v>
      </c>
      <c r="B635" s="46" t="s">
        <v>1283</v>
      </c>
      <c r="C635" s="47">
        <v>42</v>
      </c>
      <c r="D635" s="30">
        <f t="shared" si="86"/>
        <v>13.86</v>
      </c>
      <c r="E635" s="33">
        <f t="shared" si="83"/>
        <v>2.2000000000000002</v>
      </c>
      <c r="F635" s="44" t="s">
        <v>918</v>
      </c>
      <c r="G635" s="6">
        <v>1.7635000000000001</v>
      </c>
      <c r="H635" s="45">
        <v>33</v>
      </c>
      <c r="I635" s="1"/>
      <c r="J635" s="27">
        <f t="shared" si="87"/>
        <v>42</v>
      </c>
    </row>
    <row r="636" spans="1:11" s="23" customFormat="1" ht="15" customHeight="1">
      <c r="A636" s="1">
        <v>630</v>
      </c>
      <c r="B636" s="46" t="s">
        <v>1284</v>
      </c>
      <c r="C636" s="47">
        <v>44</v>
      </c>
      <c r="D636" s="30">
        <f t="shared" si="86"/>
        <v>14.52</v>
      </c>
      <c r="E636" s="33">
        <f t="shared" si="83"/>
        <v>2.2000000000000002</v>
      </c>
      <c r="F636" s="44" t="s">
        <v>918</v>
      </c>
      <c r="G636" s="6">
        <v>1.7635000000000001</v>
      </c>
      <c r="H636" s="45">
        <v>33</v>
      </c>
      <c r="I636" s="1"/>
      <c r="J636" s="27">
        <f t="shared" si="87"/>
        <v>44</v>
      </c>
    </row>
    <row r="637" spans="1:11" s="23" customFormat="1" ht="15" customHeight="1">
      <c r="A637" s="1">
        <v>631</v>
      </c>
      <c r="B637" s="46" t="s">
        <v>1283</v>
      </c>
      <c r="C637" s="47">
        <v>48</v>
      </c>
      <c r="D637" s="30">
        <f t="shared" si="86"/>
        <v>15.84</v>
      </c>
      <c r="E637" s="33">
        <f t="shared" si="83"/>
        <v>2.2000000000000002</v>
      </c>
      <c r="F637" s="44" t="s">
        <v>918</v>
      </c>
      <c r="G637" s="6">
        <v>1.7635000000000001</v>
      </c>
      <c r="H637" s="45">
        <v>33</v>
      </c>
      <c r="I637" s="1"/>
      <c r="J637" s="27">
        <f t="shared" si="87"/>
        <v>48</v>
      </c>
    </row>
    <row r="638" spans="1:11" s="27" customFormat="1" ht="15" customHeight="1">
      <c r="A638" s="1">
        <v>632</v>
      </c>
      <c r="B638" s="48" t="s">
        <v>1914</v>
      </c>
      <c r="C638" s="47" t="s">
        <v>1285</v>
      </c>
      <c r="D638" s="30">
        <f t="shared" si="86"/>
        <v>13.94</v>
      </c>
      <c r="E638" s="33">
        <f t="shared" si="83"/>
        <v>2.2666666666666666</v>
      </c>
      <c r="F638" s="44" t="s">
        <v>918</v>
      </c>
      <c r="G638" s="6">
        <v>1.7635000000000001</v>
      </c>
      <c r="H638" s="45">
        <v>34</v>
      </c>
      <c r="I638" s="1"/>
      <c r="J638" s="27">
        <f t="shared" si="87"/>
        <v>41</v>
      </c>
    </row>
    <row r="639" spans="1:11" s="28" customFormat="1" ht="15" customHeight="1">
      <c r="A639" s="1">
        <v>633</v>
      </c>
      <c r="B639" s="62" t="s">
        <v>1286</v>
      </c>
      <c r="C639" s="66">
        <v>90</v>
      </c>
      <c r="D639" s="30">
        <f t="shared" si="86"/>
        <v>34.200000000000003</v>
      </c>
      <c r="E639" s="33">
        <f t="shared" si="83"/>
        <v>2.5333333333333332</v>
      </c>
      <c r="F639" s="44" t="s">
        <v>918</v>
      </c>
      <c r="G639" s="6">
        <v>1.7635000000000001</v>
      </c>
      <c r="H639" s="45">
        <v>38</v>
      </c>
      <c r="I639" s="1"/>
      <c r="J639" s="27">
        <f t="shared" si="87"/>
        <v>90</v>
      </c>
    </row>
    <row r="640" spans="1:11" s="23" customFormat="1" ht="15" customHeight="1">
      <c r="A640" s="1">
        <v>634</v>
      </c>
      <c r="B640" s="26" t="s">
        <v>1287</v>
      </c>
      <c r="C640" s="24"/>
      <c r="D640" s="24"/>
      <c r="E640" s="24"/>
      <c r="F640" s="24"/>
      <c r="G640" s="24"/>
      <c r="H640" s="24"/>
      <c r="I640" s="24"/>
      <c r="J640" s="24"/>
      <c r="K640" s="24"/>
    </row>
    <row r="641" spans="1:12" s="27" customFormat="1" ht="15" customHeight="1">
      <c r="A641" s="1">
        <v>635</v>
      </c>
      <c r="B641" s="46" t="s">
        <v>1288</v>
      </c>
      <c r="C641" s="47" t="s">
        <v>1289</v>
      </c>
      <c r="D641" s="30">
        <f>(H641*J641)/100</f>
        <v>19.239999999999998</v>
      </c>
      <c r="E641" s="33">
        <f t="shared" si="83"/>
        <v>2.4666666666666668</v>
      </c>
      <c r="F641" s="44" t="s">
        <v>918</v>
      </c>
      <c r="G641" s="6">
        <v>1.7635000000000001</v>
      </c>
      <c r="H641" s="45">
        <v>37</v>
      </c>
      <c r="I641" s="1"/>
      <c r="J641" s="27">
        <f>IF(ISNUMBER(C641),C641,VALUE(LEFT(C641,(SEARCH("±",C641,1)-1))))</f>
        <v>52</v>
      </c>
    </row>
    <row r="642" spans="1:12" s="27" customFormat="1" ht="15" customHeight="1">
      <c r="A642" s="1">
        <v>636</v>
      </c>
      <c r="B642" s="46" t="s">
        <v>1290</v>
      </c>
      <c r="C642" s="47" t="s">
        <v>1291</v>
      </c>
      <c r="D642" s="30">
        <f>(H642*J642)/100</f>
        <v>16.5</v>
      </c>
      <c r="E642" s="33">
        <f t="shared" si="83"/>
        <v>2.2000000000000002</v>
      </c>
      <c r="F642" s="44" t="s">
        <v>918</v>
      </c>
      <c r="G642" s="6">
        <v>1.7635000000000001</v>
      </c>
      <c r="H642" s="45">
        <v>33</v>
      </c>
      <c r="I642" s="1"/>
      <c r="J642" s="27">
        <f>IF(ISNUMBER(C642),C642,VALUE(LEFT(C642,(SEARCH("±",C642,1)-1))))</f>
        <v>50</v>
      </c>
    </row>
    <row r="643" spans="1:12" s="23" customFormat="1" ht="15" customHeight="1">
      <c r="A643" s="1">
        <v>637</v>
      </c>
      <c r="B643" s="46" t="s">
        <v>1292</v>
      </c>
      <c r="C643" s="47" t="s">
        <v>1293</v>
      </c>
      <c r="D643" s="30">
        <f>(H643*J643)/100</f>
        <v>15.6</v>
      </c>
      <c r="E643" s="33">
        <f t="shared" si="83"/>
        <v>2.6</v>
      </c>
      <c r="F643" s="44">
        <v>125</v>
      </c>
      <c r="G643" s="6">
        <v>4.4087500000000004</v>
      </c>
      <c r="H643" s="45">
        <v>39</v>
      </c>
      <c r="I643" s="1"/>
      <c r="J643" s="27">
        <f>IF(ISNUMBER(C643),C643,VALUE(LEFT(C643,(SEARCH("±",C643,1)-1))))</f>
        <v>40</v>
      </c>
    </row>
    <row r="644" spans="1:12" s="36" customFormat="1" ht="15" customHeight="1">
      <c r="A644" s="1">
        <v>638</v>
      </c>
      <c r="B644" s="46" t="s">
        <v>1294</v>
      </c>
      <c r="C644" s="47" t="s">
        <v>1295</v>
      </c>
      <c r="D644" s="30">
        <f>(H644*J644)/100</f>
        <v>25.164000000000001</v>
      </c>
      <c r="E644" s="33">
        <f t="shared" si="83"/>
        <v>3.1066666666666669</v>
      </c>
      <c r="F644" s="44">
        <v>150</v>
      </c>
      <c r="G644" s="6">
        <v>5.2905000000000006</v>
      </c>
      <c r="H644" s="45">
        <v>46.6</v>
      </c>
      <c r="I644" s="1"/>
      <c r="J644" s="27">
        <f>IF(ISNUMBER(C644),C644,VALUE(LEFT(C644,(SEARCH("±",C644,1)-1))))</f>
        <v>54</v>
      </c>
    </row>
    <row r="645" spans="1:12" s="23" customFormat="1" ht="15" customHeight="1">
      <c r="A645" s="1">
        <v>639</v>
      </c>
      <c r="B645" s="26" t="s">
        <v>1296</v>
      </c>
      <c r="C645" s="24"/>
      <c r="D645" s="24"/>
      <c r="E645" s="24"/>
      <c r="F645" s="24"/>
      <c r="G645" s="24"/>
      <c r="H645" s="24"/>
      <c r="I645" s="24"/>
      <c r="J645" s="24"/>
      <c r="K645" s="24"/>
    </row>
    <row r="646" spans="1:12" s="23" customFormat="1" ht="15" customHeight="1">
      <c r="A646" s="1">
        <v>640</v>
      </c>
      <c r="B646" s="46" t="s">
        <v>1297</v>
      </c>
      <c r="C646" s="47" t="s">
        <v>1298</v>
      </c>
      <c r="D646" s="30">
        <f>(H646*J646)/100</f>
        <v>0</v>
      </c>
      <c r="E646" s="4">
        <f t="shared" si="83"/>
        <v>0</v>
      </c>
      <c r="F646" s="5"/>
      <c r="G646" s="22"/>
      <c r="H646" s="5"/>
      <c r="I646" s="1"/>
      <c r="J646" s="27">
        <f>IF(ISNUMBER(C646),C646,VALUE(LEFT(C646,(SEARCH("±",C646,1)-1))))</f>
        <v>55</v>
      </c>
    </row>
    <row r="647" spans="1:12" s="23" customFormat="1" ht="15" customHeight="1">
      <c r="A647" s="1">
        <v>641</v>
      </c>
      <c r="B647" s="46" t="s">
        <v>1299</v>
      </c>
      <c r="C647" s="47" t="s">
        <v>1300</v>
      </c>
      <c r="D647" s="30">
        <f>(H647*J647)/100</f>
        <v>0</v>
      </c>
      <c r="E647" s="4">
        <f t="shared" si="83"/>
        <v>0</v>
      </c>
      <c r="F647" s="5"/>
      <c r="G647" s="22"/>
      <c r="H647" s="5"/>
      <c r="I647" s="1"/>
      <c r="J647" s="27">
        <f>IF(ISNUMBER(C647),C647,VALUE(LEFT(C647,(SEARCH("±",C647,1)-1))))</f>
        <v>54</v>
      </c>
    </row>
    <row r="648" spans="1:12" ht="15" customHeight="1">
      <c r="A648" s="1">
        <v>642</v>
      </c>
      <c r="B648" s="48" t="s">
        <v>1781</v>
      </c>
      <c r="C648" s="47" t="s">
        <v>1301</v>
      </c>
      <c r="D648" s="30">
        <f>(H648*J648)/100</f>
        <v>6.05</v>
      </c>
      <c r="E648" s="38">
        <f t="shared" si="83"/>
        <v>0.73333333333333328</v>
      </c>
      <c r="F648" s="5">
        <v>150</v>
      </c>
      <c r="G648" s="6">
        <v>5.2905000000000006</v>
      </c>
      <c r="H648" s="5">
        <v>11</v>
      </c>
      <c r="I648" s="1"/>
      <c r="J648" s="27">
        <f>IF(ISNUMBER(C648),C648,VALUE(LEFT(C648,(SEARCH("±",C648,1)-1))))</f>
        <v>55</v>
      </c>
    </row>
    <row r="649" spans="1:12" s="23" customFormat="1" ht="15" customHeight="1">
      <c r="A649" s="1">
        <v>643</v>
      </c>
      <c r="B649" s="26" t="s">
        <v>1302</v>
      </c>
      <c r="C649" s="24"/>
      <c r="D649" s="24"/>
      <c r="E649" s="24"/>
      <c r="F649" s="24"/>
      <c r="G649" s="24"/>
      <c r="H649" s="24"/>
      <c r="I649" s="24"/>
      <c r="J649" s="24"/>
      <c r="K649" s="24"/>
      <c r="L649" s="24"/>
    </row>
    <row r="650" spans="1:12" s="23" customFormat="1" ht="15" customHeight="1">
      <c r="A650" s="1">
        <v>644</v>
      </c>
      <c r="B650" s="46" t="s">
        <v>1303</v>
      </c>
      <c r="C650" s="47">
        <v>46</v>
      </c>
      <c r="D650" s="30">
        <f>(H650*J650)/100</f>
        <v>0</v>
      </c>
      <c r="E650" s="4">
        <f t="shared" si="83"/>
        <v>0</v>
      </c>
      <c r="F650" s="5"/>
      <c r="G650" s="22"/>
      <c r="H650" s="5"/>
      <c r="I650" s="1"/>
      <c r="J650" s="27">
        <f>IF(ISNUMBER(C650),C650,VALUE(LEFT(C650,(SEARCH("±",C650,1)-1))))</f>
        <v>46</v>
      </c>
    </row>
    <row r="651" spans="1:12" s="23" customFormat="1" ht="15" customHeight="1">
      <c r="A651" s="1">
        <v>645</v>
      </c>
      <c r="B651" s="46" t="s">
        <v>1304</v>
      </c>
      <c r="C651" s="47">
        <v>46</v>
      </c>
      <c r="D651" s="30">
        <f>(H651*J651)/100</f>
        <v>0</v>
      </c>
      <c r="E651" s="4">
        <f t="shared" si="83"/>
        <v>0</v>
      </c>
      <c r="F651" s="5"/>
      <c r="G651" s="22"/>
      <c r="H651" s="5"/>
      <c r="I651" s="1"/>
      <c r="J651" s="27">
        <f>IF(ISNUMBER(C651),C651,VALUE(LEFT(C651,(SEARCH("±",C651,1)-1))))</f>
        <v>46</v>
      </c>
    </row>
    <row r="652" spans="1:12" s="23" customFormat="1" ht="15" customHeight="1">
      <c r="A652" s="1">
        <v>646</v>
      </c>
      <c r="B652" s="46" t="s">
        <v>1305</v>
      </c>
      <c r="C652" s="47">
        <v>46</v>
      </c>
      <c r="D652" s="30">
        <f>(H652*J652)/100</f>
        <v>0</v>
      </c>
      <c r="E652" s="4">
        <f t="shared" si="83"/>
        <v>0</v>
      </c>
      <c r="F652" s="5"/>
      <c r="G652" s="22"/>
      <c r="H652" s="5"/>
      <c r="I652" s="1"/>
      <c r="J652" s="27">
        <f>IF(ISNUMBER(C652),C652,VALUE(LEFT(C652,(SEARCH("±",C652,1)-1))))</f>
        <v>46</v>
      </c>
    </row>
    <row r="653" spans="1:12" s="23" customFormat="1" ht="15" customHeight="1">
      <c r="A653" s="1">
        <v>647</v>
      </c>
      <c r="B653" s="46" t="s">
        <v>1305</v>
      </c>
      <c r="C653" s="47">
        <v>53</v>
      </c>
      <c r="D653" s="30">
        <f>(H653*J653)/100</f>
        <v>0</v>
      </c>
      <c r="E653" s="4">
        <f t="shared" si="83"/>
        <v>0</v>
      </c>
      <c r="F653" s="5"/>
      <c r="G653" s="22"/>
      <c r="H653" s="5"/>
      <c r="I653" s="1"/>
      <c r="J653" s="27">
        <f>IF(ISNUMBER(C653),C653,VALUE(LEFT(C653,(SEARCH("±",C653,1)-1))))</f>
        <v>53</v>
      </c>
    </row>
    <row r="654" spans="1:12" ht="15" customHeight="1">
      <c r="A654" s="1">
        <v>648</v>
      </c>
      <c r="B654" s="48" t="s">
        <v>1914</v>
      </c>
      <c r="C654" s="47" t="s">
        <v>1306</v>
      </c>
      <c r="D654" s="30">
        <f>(H654*J654)/100</f>
        <v>12.48</v>
      </c>
      <c r="E654" s="31">
        <f t="shared" si="83"/>
        <v>1.7333333333333334</v>
      </c>
      <c r="F654" s="44">
        <v>150</v>
      </c>
      <c r="G654" s="6">
        <v>5.2905000000000006</v>
      </c>
      <c r="H654" s="45">
        <v>26</v>
      </c>
      <c r="I654" s="1"/>
      <c r="J654" s="27">
        <f>IF(ISNUMBER(C654),C654,VALUE(LEFT(C654,(SEARCH("±",C654,1)-1))))</f>
        <v>48</v>
      </c>
    </row>
    <row r="655" spans="1:12" s="23" customFormat="1" ht="15" customHeight="1">
      <c r="A655" s="1">
        <v>650</v>
      </c>
      <c r="B655" s="20" t="s">
        <v>1660</v>
      </c>
      <c r="C655" s="24"/>
      <c r="D655" s="24"/>
      <c r="E655" s="24"/>
      <c r="F655" s="24"/>
      <c r="G655" s="24"/>
      <c r="H655" s="24"/>
      <c r="I655" s="24"/>
      <c r="J655" s="24"/>
      <c r="K655" s="24"/>
    </row>
    <row r="656" spans="1:12" s="23" customFormat="1" ht="14.1" customHeight="1">
      <c r="A656" s="1">
        <v>651</v>
      </c>
      <c r="B656" s="20" t="s">
        <v>1307</v>
      </c>
      <c r="C656" s="24"/>
      <c r="D656" s="24"/>
      <c r="E656" s="24"/>
      <c r="F656" s="24"/>
      <c r="G656" s="24"/>
      <c r="H656" s="24"/>
      <c r="I656" s="24"/>
      <c r="J656" s="24"/>
      <c r="K656" s="24"/>
    </row>
    <row r="657" spans="1:11" ht="15" customHeight="1">
      <c r="A657" s="1">
        <v>652</v>
      </c>
      <c r="B657" s="28" t="s">
        <v>1308</v>
      </c>
      <c r="C657" s="68">
        <v>63</v>
      </c>
      <c r="D657" s="30">
        <f t="shared" ref="D657:D664" si="88">(H657*J657)/100</f>
        <v>12.6</v>
      </c>
      <c r="E657" s="31">
        <f t="shared" si="83"/>
        <v>1.3333333333333333</v>
      </c>
      <c r="F657" s="5">
        <v>25</v>
      </c>
      <c r="G657" s="6">
        <v>0.88175000000000003</v>
      </c>
      <c r="H657" s="5">
        <v>20</v>
      </c>
      <c r="I657" s="1"/>
      <c r="J657" s="27">
        <f t="shared" ref="J657:J664" si="89">IF(ISNUMBER(C657),C657,VALUE(LEFT(C657,(SEARCH("±",C657,1)-1))))</f>
        <v>63</v>
      </c>
    </row>
    <row r="658" spans="1:11" ht="15" customHeight="1">
      <c r="A658" s="1">
        <v>653</v>
      </c>
      <c r="B658" s="28" t="s">
        <v>1309</v>
      </c>
      <c r="C658" s="68">
        <v>62</v>
      </c>
      <c r="D658" s="30">
        <f t="shared" si="88"/>
        <v>11.16</v>
      </c>
      <c r="E658" s="31">
        <f t="shared" si="83"/>
        <v>1.2</v>
      </c>
      <c r="F658" s="5">
        <v>25</v>
      </c>
      <c r="G658" s="6">
        <v>0.88175000000000003</v>
      </c>
      <c r="H658" s="5">
        <v>18</v>
      </c>
      <c r="I658" s="1"/>
      <c r="J658" s="27">
        <f t="shared" si="89"/>
        <v>62</v>
      </c>
    </row>
    <row r="659" spans="1:11" ht="15" customHeight="1">
      <c r="A659" s="1">
        <v>654</v>
      </c>
      <c r="B659" s="28" t="s">
        <v>1310</v>
      </c>
      <c r="C659" s="68" t="s">
        <v>1161</v>
      </c>
      <c r="D659" s="30">
        <f t="shared" si="88"/>
        <v>12.42</v>
      </c>
      <c r="E659" s="31">
        <f t="shared" si="83"/>
        <v>1.2</v>
      </c>
      <c r="F659" s="5">
        <v>25</v>
      </c>
      <c r="G659" s="6">
        <v>0.88175000000000003</v>
      </c>
      <c r="H659" s="5">
        <v>18</v>
      </c>
      <c r="I659" s="1"/>
      <c r="J659" s="27">
        <f t="shared" si="89"/>
        <v>69</v>
      </c>
    </row>
    <row r="660" spans="1:11" ht="15" customHeight="1">
      <c r="A660" s="1">
        <v>655</v>
      </c>
      <c r="B660" s="54" t="s">
        <v>1761</v>
      </c>
      <c r="C660" s="69" t="s">
        <v>1311</v>
      </c>
      <c r="D660" s="30">
        <f t="shared" si="88"/>
        <v>12.35</v>
      </c>
      <c r="E660" s="31">
        <f t="shared" si="83"/>
        <v>1.2666666666666666</v>
      </c>
      <c r="F660" s="44">
        <v>25</v>
      </c>
      <c r="G660" s="6">
        <v>0.88175000000000003</v>
      </c>
      <c r="H660" s="45">
        <v>19</v>
      </c>
      <c r="I660" s="1"/>
      <c r="J660" s="27">
        <f t="shared" si="89"/>
        <v>65</v>
      </c>
    </row>
    <row r="661" spans="1:11" s="23" customFormat="1" ht="15" customHeight="1">
      <c r="A661" s="1">
        <v>656</v>
      </c>
      <c r="B661" s="28" t="s">
        <v>1312</v>
      </c>
      <c r="C661" s="34" t="s">
        <v>1313</v>
      </c>
      <c r="D661" s="30">
        <f t="shared" si="88"/>
        <v>22.72</v>
      </c>
      <c r="E661" s="33">
        <f t="shared" si="83"/>
        <v>2.1333333333333333</v>
      </c>
      <c r="F661" s="5">
        <v>40</v>
      </c>
      <c r="G661" s="6">
        <v>1.4108000000000001</v>
      </c>
      <c r="H661" s="5">
        <v>32</v>
      </c>
      <c r="I661" s="1"/>
      <c r="J661" s="27">
        <f t="shared" si="89"/>
        <v>71</v>
      </c>
    </row>
    <row r="662" spans="1:11" s="27" customFormat="1" ht="15" customHeight="1">
      <c r="A662" s="1">
        <v>657</v>
      </c>
      <c r="B662" s="28" t="s">
        <v>1314</v>
      </c>
      <c r="C662" s="29" t="s">
        <v>999</v>
      </c>
      <c r="D662" s="30">
        <f t="shared" si="88"/>
        <v>18.809999999999999</v>
      </c>
      <c r="E662" s="33">
        <f t="shared" si="83"/>
        <v>2.2000000000000002</v>
      </c>
      <c r="F662" s="5">
        <v>50</v>
      </c>
      <c r="G662" s="6">
        <v>1.7635000000000001</v>
      </c>
      <c r="H662" s="5">
        <v>33</v>
      </c>
      <c r="I662" s="1"/>
      <c r="J662" s="27">
        <f t="shared" si="89"/>
        <v>57</v>
      </c>
    </row>
    <row r="663" spans="1:11" s="27" customFormat="1" ht="15" customHeight="1">
      <c r="A663" s="1">
        <v>658</v>
      </c>
      <c r="B663" s="28" t="s">
        <v>1315</v>
      </c>
      <c r="C663" s="32" t="s">
        <v>1316</v>
      </c>
      <c r="D663" s="30">
        <f t="shared" si="88"/>
        <v>17.34</v>
      </c>
      <c r="E663" s="33">
        <f t="shared" si="83"/>
        <v>2.2666666666666666</v>
      </c>
      <c r="F663" s="5">
        <v>50</v>
      </c>
      <c r="G663" s="6">
        <v>1.7635000000000001</v>
      </c>
      <c r="H663" s="5">
        <v>34</v>
      </c>
      <c r="I663" s="1"/>
      <c r="J663" s="27">
        <f t="shared" si="89"/>
        <v>51</v>
      </c>
    </row>
    <row r="664" spans="1:11" s="27" customFormat="1" ht="15" customHeight="1">
      <c r="A664" s="1">
        <v>659</v>
      </c>
      <c r="B664" s="28" t="s">
        <v>1317</v>
      </c>
      <c r="C664" s="29" t="s">
        <v>1318</v>
      </c>
      <c r="D664" s="30">
        <f t="shared" si="88"/>
        <v>13.4</v>
      </c>
      <c r="E664" s="31">
        <f t="shared" si="83"/>
        <v>1.3333333333333333</v>
      </c>
      <c r="F664" s="5">
        <v>25</v>
      </c>
      <c r="G664" s="6">
        <v>0.88175000000000003</v>
      </c>
      <c r="H664" s="5">
        <v>20</v>
      </c>
      <c r="I664" s="1"/>
      <c r="J664" s="27">
        <f t="shared" si="89"/>
        <v>67</v>
      </c>
    </row>
    <row r="665" spans="1:11" s="27" customFormat="1" ht="15" customHeight="1">
      <c r="A665" s="1"/>
      <c r="B665" s="84" t="s">
        <v>1587</v>
      </c>
      <c r="C665" s="29"/>
      <c r="D665" s="30"/>
      <c r="E665" s="31"/>
      <c r="F665" s="5"/>
      <c r="G665" s="6"/>
      <c r="H665" s="5"/>
      <c r="I665" s="1"/>
    </row>
    <row r="666" spans="1:11" s="23" customFormat="1" ht="20.100000000000001" customHeight="1">
      <c r="A666" s="1">
        <v>660</v>
      </c>
      <c r="B666" s="20" t="s">
        <v>1589</v>
      </c>
      <c r="C666" s="24"/>
      <c r="D666" s="24"/>
      <c r="E666" s="24"/>
      <c r="F666" s="24"/>
      <c r="G666" s="24"/>
      <c r="H666" s="24"/>
      <c r="I666" s="24"/>
      <c r="J666" s="24"/>
      <c r="K666" s="24"/>
    </row>
    <row r="667" spans="1:11" s="23" customFormat="1" ht="15" customHeight="1">
      <c r="A667" s="1">
        <v>661</v>
      </c>
      <c r="B667" s="28" t="s">
        <v>1215</v>
      </c>
      <c r="C667" s="57">
        <v>55</v>
      </c>
      <c r="D667" s="30">
        <f t="shared" ref="D667:D708" si="90">(H667*J667)/100</f>
        <v>0</v>
      </c>
      <c r="E667" s="4">
        <f t="shared" si="83"/>
        <v>0</v>
      </c>
      <c r="F667" s="5"/>
      <c r="G667" s="22"/>
      <c r="H667" s="5"/>
      <c r="I667" s="1"/>
      <c r="J667" s="27">
        <f t="shared" ref="J667:J708" si="91">IF(ISNUMBER(C667),C667,VALUE(LEFT(C667,(SEARCH("±",C667,1)-1))))</f>
        <v>55</v>
      </c>
    </row>
    <row r="668" spans="1:11" s="23" customFormat="1" ht="15" customHeight="1">
      <c r="A668" s="1">
        <v>662</v>
      </c>
      <c r="B668" s="28" t="s">
        <v>1215</v>
      </c>
      <c r="C668" s="68" t="s">
        <v>870</v>
      </c>
      <c r="D668" s="30">
        <f t="shared" si="90"/>
        <v>0</v>
      </c>
      <c r="E668" s="4">
        <f t="shared" si="83"/>
        <v>0</v>
      </c>
      <c r="F668" s="5"/>
      <c r="G668" s="22"/>
      <c r="H668" s="5"/>
      <c r="I668" s="1"/>
      <c r="J668" s="27">
        <f t="shared" si="91"/>
        <v>59</v>
      </c>
    </row>
    <row r="669" spans="1:11" s="23" customFormat="1" ht="15" customHeight="1">
      <c r="A669" s="1">
        <v>663</v>
      </c>
      <c r="B669" s="28" t="s">
        <v>1216</v>
      </c>
      <c r="C669" s="68">
        <v>62</v>
      </c>
      <c r="D669" s="30">
        <f t="shared" si="90"/>
        <v>0</v>
      </c>
      <c r="E669" s="4">
        <f t="shared" si="83"/>
        <v>0</v>
      </c>
      <c r="F669" s="5"/>
      <c r="G669" s="22"/>
      <c r="H669" s="5"/>
      <c r="I669" s="1"/>
      <c r="J669" s="27">
        <f t="shared" si="91"/>
        <v>62</v>
      </c>
    </row>
    <row r="670" spans="1:11" ht="15" customHeight="1">
      <c r="A670" s="1">
        <v>664</v>
      </c>
      <c r="B670" s="40" t="s">
        <v>1761</v>
      </c>
      <c r="C670" s="68" t="s">
        <v>1217</v>
      </c>
      <c r="D670" s="30">
        <f t="shared" si="90"/>
        <v>9.44</v>
      </c>
      <c r="E670" s="31">
        <f t="shared" si="83"/>
        <v>1.0666666666666667</v>
      </c>
      <c r="F670" s="44">
        <v>25</v>
      </c>
      <c r="G670" s="6">
        <v>0.88175000000000003</v>
      </c>
      <c r="H670" s="45">
        <v>16</v>
      </c>
      <c r="I670" s="1"/>
      <c r="J670" s="27">
        <f t="shared" si="91"/>
        <v>59</v>
      </c>
    </row>
    <row r="671" spans="1:11" ht="15" customHeight="1">
      <c r="A671" s="1">
        <v>665</v>
      </c>
      <c r="B671" s="28" t="s">
        <v>1218</v>
      </c>
      <c r="C671" s="68">
        <v>58</v>
      </c>
      <c r="D671" s="30">
        <f t="shared" si="90"/>
        <v>9.86</v>
      </c>
      <c r="E671" s="31">
        <f t="shared" si="83"/>
        <v>1.1333333333333333</v>
      </c>
      <c r="F671" s="5">
        <v>25</v>
      </c>
      <c r="G671" s="6">
        <v>0.88175000000000003</v>
      </c>
      <c r="H671" s="5">
        <v>17</v>
      </c>
      <c r="I671" s="1"/>
      <c r="J671" s="27">
        <f t="shared" si="91"/>
        <v>58</v>
      </c>
    </row>
    <row r="672" spans="1:11" s="27" customFormat="1" ht="15" customHeight="1">
      <c r="A672" s="1">
        <v>666</v>
      </c>
      <c r="B672" s="28" t="s">
        <v>1219</v>
      </c>
      <c r="C672" s="29" t="s">
        <v>895</v>
      </c>
      <c r="D672" s="30">
        <f t="shared" si="90"/>
        <v>13.86</v>
      </c>
      <c r="E672" s="31">
        <f t="shared" si="83"/>
        <v>1.4</v>
      </c>
      <c r="F672" s="5">
        <v>38</v>
      </c>
      <c r="G672" s="6">
        <v>1.34026</v>
      </c>
      <c r="H672" s="5">
        <v>21</v>
      </c>
      <c r="I672" s="1"/>
      <c r="J672" s="27">
        <f t="shared" si="91"/>
        <v>66</v>
      </c>
    </row>
    <row r="673" spans="1:10" s="27" customFormat="1" ht="15" customHeight="1">
      <c r="A673" s="1">
        <v>667</v>
      </c>
      <c r="B673" s="28" t="s">
        <v>1220</v>
      </c>
      <c r="C673" s="56" t="s">
        <v>1221</v>
      </c>
      <c r="D673" s="30">
        <f t="shared" si="90"/>
        <v>13.09</v>
      </c>
      <c r="E673" s="31">
        <f t="shared" si="83"/>
        <v>1.1333333333333333</v>
      </c>
      <c r="F673" s="5">
        <v>25</v>
      </c>
      <c r="G673" s="6">
        <v>0.88175000000000003</v>
      </c>
      <c r="H673" s="5">
        <v>17</v>
      </c>
      <c r="I673" s="1"/>
      <c r="J673" s="27">
        <f t="shared" si="91"/>
        <v>77</v>
      </c>
    </row>
    <row r="674" spans="1:10" s="27" customFormat="1" ht="15" customHeight="1">
      <c r="A674" s="1">
        <v>668</v>
      </c>
      <c r="B674" s="28" t="s">
        <v>1222</v>
      </c>
      <c r="C674" s="56">
        <v>74</v>
      </c>
      <c r="D674" s="30">
        <f t="shared" si="90"/>
        <v>13.32</v>
      </c>
      <c r="E674" s="31">
        <f t="shared" si="83"/>
        <v>1.2</v>
      </c>
      <c r="F674" s="5">
        <v>25</v>
      </c>
      <c r="G674" s="6">
        <v>0.88175000000000003</v>
      </c>
      <c r="H674" s="5">
        <v>18</v>
      </c>
      <c r="I674" s="1"/>
      <c r="J674" s="27">
        <f t="shared" si="91"/>
        <v>74</v>
      </c>
    </row>
    <row r="675" spans="1:10" ht="15" customHeight="1">
      <c r="A675" s="1">
        <v>669</v>
      </c>
      <c r="B675" s="28" t="s">
        <v>1329</v>
      </c>
      <c r="C675" s="32" t="s">
        <v>1330</v>
      </c>
      <c r="D675" s="30">
        <f t="shared" si="90"/>
        <v>6.44</v>
      </c>
      <c r="E675" s="31">
        <f t="shared" si="83"/>
        <v>1.5333333333333334</v>
      </c>
      <c r="F675" s="5">
        <v>30</v>
      </c>
      <c r="G675" s="6">
        <v>1.0581</v>
      </c>
      <c r="H675" s="5">
        <v>23</v>
      </c>
      <c r="I675" s="1"/>
      <c r="J675" s="27">
        <f t="shared" si="91"/>
        <v>28</v>
      </c>
    </row>
    <row r="676" spans="1:10" ht="15" customHeight="1">
      <c r="A676" s="1">
        <v>670</v>
      </c>
      <c r="B676" s="28" t="s">
        <v>1331</v>
      </c>
      <c r="C676" s="32" t="s">
        <v>852</v>
      </c>
      <c r="D676" s="30">
        <f t="shared" si="90"/>
        <v>8.8000000000000007</v>
      </c>
      <c r="E676" s="31">
        <f t="shared" ref="E676:E741" si="92">SUM(H676/15)</f>
        <v>1.0666666666666667</v>
      </c>
      <c r="F676" s="5">
        <v>30</v>
      </c>
      <c r="G676" s="6">
        <v>1.0581</v>
      </c>
      <c r="H676" s="5">
        <v>16</v>
      </c>
      <c r="I676" s="1"/>
      <c r="J676" s="27">
        <f t="shared" si="91"/>
        <v>55</v>
      </c>
    </row>
    <row r="677" spans="1:10" ht="15" customHeight="1">
      <c r="A677" s="1">
        <v>671</v>
      </c>
      <c r="B677" s="28" t="s">
        <v>1332</v>
      </c>
      <c r="C677" s="32" t="s">
        <v>1291</v>
      </c>
      <c r="D677" s="30">
        <f t="shared" si="90"/>
        <v>7</v>
      </c>
      <c r="E677" s="38">
        <f t="shared" si="92"/>
        <v>0.93333333333333335</v>
      </c>
      <c r="F677" s="5">
        <v>30</v>
      </c>
      <c r="G677" s="6">
        <v>1.0581</v>
      </c>
      <c r="H677" s="5">
        <v>14</v>
      </c>
      <c r="I677" s="1"/>
      <c r="J677" s="27">
        <f t="shared" si="91"/>
        <v>50</v>
      </c>
    </row>
    <row r="678" spans="1:10" ht="15" customHeight="1">
      <c r="A678" s="1">
        <v>672</v>
      </c>
      <c r="B678" s="28" t="s">
        <v>1333</v>
      </c>
      <c r="C678" s="29" t="s">
        <v>1334</v>
      </c>
      <c r="D678" s="30">
        <f t="shared" si="90"/>
        <v>12.4</v>
      </c>
      <c r="E678" s="31">
        <f t="shared" si="92"/>
        <v>1.3333333333333333</v>
      </c>
      <c r="F678" s="5">
        <v>30</v>
      </c>
      <c r="G678" s="6">
        <v>1.0581</v>
      </c>
      <c r="H678" s="5">
        <v>20</v>
      </c>
      <c r="I678" s="1"/>
      <c r="J678" s="27">
        <f t="shared" si="91"/>
        <v>62</v>
      </c>
    </row>
    <row r="679" spans="1:10" ht="15" customHeight="1">
      <c r="A679" s="1">
        <v>673</v>
      </c>
      <c r="B679" s="28" t="s">
        <v>1335</v>
      </c>
      <c r="C679" s="57" t="s">
        <v>1336</v>
      </c>
      <c r="D679" s="30">
        <f t="shared" si="90"/>
        <v>9.9</v>
      </c>
      <c r="E679" s="31">
        <f t="shared" si="92"/>
        <v>1.2</v>
      </c>
      <c r="F679" s="5">
        <v>25</v>
      </c>
      <c r="G679" s="6">
        <v>0.88175000000000003</v>
      </c>
      <c r="H679" s="5">
        <v>18</v>
      </c>
      <c r="I679" s="1"/>
      <c r="J679" s="27">
        <f t="shared" si="91"/>
        <v>55</v>
      </c>
    </row>
    <row r="680" spans="1:10" ht="15" customHeight="1">
      <c r="A680" s="1">
        <v>674</v>
      </c>
      <c r="B680" s="28" t="s">
        <v>1337</v>
      </c>
      <c r="C680" s="68">
        <v>57</v>
      </c>
      <c r="D680" s="30">
        <f t="shared" si="90"/>
        <v>8.5500000000000007</v>
      </c>
      <c r="E680" s="38">
        <f t="shared" si="92"/>
        <v>1</v>
      </c>
      <c r="F680" s="44">
        <v>25</v>
      </c>
      <c r="G680" s="6">
        <v>0.88175000000000003</v>
      </c>
      <c r="H680" s="45">
        <v>15</v>
      </c>
      <c r="I680" s="1"/>
      <c r="J680" s="27">
        <f t="shared" si="91"/>
        <v>57</v>
      </c>
    </row>
    <row r="681" spans="1:10" s="23" customFormat="1" ht="15" customHeight="1">
      <c r="A681" s="1">
        <v>675</v>
      </c>
      <c r="B681" s="28" t="s">
        <v>1338</v>
      </c>
      <c r="C681" s="32" t="s">
        <v>910</v>
      </c>
      <c r="D681" s="30">
        <f t="shared" si="90"/>
        <v>14.28</v>
      </c>
      <c r="E681" s="33">
        <f t="shared" si="92"/>
        <v>2.2666666666666666</v>
      </c>
      <c r="F681" s="5">
        <v>50</v>
      </c>
      <c r="G681" s="6">
        <v>1.7635000000000001</v>
      </c>
      <c r="H681" s="5">
        <v>34</v>
      </c>
      <c r="I681" s="1"/>
      <c r="J681" s="27">
        <f t="shared" si="91"/>
        <v>42</v>
      </c>
    </row>
    <row r="682" spans="1:10" s="23" customFormat="1" ht="15" customHeight="1">
      <c r="A682" s="1">
        <v>676</v>
      </c>
      <c r="B682" s="28" t="s">
        <v>1339</v>
      </c>
      <c r="C682" s="32" t="s">
        <v>1340</v>
      </c>
      <c r="D682" s="30">
        <f t="shared" si="90"/>
        <v>15.75</v>
      </c>
      <c r="E682" s="33">
        <f t="shared" si="92"/>
        <v>2.3333333333333335</v>
      </c>
      <c r="F682" s="5">
        <v>50</v>
      </c>
      <c r="G682" s="6">
        <v>1.7635000000000001</v>
      </c>
      <c r="H682" s="5">
        <v>35</v>
      </c>
      <c r="I682" s="1"/>
      <c r="J682" s="27">
        <f t="shared" si="91"/>
        <v>45</v>
      </c>
    </row>
    <row r="683" spans="1:10" s="27" customFormat="1" ht="15" customHeight="1">
      <c r="A683" s="1">
        <v>677</v>
      </c>
      <c r="B683" s="28" t="s">
        <v>1339</v>
      </c>
      <c r="C683" s="32" t="s">
        <v>1771</v>
      </c>
      <c r="D683" s="30">
        <f t="shared" si="90"/>
        <v>18.2</v>
      </c>
      <c r="E683" s="33">
        <f t="shared" si="92"/>
        <v>2.3333333333333335</v>
      </c>
      <c r="F683" s="5">
        <v>50</v>
      </c>
      <c r="G683" s="6">
        <v>1.7635000000000001</v>
      </c>
      <c r="H683" s="5">
        <v>35</v>
      </c>
      <c r="I683" s="1"/>
      <c r="J683" s="27">
        <f t="shared" si="91"/>
        <v>52</v>
      </c>
    </row>
    <row r="684" spans="1:10" s="27" customFormat="1" ht="15" customHeight="1">
      <c r="A684" s="1">
        <v>678</v>
      </c>
      <c r="B684" s="28" t="s">
        <v>1339</v>
      </c>
      <c r="C684" s="32" t="s">
        <v>904</v>
      </c>
      <c r="D684" s="30">
        <f t="shared" si="90"/>
        <v>17.149999999999999</v>
      </c>
      <c r="E684" s="33">
        <f t="shared" si="92"/>
        <v>2.3333333333333335</v>
      </c>
      <c r="F684" s="5">
        <v>50</v>
      </c>
      <c r="G684" s="55">
        <v>1.7635000000000001</v>
      </c>
      <c r="H684" s="5">
        <v>35</v>
      </c>
      <c r="I684" s="1"/>
      <c r="J684" s="27">
        <f t="shared" si="91"/>
        <v>49</v>
      </c>
    </row>
    <row r="685" spans="1:10" s="27" customFormat="1" ht="15" customHeight="1">
      <c r="A685" s="1">
        <v>679</v>
      </c>
      <c r="B685" s="40" t="s">
        <v>1761</v>
      </c>
      <c r="C685" s="32" t="s">
        <v>1341</v>
      </c>
      <c r="D685" s="30">
        <f t="shared" si="90"/>
        <v>17.149999999999999</v>
      </c>
      <c r="E685" s="33">
        <f t="shared" si="92"/>
        <v>2.3333333333333335</v>
      </c>
      <c r="F685" s="44">
        <v>50</v>
      </c>
      <c r="G685" s="6">
        <v>1.7635000000000001</v>
      </c>
      <c r="H685" s="45">
        <v>35</v>
      </c>
      <c r="I685" s="1"/>
      <c r="J685" s="27">
        <f t="shared" si="91"/>
        <v>49</v>
      </c>
    </row>
    <row r="686" spans="1:10" ht="15" customHeight="1">
      <c r="A686" s="1">
        <v>680</v>
      </c>
      <c r="B686" s="28" t="s">
        <v>1342</v>
      </c>
      <c r="C686" s="57" t="s">
        <v>1343</v>
      </c>
      <c r="D686" s="30">
        <f t="shared" si="90"/>
        <v>8.5</v>
      </c>
      <c r="E686" s="31">
        <f t="shared" si="92"/>
        <v>1.1333333333333333</v>
      </c>
      <c r="F686" s="5">
        <v>25</v>
      </c>
      <c r="G686" s="55">
        <v>0.88175000000000003</v>
      </c>
      <c r="H686" s="5">
        <v>17</v>
      </c>
      <c r="I686" s="1"/>
      <c r="J686" s="27">
        <f t="shared" si="91"/>
        <v>50</v>
      </c>
    </row>
    <row r="687" spans="1:10" s="23" customFormat="1" ht="15" customHeight="1">
      <c r="A687" s="1">
        <v>681</v>
      </c>
      <c r="B687" s="28" t="s">
        <v>1344</v>
      </c>
      <c r="C687" s="56" t="s">
        <v>1345</v>
      </c>
      <c r="D687" s="30">
        <f t="shared" si="90"/>
        <v>15.01</v>
      </c>
      <c r="E687" s="31">
        <f t="shared" si="92"/>
        <v>1.2666666666666666</v>
      </c>
      <c r="F687" s="44">
        <v>25</v>
      </c>
      <c r="G687" s="55">
        <v>0.88175000000000003</v>
      </c>
      <c r="H687" s="45">
        <v>19</v>
      </c>
      <c r="I687" s="1"/>
      <c r="J687" s="27">
        <f t="shared" si="91"/>
        <v>79</v>
      </c>
    </row>
    <row r="688" spans="1:10" s="27" customFormat="1" ht="15" customHeight="1">
      <c r="A688" s="1">
        <v>682</v>
      </c>
      <c r="B688" s="28" t="s">
        <v>1346</v>
      </c>
      <c r="C688" s="29" t="s">
        <v>1103</v>
      </c>
      <c r="D688" s="30">
        <f t="shared" si="90"/>
        <v>13.11</v>
      </c>
      <c r="E688" s="31">
        <f t="shared" si="92"/>
        <v>1.5333333333333334</v>
      </c>
      <c r="F688" s="5">
        <v>35</v>
      </c>
      <c r="G688" s="6">
        <v>1.23445</v>
      </c>
      <c r="H688" s="5">
        <v>23</v>
      </c>
      <c r="I688" s="1"/>
      <c r="J688" s="27">
        <f t="shared" si="91"/>
        <v>57</v>
      </c>
    </row>
    <row r="689" spans="1:10" ht="15" customHeight="1">
      <c r="A689" s="1">
        <v>683</v>
      </c>
      <c r="B689" s="28" t="s">
        <v>1347</v>
      </c>
      <c r="C689" s="57" t="s">
        <v>1704</v>
      </c>
      <c r="D689" s="30">
        <f t="shared" si="90"/>
        <v>9.18</v>
      </c>
      <c r="E689" s="31">
        <f t="shared" si="92"/>
        <v>1.1333333333333333</v>
      </c>
      <c r="F689" s="5">
        <v>25</v>
      </c>
      <c r="G689" s="6">
        <v>0.88175000000000003</v>
      </c>
      <c r="H689" s="5">
        <v>17</v>
      </c>
      <c r="I689" s="1"/>
      <c r="J689" s="27">
        <f t="shared" si="91"/>
        <v>54</v>
      </c>
    </row>
    <row r="690" spans="1:10" s="23" customFormat="1" ht="15" customHeight="1">
      <c r="A690" s="1">
        <v>684</v>
      </c>
      <c r="B690" s="28" t="s">
        <v>1348</v>
      </c>
      <c r="C690" s="29" t="s">
        <v>1902</v>
      </c>
      <c r="D690" s="30">
        <f t="shared" si="90"/>
        <v>19.52</v>
      </c>
      <c r="E690" s="33">
        <f t="shared" si="92"/>
        <v>2.1333333333333333</v>
      </c>
      <c r="F690" s="5">
        <v>40</v>
      </c>
      <c r="G690" s="6">
        <v>1.4108000000000001</v>
      </c>
      <c r="H690" s="5">
        <v>32</v>
      </c>
      <c r="I690" s="1"/>
      <c r="J690" s="27">
        <f t="shared" si="91"/>
        <v>61</v>
      </c>
    </row>
    <row r="691" spans="1:10" s="23" customFormat="1" ht="15" customHeight="1">
      <c r="A691" s="1">
        <v>685</v>
      </c>
      <c r="B691" s="28" t="s">
        <v>1348</v>
      </c>
      <c r="C691" s="29" t="s">
        <v>1349</v>
      </c>
      <c r="D691" s="30">
        <f t="shared" si="90"/>
        <v>21.44</v>
      </c>
      <c r="E691" s="33">
        <f t="shared" si="92"/>
        <v>2.1333333333333333</v>
      </c>
      <c r="F691" s="5">
        <v>40</v>
      </c>
      <c r="G691" s="6">
        <v>1.4108000000000001</v>
      </c>
      <c r="H691" s="5">
        <v>32</v>
      </c>
      <c r="I691" s="1"/>
      <c r="J691" s="27">
        <f t="shared" si="91"/>
        <v>67</v>
      </c>
    </row>
    <row r="692" spans="1:10" s="23" customFormat="1" ht="15" customHeight="1">
      <c r="A692" s="1">
        <v>686</v>
      </c>
      <c r="B692" s="40" t="s">
        <v>1781</v>
      </c>
      <c r="C692" s="29" t="s">
        <v>1187</v>
      </c>
      <c r="D692" s="30">
        <f t="shared" si="90"/>
        <v>20.48</v>
      </c>
      <c r="E692" s="33">
        <f t="shared" si="92"/>
        <v>2.1333333333333333</v>
      </c>
      <c r="F692" s="5">
        <v>40</v>
      </c>
      <c r="G692" s="55">
        <v>1.4108000000000001</v>
      </c>
      <c r="H692" s="5">
        <v>32</v>
      </c>
      <c r="I692" s="1"/>
      <c r="J692" s="27">
        <f t="shared" si="91"/>
        <v>64</v>
      </c>
    </row>
    <row r="693" spans="1:10" ht="15" customHeight="1">
      <c r="A693" s="1">
        <v>687</v>
      </c>
      <c r="B693" s="28" t="s">
        <v>1350</v>
      </c>
      <c r="C693" s="32" t="s">
        <v>1708</v>
      </c>
      <c r="D693" s="30">
        <f t="shared" si="90"/>
        <v>9.69</v>
      </c>
      <c r="E693" s="31">
        <f t="shared" si="92"/>
        <v>1.2666666666666666</v>
      </c>
      <c r="F693" s="5">
        <v>25</v>
      </c>
      <c r="G693" s="55">
        <v>0.88175000000000003</v>
      </c>
      <c r="H693" s="5">
        <v>19</v>
      </c>
      <c r="I693" s="1"/>
      <c r="J693" s="27">
        <f t="shared" si="91"/>
        <v>51</v>
      </c>
    </row>
    <row r="694" spans="1:10" ht="15" customHeight="1">
      <c r="A694" s="1">
        <v>688</v>
      </c>
      <c r="B694" s="28" t="s">
        <v>1351</v>
      </c>
      <c r="C694" s="32" t="s">
        <v>1352</v>
      </c>
      <c r="D694" s="30">
        <f t="shared" si="90"/>
        <v>8.64</v>
      </c>
      <c r="E694" s="31">
        <f t="shared" si="92"/>
        <v>1.2</v>
      </c>
      <c r="F694" s="5">
        <v>25</v>
      </c>
      <c r="G694" s="55">
        <v>0.88175000000000003</v>
      </c>
      <c r="H694" s="5">
        <v>18</v>
      </c>
      <c r="I694" s="1"/>
      <c r="J694" s="27">
        <f t="shared" si="91"/>
        <v>48</v>
      </c>
    </row>
    <row r="695" spans="1:10" s="27" customFormat="1" ht="15" customHeight="1">
      <c r="A695" s="1">
        <v>689</v>
      </c>
      <c r="B695" s="28" t="s">
        <v>1353</v>
      </c>
      <c r="C695" s="34" t="s">
        <v>1354</v>
      </c>
      <c r="D695" s="30">
        <f t="shared" si="90"/>
        <v>12.41</v>
      </c>
      <c r="E695" s="31">
        <f t="shared" si="92"/>
        <v>1.1333333333333333</v>
      </c>
      <c r="F695" s="5">
        <v>25</v>
      </c>
      <c r="G695" s="55">
        <v>0.88175000000000003</v>
      </c>
      <c r="H695" s="5">
        <v>17</v>
      </c>
      <c r="I695" s="1"/>
      <c r="J695" s="27">
        <f t="shared" si="91"/>
        <v>73</v>
      </c>
    </row>
    <row r="696" spans="1:10" s="23" customFormat="1" ht="15" customHeight="1">
      <c r="A696" s="1">
        <v>690</v>
      </c>
      <c r="B696" s="28" t="s">
        <v>1355</v>
      </c>
      <c r="C696" s="32" t="s">
        <v>1715</v>
      </c>
      <c r="D696" s="30">
        <f t="shared" si="90"/>
        <v>0</v>
      </c>
      <c r="E696" s="4">
        <f t="shared" si="92"/>
        <v>0</v>
      </c>
      <c r="F696" s="5"/>
      <c r="G696" s="22"/>
      <c r="H696" s="5"/>
      <c r="I696" s="1"/>
      <c r="J696" s="27">
        <f t="shared" si="91"/>
        <v>53</v>
      </c>
    </row>
    <row r="697" spans="1:10" s="23" customFormat="1" ht="15.75" customHeight="1">
      <c r="A697" s="1">
        <v>691</v>
      </c>
      <c r="B697" s="28" t="s">
        <v>1355</v>
      </c>
      <c r="C697" s="32" t="s">
        <v>1291</v>
      </c>
      <c r="D697" s="30">
        <f t="shared" si="90"/>
        <v>0</v>
      </c>
      <c r="E697" s="4">
        <f t="shared" si="92"/>
        <v>0</v>
      </c>
      <c r="F697" s="5"/>
      <c r="G697" s="22"/>
      <c r="H697" s="5"/>
      <c r="I697" s="1"/>
      <c r="J697" s="27">
        <f t="shared" si="91"/>
        <v>50</v>
      </c>
    </row>
    <row r="698" spans="1:10" s="23" customFormat="1" ht="15.75" customHeight="1">
      <c r="A698" s="1">
        <v>692</v>
      </c>
      <c r="B698" s="40" t="s">
        <v>1781</v>
      </c>
      <c r="C698" s="32" t="s">
        <v>1356</v>
      </c>
      <c r="D698" s="30">
        <f t="shared" si="90"/>
        <v>15.6</v>
      </c>
      <c r="E698" s="31">
        <f t="shared" si="92"/>
        <v>2</v>
      </c>
      <c r="F698" s="5">
        <v>45</v>
      </c>
      <c r="G698" s="55">
        <v>1.5871500000000001</v>
      </c>
      <c r="H698" s="5">
        <v>30</v>
      </c>
      <c r="I698" s="1"/>
      <c r="J698" s="27">
        <f t="shared" si="91"/>
        <v>52</v>
      </c>
    </row>
    <row r="699" spans="1:10" s="27" customFormat="1" ht="15" customHeight="1">
      <c r="A699" s="1">
        <v>693</v>
      </c>
      <c r="B699" s="28" t="s">
        <v>1357</v>
      </c>
      <c r="C699" s="32" t="s">
        <v>1358</v>
      </c>
      <c r="D699" s="30">
        <f t="shared" si="90"/>
        <v>17.64</v>
      </c>
      <c r="E699" s="33">
        <f t="shared" si="92"/>
        <v>2.4</v>
      </c>
      <c r="F699" s="5">
        <v>50</v>
      </c>
      <c r="G699" s="55">
        <v>1.7635000000000001</v>
      </c>
      <c r="H699" s="5">
        <v>36</v>
      </c>
      <c r="I699" s="1"/>
      <c r="J699" s="27">
        <f t="shared" si="91"/>
        <v>49</v>
      </c>
    </row>
    <row r="700" spans="1:10" s="27" customFormat="1" ht="15" customHeight="1">
      <c r="A700" s="1">
        <v>694</v>
      </c>
      <c r="B700" s="28" t="s">
        <v>1359</v>
      </c>
      <c r="C700" s="32" t="s">
        <v>1360</v>
      </c>
      <c r="D700" s="30">
        <f t="shared" si="90"/>
        <v>16.2</v>
      </c>
      <c r="E700" s="33">
        <f t="shared" si="92"/>
        <v>2.4</v>
      </c>
      <c r="F700" s="5">
        <v>50</v>
      </c>
      <c r="G700" s="55">
        <v>1.7635000000000001</v>
      </c>
      <c r="H700" s="5">
        <v>36</v>
      </c>
      <c r="I700" s="1"/>
      <c r="J700" s="27">
        <f t="shared" si="91"/>
        <v>45</v>
      </c>
    </row>
    <row r="701" spans="1:10" ht="15" customHeight="1">
      <c r="A701" s="1">
        <v>695</v>
      </c>
      <c r="B701" s="28" t="s">
        <v>1361</v>
      </c>
      <c r="C701" s="57" t="s">
        <v>1362</v>
      </c>
      <c r="D701" s="30">
        <f t="shared" si="90"/>
        <v>10.45</v>
      </c>
      <c r="E701" s="31">
        <f t="shared" si="92"/>
        <v>1.2666666666666666</v>
      </c>
      <c r="F701" s="5">
        <v>25</v>
      </c>
      <c r="G701" s="55">
        <v>0.88175000000000003</v>
      </c>
      <c r="H701" s="5">
        <v>19</v>
      </c>
      <c r="I701" s="1"/>
      <c r="J701" s="27">
        <f t="shared" si="91"/>
        <v>55</v>
      </c>
    </row>
    <row r="702" spans="1:10" ht="15" customHeight="1">
      <c r="A702" s="1">
        <v>696</v>
      </c>
      <c r="B702" s="28" t="s">
        <v>1363</v>
      </c>
      <c r="C702" s="29" t="s">
        <v>1012</v>
      </c>
      <c r="D702" s="30">
        <f t="shared" si="90"/>
        <v>8.5500000000000007</v>
      </c>
      <c r="E702" s="38">
        <f t="shared" si="92"/>
        <v>1</v>
      </c>
      <c r="F702" s="5">
        <v>20</v>
      </c>
      <c r="G702" s="55">
        <v>0.70540000000000003</v>
      </c>
      <c r="H702" s="5">
        <v>15</v>
      </c>
      <c r="I702" s="1"/>
      <c r="J702" s="27">
        <f t="shared" si="91"/>
        <v>57</v>
      </c>
    </row>
    <row r="703" spans="1:10" ht="15" customHeight="1">
      <c r="A703" s="1">
        <v>697</v>
      </c>
      <c r="B703" s="28" t="s">
        <v>1364</v>
      </c>
      <c r="C703" s="68" t="s">
        <v>1823</v>
      </c>
      <c r="D703" s="30">
        <f t="shared" si="90"/>
        <v>10.24</v>
      </c>
      <c r="E703" s="31">
        <f t="shared" si="92"/>
        <v>1.0666666666666667</v>
      </c>
      <c r="F703" s="5">
        <v>25</v>
      </c>
      <c r="G703" s="55">
        <v>0.88175000000000003</v>
      </c>
      <c r="H703" s="5">
        <v>16</v>
      </c>
      <c r="I703" s="1"/>
      <c r="J703" s="27">
        <f t="shared" si="91"/>
        <v>64</v>
      </c>
    </row>
    <row r="704" spans="1:10" ht="15" customHeight="1">
      <c r="A704" s="1">
        <v>698</v>
      </c>
      <c r="B704" s="28" t="s">
        <v>1365</v>
      </c>
      <c r="C704" s="68" t="s">
        <v>1366</v>
      </c>
      <c r="D704" s="30">
        <f t="shared" si="90"/>
        <v>11.16</v>
      </c>
      <c r="E704" s="31">
        <f t="shared" si="92"/>
        <v>1.2</v>
      </c>
      <c r="F704" s="5">
        <v>25</v>
      </c>
      <c r="G704" s="55">
        <v>0.88175000000000003</v>
      </c>
      <c r="H704" s="5">
        <v>18</v>
      </c>
      <c r="I704" s="1"/>
      <c r="J704" s="27">
        <f t="shared" si="91"/>
        <v>62</v>
      </c>
    </row>
    <row r="705" spans="1:11" ht="15" customHeight="1">
      <c r="A705" s="1">
        <v>699</v>
      </c>
      <c r="B705" s="28" t="s">
        <v>1367</v>
      </c>
      <c r="C705" s="32" t="s">
        <v>1806</v>
      </c>
      <c r="D705" s="30">
        <f t="shared" si="90"/>
        <v>8.5500000000000007</v>
      </c>
      <c r="E705" s="31">
        <f t="shared" si="92"/>
        <v>1.2666666666666666</v>
      </c>
      <c r="F705" s="5">
        <v>25</v>
      </c>
      <c r="G705" s="55">
        <v>0.88175000000000003</v>
      </c>
      <c r="H705" s="42">
        <v>19</v>
      </c>
      <c r="I705" s="1"/>
      <c r="J705" s="27">
        <f t="shared" si="91"/>
        <v>45</v>
      </c>
    </row>
    <row r="706" spans="1:11" ht="15" customHeight="1">
      <c r="A706" s="1">
        <v>700</v>
      </c>
      <c r="B706" s="28" t="s">
        <v>1368</v>
      </c>
      <c r="C706" s="32" t="s">
        <v>1369</v>
      </c>
      <c r="D706" s="30">
        <f t="shared" si="90"/>
        <v>6.56</v>
      </c>
      <c r="E706" s="31">
        <f t="shared" si="92"/>
        <v>1.0666666666666667</v>
      </c>
      <c r="F706" s="5">
        <v>20</v>
      </c>
      <c r="G706" s="55">
        <v>0.70540000000000003</v>
      </c>
      <c r="H706" s="42">
        <v>16</v>
      </c>
      <c r="I706" s="1"/>
      <c r="J706" s="27">
        <f t="shared" si="91"/>
        <v>41</v>
      </c>
    </row>
    <row r="707" spans="1:11" s="27" customFormat="1" ht="15" customHeight="1">
      <c r="A707" s="1">
        <v>701</v>
      </c>
      <c r="B707" s="28" t="s">
        <v>1370</v>
      </c>
      <c r="C707" s="56">
        <v>77</v>
      </c>
      <c r="D707" s="30">
        <f t="shared" si="90"/>
        <v>13.86</v>
      </c>
      <c r="E707" s="31">
        <f t="shared" si="92"/>
        <v>1.2</v>
      </c>
      <c r="F707" s="5">
        <v>25</v>
      </c>
      <c r="G707" s="55">
        <v>0.88175000000000003</v>
      </c>
      <c r="H707" s="42">
        <v>18</v>
      </c>
      <c r="I707" s="1"/>
      <c r="J707" s="27">
        <f t="shared" si="91"/>
        <v>77</v>
      </c>
    </row>
    <row r="708" spans="1:11" ht="15" customHeight="1">
      <c r="A708" s="1">
        <v>702</v>
      </c>
      <c r="B708" s="28" t="s">
        <v>1371</v>
      </c>
      <c r="C708" s="32" t="s">
        <v>906</v>
      </c>
      <c r="D708" s="30">
        <f t="shared" si="90"/>
        <v>9.18</v>
      </c>
      <c r="E708" s="31">
        <f t="shared" si="92"/>
        <v>1.2</v>
      </c>
      <c r="F708" s="5">
        <v>25</v>
      </c>
      <c r="G708" s="55">
        <v>0.88175000000000003</v>
      </c>
      <c r="H708" s="42">
        <v>18</v>
      </c>
      <c r="I708" s="1"/>
      <c r="J708" s="27">
        <f t="shared" si="91"/>
        <v>51</v>
      </c>
    </row>
    <row r="709" spans="1:11" ht="15" customHeight="1">
      <c r="B709" s="84" t="s">
        <v>1587</v>
      </c>
      <c r="C709" s="32"/>
      <c r="D709" s="30"/>
      <c r="E709" s="31"/>
      <c r="G709" s="55"/>
      <c r="H709" s="42"/>
      <c r="I709" s="1"/>
      <c r="J709" s="27"/>
    </row>
    <row r="710" spans="1:11" s="27" customFormat="1" ht="15" customHeight="1">
      <c r="A710" s="1">
        <v>704</v>
      </c>
      <c r="B710" s="20" t="s">
        <v>1661</v>
      </c>
      <c r="C710" s="24"/>
      <c r="D710" s="24"/>
      <c r="E710" s="24"/>
      <c r="F710" s="24"/>
      <c r="G710" s="24"/>
      <c r="H710" s="24"/>
      <c r="I710" s="24"/>
      <c r="J710" s="24"/>
      <c r="K710" s="24"/>
    </row>
    <row r="711" spans="1:11" ht="15" customHeight="1">
      <c r="A711" s="1">
        <v>705</v>
      </c>
      <c r="B711" s="28" t="s">
        <v>1372</v>
      </c>
      <c r="C711" s="68">
        <v>67</v>
      </c>
      <c r="D711" s="30">
        <f t="shared" ref="D711:D716" si="93">(H711*J711)/100</f>
        <v>9.3800000000000008</v>
      </c>
      <c r="E711" s="38">
        <f t="shared" si="92"/>
        <v>0.93333333333333335</v>
      </c>
      <c r="F711" s="5">
        <v>25</v>
      </c>
      <c r="G711" s="55">
        <v>0.88175000000000003</v>
      </c>
      <c r="H711" s="5">
        <v>14</v>
      </c>
      <c r="I711" s="1"/>
      <c r="J711" s="27">
        <f t="shared" ref="J711:J716" si="94">IF(ISNUMBER(C711),C711,VALUE(LEFT(C711,(SEARCH("±",C711,1)-1))))</f>
        <v>67</v>
      </c>
    </row>
    <row r="712" spans="1:11" s="27" customFormat="1" ht="15" customHeight="1">
      <c r="A712" s="1">
        <v>706</v>
      </c>
      <c r="B712" s="28" t="s">
        <v>1373</v>
      </c>
      <c r="C712" s="52" t="s">
        <v>1374</v>
      </c>
      <c r="D712" s="30">
        <f t="shared" si="93"/>
        <v>17.399999999999999</v>
      </c>
      <c r="E712" s="31">
        <f t="shared" si="92"/>
        <v>1.3333333333333333</v>
      </c>
      <c r="F712" s="5">
        <v>25</v>
      </c>
      <c r="G712" s="55">
        <v>0.88175000000000003</v>
      </c>
      <c r="H712" s="5">
        <v>20</v>
      </c>
      <c r="I712" s="1"/>
      <c r="J712" s="27">
        <f t="shared" si="94"/>
        <v>87</v>
      </c>
    </row>
    <row r="713" spans="1:11" ht="15" customHeight="1">
      <c r="A713" s="1">
        <v>707</v>
      </c>
      <c r="B713" s="28" t="s">
        <v>1375</v>
      </c>
      <c r="C713" s="53" t="s">
        <v>1710</v>
      </c>
      <c r="D713" s="30">
        <f t="shared" si="93"/>
        <v>11.05</v>
      </c>
      <c r="E713" s="31">
        <f t="shared" si="92"/>
        <v>1.1333333333333333</v>
      </c>
      <c r="F713" s="5">
        <v>25</v>
      </c>
      <c r="G713" s="55">
        <v>0.88175000000000003</v>
      </c>
      <c r="H713" s="5">
        <v>17</v>
      </c>
      <c r="I713" s="1"/>
      <c r="J713" s="27">
        <f t="shared" si="94"/>
        <v>65</v>
      </c>
    </row>
    <row r="714" spans="1:11" ht="15" customHeight="1">
      <c r="A714" s="1">
        <v>708</v>
      </c>
      <c r="B714" s="28" t="s">
        <v>1376</v>
      </c>
      <c r="C714" s="63" t="s">
        <v>1377</v>
      </c>
      <c r="D714" s="30">
        <f t="shared" si="93"/>
        <v>8.84</v>
      </c>
      <c r="E714" s="31">
        <f t="shared" si="92"/>
        <v>1.1333333333333333</v>
      </c>
      <c r="F714" s="5">
        <v>25</v>
      </c>
      <c r="G714" s="55">
        <v>0.88175000000000003</v>
      </c>
      <c r="H714" s="5">
        <v>17</v>
      </c>
      <c r="I714" s="1"/>
      <c r="J714" s="27">
        <f t="shared" si="94"/>
        <v>52</v>
      </c>
    </row>
    <row r="715" spans="1:11" ht="15" customHeight="1">
      <c r="A715" s="1">
        <v>709</v>
      </c>
      <c r="B715" s="28" t="s">
        <v>1378</v>
      </c>
      <c r="C715" s="57" t="s">
        <v>883</v>
      </c>
      <c r="D715" s="30">
        <f t="shared" si="93"/>
        <v>9.35</v>
      </c>
      <c r="E715" s="31">
        <f t="shared" si="92"/>
        <v>1.1333333333333333</v>
      </c>
      <c r="F715" s="5">
        <v>25</v>
      </c>
      <c r="G715" s="55">
        <v>0.88175000000000003</v>
      </c>
      <c r="H715" s="5">
        <v>17</v>
      </c>
      <c r="I715" s="1"/>
      <c r="J715" s="27">
        <f t="shared" si="94"/>
        <v>55</v>
      </c>
    </row>
    <row r="716" spans="1:11" s="23" customFormat="1" ht="15" customHeight="1">
      <c r="A716" s="1">
        <v>710</v>
      </c>
      <c r="B716" s="28" t="s">
        <v>1260</v>
      </c>
      <c r="C716" s="56" t="s">
        <v>1261</v>
      </c>
      <c r="D716" s="30">
        <f t="shared" si="93"/>
        <v>15.39</v>
      </c>
      <c r="E716" s="31">
        <f t="shared" si="92"/>
        <v>1.2666666666666666</v>
      </c>
      <c r="F716" s="44">
        <v>25</v>
      </c>
      <c r="G716" s="55">
        <v>0.88175000000000003</v>
      </c>
      <c r="H716" s="45">
        <v>19</v>
      </c>
      <c r="I716" s="1"/>
      <c r="J716" s="27">
        <f t="shared" si="94"/>
        <v>81</v>
      </c>
    </row>
    <row r="717" spans="1:11" s="27" customFormat="1" ht="15.75" customHeight="1">
      <c r="A717" s="1">
        <v>711</v>
      </c>
      <c r="B717" s="20" t="s">
        <v>1262</v>
      </c>
      <c r="C717" s="24"/>
      <c r="D717" s="24"/>
      <c r="E717" s="24"/>
      <c r="F717" s="24"/>
      <c r="G717" s="24"/>
      <c r="H717" s="24"/>
      <c r="I717" s="24"/>
      <c r="J717" s="24"/>
      <c r="K717" s="24"/>
    </row>
    <row r="718" spans="1:11" s="27" customFormat="1" ht="15" customHeight="1">
      <c r="A718" s="1">
        <v>712</v>
      </c>
      <c r="B718" s="28" t="s">
        <v>1263</v>
      </c>
      <c r="C718" s="56" t="s">
        <v>1264</v>
      </c>
      <c r="D718" s="30">
        <f>(H718*J718)/100</f>
        <v>17.22</v>
      </c>
      <c r="E718" s="31">
        <f t="shared" si="92"/>
        <v>1.4</v>
      </c>
      <c r="F718" s="44">
        <v>25</v>
      </c>
      <c r="G718" s="55">
        <v>0.88175000000000003</v>
      </c>
      <c r="H718" s="45">
        <v>21</v>
      </c>
      <c r="I718" s="1"/>
      <c r="J718" s="27">
        <f>IF(ISNUMBER(C718),C718,VALUE(LEFT(C718,(SEARCH("±",C718,1)-1))))</f>
        <v>82</v>
      </c>
    </row>
    <row r="719" spans="1:11" s="27" customFormat="1" ht="15" customHeight="1">
      <c r="A719" s="1">
        <v>713</v>
      </c>
      <c r="B719" s="28" t="s">
        <v>1265</v>
      </c>
      <c r="C719" s="56" t="s">
        <v>1266</v>
      </c>
      <c r="D719" s="30">
        <f>(H719*J719)/100</f>
        <v>19.11</v>
      </c>
      <c r="E719" s="31">
        <f t="shared" si="92"/>
        <v>1.4</v>
      </c>
      <c r="F719" s="44">
        <v>25</v>
      </c>
      <c r="G719" s="55">
        <v>0.88175000000000003</v>
      </c>
      <c r="H719" s="45">
        <v>21</v>
      </c>
      <c r="I719" s="1"/>
      <c r="J719" s="27">
        <f>IF(ISNUMBER(C719),C719,VALUE(LEFT(C719,(SEARCH("±",C719,1)-1))))</f>
        <v>91</v>
      </c>
    </row>
    <row r="720" spans="1:11" s="27" customFormat="1" ht="15" customHeight="1">
      <c r="A720" s="1">
        <v>714</v>
      </c>
      <c r="B720" s="28" t="s">
        <v>1267</v>
      </c>
      <c r="C720" s="68" t="s">
        <v>1048</v>
      </c>
      <c r="D720" s="30">
        <f>(H720*J720)/100</f>
        <v>12.81</v>
      </c>
      <c r="E720" s="31">
        <f t="shared" si="92"/>
        <v>1.4</v>
      </c>
      <c r="F720" s="44">
        <v>25</v>
      </c>
      <c r="G720" s="55">
        <v>0.88175000000000003</v>
      </c>
      <c r="H720" s="45">
        <v>21</v>
      </c>
      <c r="I720" s="1"/>
      <c r="J720" s="27">
        <f>IF(ISNUMBER(C720),C720,VALUE(LEFT(C720,(SEARCH("±",C720,1)-1))))</f>
        <v>61</v>
      </c>
    </row>
    <row r="721" spans="1:11" s="27" customFormat="1" ht="15" customHeight="1">
      <c r="A721" s="1">
        <v>715</v>
      </c>
      <c r="B721" s="54" t="s">
        <v>1761</v>
      </c>
      <c r="C721" s="70" t="s">
        <v>1108</v>
      </c>
      <c r="D721" s="30">
        <f>(H721*J721)/100</f>
        <v>16.38</v>
      </c>
      <c r="E721" s="31">
        <f t="shared" si="92"/>
        <v>1.4</v>
      </c>
      <c r="F721" s="5">
        <v>25</v>
      </c>
      <c r="G721" s="55">
        <v>0.88175000000000003</v>
      </c>
      <c r="H721" s="5">
        <v>21</v>
      </c>
      <c r="I721" s="1"/>
      <c r="J721" s="27">
        <f>IF(ISNUMBER(C721),C721,VALUE(LEFT(C721,(SEARCH("±",C721,1)-1))))</f>
        <v>78</v>
      </c>
    </row>
    <row r="722" spans="1:11" s="27" customFormat="1" ht="15.75" customHeight="1">
      <c r="A722" s="1">
        <v>716</v>
      </c>
      <c r="B722" s="20" t="s">
        <v>1268</v>
      </c>
      <c r="C722" s="24"/>
      <c r="D722" s="24"/>
      <c r="E722" s="24"/>
      <c r="F722" s="24"/>
      <c r="G722" s="24"/>
      <c r="H722" s="24"/>
      <c r="I722" s="24"/>
      <c r="J722" s="24"/>
    </row>
    <row r="723" spans="1:11" ht="15" customHeight="1">
      <c r="A723" s="1">
        <v>717</v>
      </c>
      <c r="B723" s="28" t="s">
        <v>1269</v>
      </c>
      <c r="C723" s="68">
        <v>63</v>
      </c>
      <c r="D723" s="30">
        <f t="shared" ref="D723:D730" si="95">(H723*J723)/100</f>
        <v>10.08</v>
      </c>
      <c r="E723" s="31">
        <f t="shared" si="92"/>
        <v>1.0666666666666667</v>
      </c>
      <c r="F723" s="5">
        <v>25</v>
      </c>
      <c r="G723" s="55">
        <v>0.88175000000000003</v>
      </c>
      <c r="H723" s="42">
        <v>16</v>
      </c>
      <c r="I723" s="1"/>
      <c r="J723" s="27">
        <f t="shared" ref="J723:J730" si="96">IF(ISNUMBER(C723),C723,VALUE(LEFT(C723,(SEARCH("±",C723,1)-1))))</f>
        <v>63</v>
      </c>
    </row>
    <row r="724" spans="1:11" ht="15" customHeight="1">
      <c r="A724" s="1">
        <v>718</v>
      </c>
      <c r="B724" s="28" t="s">
        <v>1270</v>
      </c>
      <c r="C724" s="68" t="s">
        <v>1271</v>
      </c>
      <c r="D724" s="30">
        <f t="shared" si="95"/>
        <v>11.04</v>
      </c>
      <c r="E724" s="31">
        <f t="shared" si="92"/>
        <v>1.0666666666666667</v>
      </c>
      <c r="F724" s="5">
        <v>25</v>
      </c>
      <c r="G724" s="55">
        <v>0.88175000000000003</v>
      </c>
      <c r="H724" s="42">
        <v>16</v>
      </c>
      <c r="I724" s="1"/>
      <c r="J724" s="27">
        <f t="shared" si="96"/>
        <v>69</v>
      </c>
    </row>
    <row r="725" spans="1:11" ht="15" customHeight="1">
      <c r="A725" s="1">
        <v>719</v>
      </c>
      <c r="B725" s="28" t="s">
        <v>1387</v>
      </c>
      <c r="C725" s="68">
        <v>59</v>
      </c>
      <c r="D725" s="30">
        <f t="shared" si="95"/>
        <v>8.85</v>
      </c>
      <c r="E725" s="38">
        <f t="shared" si="92"/>
        <v>1</v>
      </c>
      <c r="F725" s="5">
        <v>25</v>
      </c>
      <c r="G725" s="55">
        <v>0.88175000000000003</v>
      </c>
      <c r="H725" s="42">
        <v>15</v>
      </c>
      <c r="I725" s="1"/>
      <c r="J725" s="27">
        <f t="shared" si="96"/>
        <v>59</v>
      </c>
    </row>
    <row r="726" spans="1:11" ht="15" customHeight="1">
      <c r="A726" s="1">
        <v>720</v>
      </c>
      <c r="B726" s="28" t="s">
        <v>1388</v>
      </c>
      <c r="C726" s="68">
        <v>63</v>
      </c>
      <c r="D726" s="30">
        <f t="shared" si="95"/>
        <v>11.34</v>
      </c>
      <c r="E726" s="31">
        <f t="shared" si="92"/>
        <v>1.2</v>
      </c>
      <c r="F726" s="5">
        <v>25</v>
      </c>
      <c r="G726" s="55">
        <v>0.88175000000000003</v>
      </c>
      <c r="H726" s="42">
        <v>18</v>
      </c>
      <c r="I726" s="1"/>
      <c r="J726" s="27">
        <f t="shared" si="96"/>
        <v>63</v>
      </c>
    </row>
    <row r="727" spans="1:11" ht="15" customHeight="1">
      <c r="A727" s="1">
        <v>721</v>
      </c>
      <c r="B727" s="40" t="s">
        <v>1914</v>
      </c>
      <c r="C727" s="68" t="s">
        <v>1389</v>
      </c>
      <c r="D727" s="30">
        <f t="shared" si="95"/>
        <v>10.24</v>
      </c>
      <c r="E727" s="31">
        <f t="shared" si="92"/>
        <v>1.0666666666666667</v>
      </c>
      <c r="F727" s="5">
        <v>25</v>
      </c>
      <c r="G727" s="55">
        <v>0.88175000000000003</v>
      </c>
      <c r="H727" s="42">
        <v>16</v>
      </c>
      <c r="I727" s="1"/>
      <c r="J727" s="27">
        <f t="shared" si="96"/>
        <v>64</v>
      </c>
    </row>
    <row r="728" spans="1:11" ht="15" customHeight="1">
      <c r="A728" s="1">
        <v>722</v>
      </c>
      <c r="B728" s="28" t="s">
        <v>1390</v>
      </c>
      <c r="C728" s="56" t="s">
        <v>795</v>
      </c>
      <c r="D728" s="30">
        <f t="shared" si="95"/>
        <v>11.36</v>
      </c>
      <c r="E728" s="31">
        <f t="shared" si="92"/>
        <v>1.0666666666666667</v>
      </c>
      <c r="F728" s="5">
        <v>25</v>
      </c>
      <c r="G728" s="55">
        <v>0.88175000000000003</v>
      </c>
      <c r="H728" s="42">
        <v>16</v>
      </c>
      <c r="I728" s="1"/>
      <c r="J728" s="27">
        <f t="shared" si="96"/>
        <v>71</v>
      </c>
    </row>
    <row r="729" spans="1:11" ht="15" customHeight="1">
      <c r="A729" s="1">
        <v>723</v>
      </c>
      <c r="B729" s="28" t="s">
        <v>1391</v>
      </c>
      <c r="C729" s="56" t="s">
        <v>1392</v>
      </c>
      <c r="D729" s="30">
        <f t="shared" si="95"/>
        <v>11.9</v>
      </c>
      <c r="E729" s="31">
        <f t="shared" si="92"/>
        <v>1.1333333333333333</v>
      </c>
      <c r="F729" s="5">
        <v>25</v>
      </c>
      <c r="G729" s="55">
        <v>0.88175000000000003</v>
      </c>
      <c r="H729" s="42">
        <v>17</v>
      </c>
      <c r="I729" s="1"/>
      <c r="J729" s="27">
        <f t="shared" si="96"/>
        <v>70</v>
      </c>
    </row>
    <row r="730" spans="1:11" ht="15" customHeight="1">
      <c r="A730" s="1">
        <v>724</v>
      </c>
      <c r="B730" s="28" t="s">
        <v>1393</v>
      </c>
      <c r="C730" s="68">
        <v>67</v>
      </c>
      <c r="D730" s="30">
        <f t="shared" si="95"/>
        <v>11.39</v>
      </c>
      <c r="E730" s="31">
        <f t="shared" si="92"/>
        <v>1.1333333333333333</v>
      </c>
      <c r="F730" s="5">
        <v>25</v>
      </c>
      <c r="G730" s="55">
        <v>0.88175000000000003</v>
      </c>
      <c r="H730" s="42">
        <v>17</v>
      </c>
      <c r="I730" s="1"/>
      <c r="J730" s="27">
        <f t="shared" si="96"/>
        <v>67</v>
      </c>
    </row>
    <row r="731" spans="1:11" s="27" customFormat="1" ht="15.75" customHeight="1">
      <c r="A731" s="1">
        <v>725</v>
      </c>
      <c r="B731" s="20" t="s">
        <v>1394</v>
      </c>
      <c r="C731" s="24"/>
      <c r="D731" s="24"/>
      <c r="E731" s="24"/>
      <c r="F731" s="24"/>
      <c r="G731" s="24"/>
      <c r="H731" s="24"/>
      <c r="I731" s="24"/>
      <c r="J731" s="24"/>
      <c r="K731" s="24"/>
    </row>
    <row r="732" spans="1:11" ht="15" customHeight="1">
      <c r="A732" s="1">
        <v>726</v>
      </c>
      <c r="B732" s="28" t="s">
        <v>1395</v>
      </c>
      <c r="C732" s="68" t="s">
        <v>1396</v>
      </c>
      <c r="D732" s="30">
        <f>(H732*J732)/100</f>
        <v>11.34</v>
      </c>
      <c r="E732" s="31">
        <f t="shared" si="92"/>
        <v>1.2</v>
      </c>
      <c r="F732" s="5">
        <v>25</v>
      </c>
      <c r="G732" s="6">
        <v>0.88175000000000003</v>
      </c>
      <c r="H732" s="5">
        <v>18</v>
      </c>
      <c r="I732" s="1"/>
      <c r="J732" s="27">
        <f>IF(ISNUMBER(C732),C732,VALUE(LEFT(C732,(SEARCH("±",C732,1)-1))))</f>
        <v>63</v>
      </c>
    </row>
    <row r="733" spans="1:11" s="27" customFormat="1" ht="15" customHeight="1">
      <c r="A733" s="1">
        <v>727</v>
      </c>
      <c r="B733" s="28" t="s">
        <v>1397</v>
      </c>
      <c r="C733" s="56" t="s">
        <v>1398</v>
      </c>
      <c r="D733" s="30">
        <f>(H733*J733)/100</f>
        <v>14.04</v>
      </c>
      <c r="E733" s="31">
        <f t="shared" si="92"/>
        <v>1.2</v>
      </c>
      <c r="F733" s="5">
        <v>25</v>
      </c>
      <c r="G733" s="6">
        <v>0.88175000000000003</v>
      </c>
      <c r="H733" s="5">
        <v>18</v>
      </c>
      <c r="I733" s="1"/>
      <c r="J733" s="27">
        <f>IF(ISNUMBER(C733),C733,VALUE(LEFT(C733,(SEARCH("±",C733,1)-1))))</f>
        <v>78</v>
      </c>
    </row>
    <row r="734" spans="1:11" s="27" customFormat="1" ht="15" customHeight="1">
      <c r="A734" s="1">
        <v>728</v>
      </c>
      <c r="B734" s="40" t="s">
        <v>1781</v>
      </c>
      <c r="C734" s="56" t="s">
        <v>961</v>
      </c>
      <c r="D734" s="30">
        <f>(H734*J734)/100</f>
        <v>12.78</v>
      </c>
      <c r="E734" s="31">
        <f t="shared" si="92"/>
        <v>1.2</v>
      </c>
      <c r="F734" s="5">
        <v>25</v>
      </c>
      <c r="G734" s="55">
        <v>0.88175000000000003</v>
      </c>
      <c r="H734" s="5">
        <v>18</v>
      </c>
      <c r="I734" s="1"/>
      <c r="J734" s="27">
        <f>IF(ISNUMBER(C734),C734,VALUE(LEFT(C734,(SEARCH("±",C734,1)-1))))</f>
        <v>71</v>
      </c>
    </row>
    <row r="735" spans="1:11" ht="15" customHeight="1">
      <c r="A735" s="1">
        <v>729</v>
      </c>
      <c r="B735" s="28" t="s">
        <v>1399</v>
      </c>
      <c r="C735" s="56">
        <v>74</v>
      </c>
      <c r="D735" s="30">
        <f>(H735*J735)/100</f>
        <v>12.58</v>
      </c>
      <c r="E735" s="31">
        <f t="shared" si="92"/>
        <v>1.1333333333333333</v>
      </c>
      <c r="F735" s="5">
        <v>25</v>
      </c>
      <c r="G735" s="55">
        <v>0.88175000000000003</v>
      </c>
      <c r="H735" s="5">
        <v>17</v>
      </c>
      <c r="I735" s="1"/>
      <c r="J735" s="27">
        <f>IF(ISNUMBER(C735),C735,VALUE(LEFT(C735,(SEARCH("±",C735,1)-1))))</f>
        <v>74</v>
      </c>
    </row>
    <row r="736" spans="1:11" ht="15" customHeight="1">
      <c r="A736" s="1">
        <v>730</v>
      </c>
      <c r="B736" s="28" t="s">
        <v>1400</v>
      </c>
      <c r="C736" s="57" t="s">
        <v>1362</v>
      </c>
      <c r="D736" s="30">
        <f>(H736*J736)/100</f>
        <v>10.45</v>
      </c>
      <c r="E736" s="31">
        <f t="shared" si="92"/>
        <v>1.2666666666666666</v>
      </c>
      <c r="F736" s="5">
        <v>25</v>
      </c>
      <c r="G736" s="55">
        <v>0.88175000000000003</v>
      </c>
      <c r="H736" s="5">
        <v>19</v>
      </c>
      <c r="I736" s="1"/>
      <c r="J736" s="27">
        <f>IF(ISNUMBER(C736),C736,VALUE(LEFT(C736,(SEARCH("±",C736,1)-1))))</f>
        <v>55</v>
      </c>
    </row>
    <row r="737" spans="1:11" ht="15" customHeight="1">
      <c r="B737" s="84" t="s">
        <v>1587</v>
      </c>
      <c r="C737" s="57"/>
      <c r="D737" s="30"/>
      <c r="E737" s="31"/>
      <c r="G737" s="55"/>
      <c r="I737" s="1"/>
      <c r="J737" s="27"/>
    </row>
    <row r="738" spans="1:11" s="27" customFormat="1" ht="15.75" customHeight="1">
      <c r="A738" s="1">
        <v>732</v>
      </c>
      <c r="B738" s="20" t="s">
        <v>1662</v>
      </c>
      <c r="C738" s="24"/>
      <c r="D738" s="24"/>
      <c r="E738" s="24"/>
      <c r="F738" s="24"/>
      <c r="G738" s="24"/>
      <c r="H738" s="24"/>
      <c r="I738" s="24"/>
      <c r="J738" s="24"/>
      <c r="K738" s="24"/>
    </row>
    <row r="739" spans="1:11" s="27" customFormat="1" ht="15.75" customHeight="1">
      <c r="A739" s="1">
        <v>733</v>
      </c>
      <c r="B739" s="20" t="s">
        <v>1401</v>
      </c>
      <c r="C739" s="24"/>
      <c r="D739" s="24"/>
      <c r="E739" s="24"/>
      <c r="F739" s="24"/>
      <c r="G739" s="24"/>
      <c r="H739" s="24"/>
      <c r="I739" s="24"/>
      <c r="J739" s="24"/>
      <c r="K739" s="24"/>
    </row>
    <row r="740" spans="1:11" ht="15" customHeight="1">
      <c r="A740" s="1">
        <v>734</v>
      </c>
      <c r="B740" s="28" t="s">
        <v>1402</v>
      </c>
      <c r="C740" s="57" t="s">
        <v>1814</v>
      </c>
      <c r="D740" s="30">
        <f>(H740*J740)/100</f>
        <v>5.95</v>
      </c>
      <c r="E740" s="31">
        <f t="shared" si="92"/>
        <v>1.1333333333333333</v>
      </c>
      <c r="F740" s="44">
        <v>100</v>
      </c>
      <c r="G740" s="55">
        <v>3.5270000000000001</v>
      </c>
      <c r="H740" s="45">
        <v>17</v>
      </c>
      <c r="I740" s="1"/>
      <c r="J740" s="27">
        <f>IF(ISNUMBER(C740),C740,VALUE(LEFT(C740,(SEARCH("±",C740,1)-1))))</f>
        <v>35</v>
      </c>
    </row>
    <row r="741" spans="1:11" ht="15" customHeight="1">
      <c r="A741" s="1">
        <v>735</v>
      </c>
      <c r="B741" s="51" t="s">
        <v>1403</v>
      </c>
      <c r="C741" s="57" t="s">
        <v>1404</v>
      </c>
      <c r="D741" s="30">
        <f>(H741*J741)/100</f>
        <v>7.31</v>
      </c>
      <c r="E741" s="31">
        <f t="shared" si="92"/>
        <v>1.1333333333333333</v>
      </c>
      <c r="F741" s="5">
        <v>100</v>
      </c>
      <c r="G741" s="55">
        <v>3.5270000000000001</v>
      </c>
      <c r="H741" s="5">
        <v>17</v>
      </c>
      <c r="I741" s="1"/>
      <c r="J741" s="27">
        <f>IF(ISNUMBER(C741),C741,VALUE(LEFT(C741,(SEARCH("±",C741,1)-1))))</f>
        <v>43</v>
      </c>
    </row>
    <row r="742" spans="1:11" ht="15" customHeight="1">
      <c r="A742" s="1">
        <v>736</v>
      </c>
      <c r="B742" s="28" t="s">
        <v>1405</v>
      </c>
      <c r="C742" s="57" t="s">
        <v>1406</v>
      </c>
      <c r="D742" s="30">
        <f>(H742*J742)/100</f>
        <v>5.55</v>
      </c>
      <c r="E742" s="38">
        <f t="shared" ref="E742:E805" si="97">SUM(H742/15)</f>
        <v>1</v>
      </c>
      <c r="F742" s="5">
        <v>100</v>
      </c>
      <c r="G742" s="55">
        <v>3.5270000000000001</v>
      </c>
      <c r="H742" s="5">
        <v>15</v>
      </c>
      <c r="I742" s="1"/>
      <c r="J742" s="27">
        <f>IF(ISNUMBER(C742),C742,VALUE(LEFT(C742,(SEARCH("±",C742,1)-1))))</f>
        <v>37</v>
      </c>
    </row>
    <row r="743" spans="1:11" ht="15" customHeight="1">
      <c r="A743" s="1">
        <v>737</v>
      </c>
      <c r="B743" s="40" t="s">
        <v>1761</v>
      </c>
      <c r="C743" s="57" t="s">
        <v>1407</v>
      </c>
      <c r="D743" s="30">
        <f>(H743*J743)/100</f>
        <v>6.08</v>
      </c>
      <c r="E743" s="31">
        <f t="shared" si="97"/>
        <v>1.0666666666666667</v>
      </c>
      <c r="F743" s="5">
        <v>100</v>
      </c>
      <c r="G743" s="55">
        <v>3.5270000000000001</v>
      </c>
      <c r="H743" s="5">
        <v>16</v>
      </c>
      <c r="I743" s="1"/>
      <c r="J743" s="27">
        <f>IF(ISNUMBER(C743),C743,VALUE(LEFT(C743,(SEARCH("±",C743,1)-1))))</f>
        <v>38</v>
      </c>
    </row>
    <row r="744" spans="1:11" s="27" customFormat="1" ht="15.75" customHeight="1">
      <c r="A744" s="1">
        <v>738</v>
      </c>
      <c r="B744" s="20" t="s">
        <v>1408</v>
      </c>
      <c r="C744" s="24"/>
      <c r="D744" s="24"/>
      <c r="E744" s="24"/>
      <c r="F744" s="24"/>
      <c r="G744" s="24"/>
      <c r="H744" s="24"/>
      <c r="I744" s="24"/>
      <c r="J744" s="24"/>
    </row>
    <row r="745" spans="1:11" s="23" customFormat="1" ht="15.75" customHeight="1">
      <c r="A745" s="1">
        <v>739</v>
      </c>
      <c r="B745" s="28" t="s">
        <v>1409</v>
      </c>
      <c r="C745" s="57" t="s">
        <v>1410</v>
      </c>
      <c r="D745" s="30">
        <f t="shared" ref="D745:D750" si="98">(H745*J745)/100</f>
        <v>0</v>
      </c>
      <c r="E745" s="4">
        <f t="shared" si="97"/>
        <v>0</v>
      </c>
      <c r="F745" s="5"/>
      <c r="G745" s="22"/>
      <c r="H745" s="3"/>
      <c r="I745" s="1"/>
      <c r="J745" s="27">
        <f t="shared" ref="J745:J750" si="99">IF(ISNUMBER(C745),C745,VALUE(LEFT(C745,(SEARCH("±",C745,1)-1))))</f>
        <v>36</v>
      </c>
    </row>
    <row r="746" spans="1:11" s="23" customFormat="1" ht="15.75" customHeight="1">
      <c r="A746" s="1">
        <v>740</v>
      </c>
      <c r="B746" s="51" t="s">
        <v>1411</v>
      </c>
      <c r="C746" s="68">
        <v>57</v>
      </c>
      <c r="D746" s="30">
        <f t="shared" si="98"/>
        <v>0</v>
      </c>
      <c r="E746" s="4">
        <f t="shared" si="97"/>
        <v>0</v>
      </c>
      <c r="F746" s="5"/>
      <c r="G746" s="22"/>
      <c r="H746" s="3"/>
      <c r="I746" s="1"/>
      <c r="J746" s="27">
        <f t="shared" si="99"/>
        <v>57</v>
      </c>
    </row>
    <row r="747" spans="1:11" s="23" customFormat="1" ht="15.75" customHeight="1">
      <c r="A747" s="1">
        <v>741</v>
      </c>
      <c r="B747" s="28" t="s">
        <v>1412</v>
      </c>
      <c r="C747" s="68">
        <v>62</v>
      </c>
      <c r="D747" s="30">
        <f t="shared" si="98"/>
        <v>0</v>
      </c>
      <c r="E747" s="4">
        <f t="shared" si="97"/>
        <v>0</v>
      </c>
      <c r="F747" s="5"/>
      <c r="G747" s="22"/>
      <c r="H747" s="3"/>
      <c r="I747" s="1"/>
      <c r="J747" s="27">
        <f t="shared" si="99"/>
        <v>62</v>
      </c>
    </row>
    <row r="748" spans="1:11" s="23" customFormat="1" ht="15.75" customHeight="1">
      <c r="A748" s="1">
        <v>742</v>
      </c>
      <c r="B748" s="51" t="s">
        <v>1413</v>
      </c>
      <c r="C748" s="68" t="s">
        <v>1414</v>
      </c>
      <c r="D748" s="30">
        <f t="shared" si="98"/>
        <v>0</v>
      </c>
      <c r="E748" s="4">
        <f t="shared" si="97"/>
        <v>0</v>
      </c>
      <c r="F748" s="5"/>
      <c r="G748" s="22"/>
      <c r="H748" s="3"/>
      <c r="I748" s="1"/>
      <c r="J748" s="27">
        <f t="shared" si="99"/>
        <v>68</v>
      </c>
    </row>
    <row r="749" spans="1:11" s="23" customFormat="1" ht="15.75" customHeight="1">
      <c r="A749" s="1">
        <v>743</v>
      </c>
      <c r="B749" s="51" t="s">
        <v>1411</v>
      </c>
      <c r="C749" s="56">
        <v>80</v>
      </c>
      <c r="D749" s="30">
        <f t="shared" si="98"/>
        <v>0</v>
      </c>
      <c r="E749" s="4">
        <f t="shared" si="97"/>
        <v>0</v>
      </c>
      <c r="F749" s="5"/>
      <c r="G749" s="22"/>
      <c r="H749" s="3"/>
      <c r="I749" s="1"/>
      <c r="J749" s="27">
        <f t="shared" si="99"/>
        <v>80</v>
      </c>
    </row>
    <row r="750" spans="1:11" ht="15" customHeight="1">
      <c r="A750" s="1">
        <v>744</v>
      </c>
      <c r="B750" s="40" t="s">
        <v>941</v>
      </c>
      <c r="C750" s="68" t="s">
        <v>1415</v>
      </c>
      <c r="D750" s="30">
        <f t="shared" si="98"/>
        <v>7.93</v>
      </c>
      <c r="E750" s="38">
        <f t="shared" si="97"/>
        <v>0.8666666666666667</v>
      </c>
      <c r="F750" s="44">
        <v>50</v>
      </c>
      <c r="G750" s="55">
        <v>1.7635000000000001</v>
      </c>
      <c r="H750" s="45">
        <v>13</v>
      </c>
      <c r="I750" s="1"/>
      <c r="J750" s="27">
        <f t="shared" si="99"/>
        <v>61</v>
      </c>
    </row>
    <row r="751" spans="1:11" s="27" customFormat="1" ht="15.75" customHeight="1">
      <c r="A751" s="1">
        <v>745</v>
      </c>
      <c r="B751" s="20" t="s">
        <v>1416</v>
      </c>
      <c r="C751" s="24"/>
      <c r="D751" s="24"/>
      <c r="E751" s="24"/>
      <c r="F751" s="24"/>
      <c r="G751" s="24"/>
      <c r="H751" s="24"/>
      <c r="I751" s="24"/>
      <c r="J751" s="24"/>
      <c r="K751" s="24"/>
    </row>
    <row r="752" spans="1:11" ht="15" customHeight="1">
      <c r="A752" s="1">
        <v>746</v>
      </c>
      <c r="B752" s="28" t="s">
        <v>1417</v>
      </c>
      <c r="C752" s="57" t="s">
        <v>1418</v>
      </c>
      <c r="D752" s="30">
        <f>(H752*J752)/100</f>
        <v>3</v>
      </c>
      <c r="E752" s="38">
        <f t="shared" si="97"/>
        <v>0.4</v>
      </c>
      <c r="F752" s="44">
        <v>50</v>
      </c>
      <c r="G752" s="55">
        <v>1.7635000000000001</v>
      </c>
      <c r="H752" s="45">
        <v>6</v>
      </c>
      <c r="I752" s="1"/>
      <c r="J752" s="27">
        <f>IF(ISNUMBER(C752),C752,VALUE(LEFT(C752,(SEARCH("±",C752,1)-1))))</f>
        <v>50</v>
      </c>
    </row>
    <row r="753" spans="1:11" ht="15" customHeight="1">
      <c r="A753" s="1">
        <v>747</v>
      </c>
      <c r="B753" s="28" t="s">
        <v>1419</v>
      </c>
      <c r="C753" s="57" t="s">
        <v>1420</v>
      </c>
      <c r="D753" s="30">
        <f>(H753*J753)/100</f>
        <v>4.7</v>
      </c>
      <c r="E753" s="38">
        <f t="shared" si="97"/>
        <v>0.66666666666666663</v>
      </c>
      <c r="F753" s="44">
        <v>50</v>
      </c>
      <c r="G753" s="55">
        <v>1.7635000000000001</v>
      </c>
      <c r="H753" s="45">
        <v>10</v>
      </c>
      <c r="I753" s="1"/>
      <c r="J753" s="27">
        <f>IF(ISNUMBER(C753),C753,VALUE(LEFT(C753,(SEARCH("±",C753,1)-1))))</f>
        <v>47</v>
      </c>
    </row>
    <row r="754" spans="1:11" ht="15" customHeight="1">
      <c r="A754" s="1">
        <v>748</v>
      </c>
      <c r="B754" s="28" t="s">
        <v>1421</v>
      </c>
      <c r="C754" s="57" t="s">
        <v>1406</v>
      </c>
      <c r="D754" s="30">
        <f>(H754*J754)/100</f>
        <v>5.18</v>
      </c>
      <c r="E754" s="38">
        <f t="shared" si="97"/>
        <v>0.93333333333333335</v>
      </c>
      <c r="F754" s="44">
        <v>50</v>
      </c>
      <c r="G754" s="55">
        <v>1.7635000000000001</v>
      </c>
      <c r="H754" s="45">
        <v>14</v>
      </c>
      <c r="I754" s="1"/>
      <c r="J754" s="27">
        <f>IF(ISNUMBER(C754),C754,VALUE(LEFT(C754,(SEARCH("±",C754,1)-1))))</f>
        <v>37</v>
      </c>
    </row>
    <row r="755" spans="1:11" ht="15" customHeight="1">
      <c r="A755" s="1">
        <v>749</v>
      </c>
      <c r="B755" s="28" t="s">
        <v>1422</v>
      </c>
      <c r="C755" s="57" t="s">
        <v>1423</v>
      </c>
      <c r="D755" s="30">
        <f>(H755*J755)/100</f>
        <v>4.68</v>
      </c>
      <c r="E755" s="38">
        <f t="shared" si="97"/>
        <v>0.8</v>
      </c>
      <c r="F755" s="44">
        <v>50</v>
      </c>
      <c r="G755" s="55">
        <v>1.7635000000000001</v>
      </c>
      <c r="H755" s="45">
        <v>12</v>
      </c>
      <c r="I755" s="1"/>
      <c r="J755" s="27">
        <f>IF(ISNUMBER(C755),C755,VALUE(LEFT(C755,(SEARCH("±",C755,1)-1))))</f>
        <v>39</v>
      </c>
    </row>
    <row r="756" spans="1:11" s="27" customFormat="1" ht="15.75" customHeight="1">
      <c r="A756" s="1">
        <v>750</v>
      </c>
      <c r="B756" s="20" t="s">
        <v>1424</v>
      </c>
      <c r="C756" s="24"/>
      <c r="D756" s="24"/>
      <c r="E756" s="24"/>
      <c r="F756" s="24"/>
      <c r="G756" s="24"/>
      <c r="H756" s="24"/>
      <c r="I756" s="24"/>
      <c r="J756" s="24"/>
      <c r="K756" s="24"/>
    </row>
    <row r="757" spans="1:11" ht="15" customHeight="1">
      <c r="A757" s="1">
        <v>751</v>
      </c>
      <c r="B757" s="28" t="s">
        <v>1425</v>
      </c>
      <c r="C757" s="57" t="s">
        <v>1766</v>
      </c>
      <c r="D757" s="30">
        <f>(H757*J757)/100</f>
        <v>3.33</v>
      </c>
      <c r="E757" s="38">
        <f t="shared" si="97"/>
        <v>0.6</v>
      </c>
      <c r="F757" s="44">
        <v>50</v>
      </c>
      <c r="G757" s="55">
        <v>1.7635000000000001</v>
      </c>
      <c r="H757" s="45">
        <v>9</v>
      </c>
      <c r="I757" s="1"/>
      <c r="J757" s="27">
        <f>IF(ISNUMBER(C757),C757,VALUE(LEFT(C757,(SEARCH("±",C757,1)-1))))</f>
        <v>37</v>
      </c>
    </row>
    <row r="758" spans="1:11" ht="15" customHeight="1">
      <c r="A758" s="1">
        <v>752</v>
      </c>
      <c r="B758" s="28" t="s">
        <v>1426</v>
      </c>
      <c r="C758" s="57" t="s">
        <v>1684</v>
      </c>
      <c r="D758" s="30">
        <f>(H758*J758)/100</f>
        <v>3.42</v>
      </c>
      <c r="E758" s="38">
        <f t="shared" si="97"/>
        <v>0.6</v>
      </c>
      <c r="F758" s="44">
        <v>50</v>
      </c>
      <c r="G758" s="55">
        <v>1.7635000000000001</v>
      </c>
      <c r="H758" s="45">
        <v>9</v>
      </c>
      <c r="I758" s="1"/>
      <c r="J758" s="27">
        <f>IF(ISNUMBER(C758),C758,VALUE(LEFT(C758,(SEARCH("±",C758,1)-1))))</f>
        <v>38</v>
      </c>
    </row>
    <row r="759" spans="1:11" s="27" customFormat="1" ht="15.75" customHeight="1">
      <c r="A759" s="1">
        <v>753</v>
      </c>
      <c r="B759" s="20" t="s">
        <v>1427</v>
      </c>
      <c r="C759" s="24"/>
      <c r="D759" s="24"/>
      <c r="E759" s="24"/>
      <c r="F759" s="24"/>
      <c r="G759" s="24"/>
      <c r="H759" s="24"/>
      <c r="I759" s="24"/>
      <c r="J759" s="24"/>
      <c r="K759" s="24"/>
    </row>
    <row r="760" spans="1:11" s="23" customFormat="1" ht="15.75" customHeight="1">
      <c r="A760" s="1">
        <v>754</v>
      </c>
      <c r="B760" s="51" t="s">
        <v>1428</v>
      </c>
      <c r="C760" s="57">
        <v>11</v>
      </c>
      <c r="D760" s="30">
        <f t="shared" ref="D760:D769" si="100">(H760*J760)/100</f>
        <v>0</v>
      </c>
      <c r="E760" s="4">
        <f t="shared" si="97"/>
        <v>0</v>
      </c>
      <c r="F760" s="5"/>
      <c r="G760" s="22"/>
      <c r="H760" s="3"/>
      <c r="I760" s="1"/>
      <c r="J760" s="27">
        <f t="shared" ref="J760:J769" si="101">IF(ISNUMBER(C760),C760,VALUE(LEFT(C760,(SEARCH("±",C760,1)-1))))</f>
        <v>11</v>
      </c>
    </row>
    <row r="761" spans="1:11" s="23" customFormat="1" ht="15" customHeight="1">
      <c r="A761" s="1">
        <v>755</v>
      </c>
      <c r="B761" s="51" t="s">
        <v>1319</v>
      </c>
      <c r="C761" s="57">
        <f>30*0.7</f>
        <v>21</v>
      </c>
      <c r="D761" s="30">
        <f t="shared" si="100"/>
        <v>0</v>
      </c>
      <c r="E761" s="4">
        <f t="shared" si="97"/>
        <v>0</v>
      </c>
      <c r="F761" s="5"/>
      <c r="G761" s="22"/>
      <c r="H761" s="3"/>
      <c r="I761" s="1"/>
      <c r="J761" s="27">
        <f t="shared" si="101"/>
        <v>21</v>
      </c>
    </row>
    <row r="762" spans="1:11" s="23" customFormat="1" ht="15" customHeight="1">
      <c r="A762" s="1">
        <v>756</v>
      </c>
      <c r="B762" s="51" t="s">
        <v>1428</v>
      </c>
      <c r="C762" s="57">
        <v>24</v>
      </c>
      <c r="D762" s="30">
        <f t="shared" si="100"/>
        <v>0</v>
      </c>
      <c r="E762" s="4">
        <f t="shared" si="97"/>
        <v>0</v>
      </c>
      <c r="F762" s="5"/>
      <c r="G762" s="22"/>
      <c r="H762" s="3"/>
      <c r="I762" s="1"/>
      <c r="J762" s="27">
        <f t="shared" si="101"/>
        <v>24</v>
      </c>
    </row>
    <row r="763" spans="1:11" s="23" customFormat="1" ht="15" customHeight="1">
      <c r="A763" s="1">
        <v>757</v>
      </c>
      <c r="B763" s="51" t="s">
        <v>1320</v>
      </c>
      <c r="C763" s="57" t="s">
        <v>1321</v>
      </c>
      <c r="D763" s="30">
        <f t="shared" si="100"/>
        <v>0</v>
      </c>
      <c r="E763" s="4">
        <f t="shared" si="97"/>
        <v>0</v>
      </c>
      <c r="F763" s="5"/>
      <c r="G763" s="22"/>
      <c r="H763" s="3"/>
      <c r="I763" s="1"/>
      <c r="J763" s="27">
        <f t="shared" si="101"/>
        <v>31</v>
      </c>
    </row>
    <row r="764" spans="1:11" s="23" customFormat="1" ht="15" customHeight="1">
      <c r="A764" s="1">
        <v>758</v>
      </c>
      <c r="B764" s="51" t="s">
        <v>1322</v>
      </c>
      <c r="C764" s="57" t="s">
        <v>1323</v>
      </c>
      <c r="D764" s="30">
        <f t="shared" si="100"/>
        <v>0</v>
      </c>
      <c r="E764" s="4">
        <f t="shared" si="97"/>
        <v>0</v>
      </c>
      <c r="F764" s="5"/>
      <c r="G764" s="22"/>
      <c r="H764" s="5"/>
      <c r="I764" s="1"/>
      <c r="J764" s="27">
        <f t="shared" si="101"/>
        <v>34</v>
      </c>
    </row>
    <row r="765" spans="1:11" s="23" customFormat="1" ht="15" customHeight="1">
      <c r="A765" s="1">
        <v>759</v>
      </c>
      <c r="B765" s="51" t="s">
        <v>1324</v>
      </c>
      <c r="C765" s="57">
        <v>40</v>
      </c>
      <c r="D765" s="30">
        <f t="shared" si="100"/>
        <v>0</v>
      </c>
      <c r="E765" s="4">
        <f t="shared" si="97"/>
        <v>0</v>
      </c>
      <c r="F765" s="5"/>
      <c r="G765" s="22"/>
      <c r="H765" s="5"/>
      <c r="I765" s="1"/>
      <c r="J765" s="27">
        <f t="shared" si="101"/>
        <v>40</v>
      </c>
    </row>
    <row r="766" spans="1:11" ht="15" customHeight="1">
      <c r="A766" s="1">
        <v>760</v>
      </c>
      <c r="B766" s="40" t="s">
        <v>941</v>
      </c>
      <c r="C766" s="57" t="s">
        <v>1325</v>
      </c>
      <c r="D766" s="30">
        <f t="shared" si="100"/>
        <v>3.24</v>
      </c>
      <c r="E766" s="38">
        <f t="shared" si="97"/>
        <v>0.8</v>
      </c>
      <c r="F766" s="44">
        <v>250</v>
      </c>
      <c r="G766" s="55">
        <v>8.8175000000000008</v>
      </c>
      <c r="H766" s="45">
        <v>12</v>
      </c>
      <c r="I766" s="1"/>
      <c r="J766" s="27">
        <f t="shared" si="101"/>
        <v>27</v>
      </c>
    </row>
    <row r="767" spans="1:11" s="23" customFormat="1" ht="15" customHeight="1">
      <c r="A767" s="1">
        <v>761</v>
      </c>
      <c r="B767" s="28" t="s">
        <v>1326</v>
      </c>
      <c r="C767" s="57">
        <v>11</v>
      </c>
      <c r="D767" s="30">
        <f t="shared" si="100"/>
        <v>0</v>
      </c>
      <c r="E767" s="4">
        <f t="shared" si="97"/>
        <v>0</v>
      </c>
      <c r="F767" s="5"/>
      <c r="G767" s="22"/>
      <c r="H767" s="5"/>
      <c r="I767" s="1"/>
      <c r="J767" s="27">
        <f t="shared" si="101"/>
        <v>11</v>
      </c>
    </row>
    <row r="768" spans="1:11" s="23" customFormat="1" ht="15" customHeight="1">
      <c r="A768" s="1">
        <v>762</v>
      </c>
      <c r="B768" s="28" t="s">
        <v>1327</v>
      </c>
      <c r="C768" s="57">
        <v>11</v>
      </c>
      <c r="D768" s="30">
        <f t="shared" si="100"/>
        <v>0</v>
      </c>
      <c r="E768" s="4">
        <f t="shared" si="97"/>
        <v>0</v>
      </c>
      <c r="F768" s="5"/>
      <c r="G768" s="22"/>
      <c r="H768" s="5"/>
      <c r="I768" s="1"/>
      <c r="J768" s="27">
        <f t="shared" si="101"/>
        <v>11</v>
      </c>
    </row>
    <row r="769" spans="1:11" ht="15" customHeight="1">
      <c r="A769" s="1">
        <v>763</v>
      </c>
      <c r="B769" s="40" t="s">
        <v>1328</v>
      </c>
      <c r="C769" s="57">
        <v>11</v>
      </c>
      <c r="D769" s="30">
        <f t="shared" si="100"/>
        <v>0</v>
      </c>
      <c r="E769" s="4">
        <f t="shared" si="97"/>
        <v>0</v>
      </c>
      <c r="G769" s="22"/>
      <c r="I769" s="1"/>
      <c r="J769" s="27">
        <f t="shared" si="101"/>
        <v>11</v>
      </c>
    </row>
    <row r="770" spans="1:11" s="27" customFormat="1" ht="15.75" customHeight="1">
      <c r="A770" s="1">
        <v>764</v>
      </c>
      <c r="B770" s="20" t="s">
        <v>1434</v>
      </c>
      <c r="C770" s="24"/>
      <c r="D770" s="24"/>
      <c r="E770" s="24"/>
      <c r="F770" s="24"/>
      <c r="G770" s="24"/>
      <c r="H770" s="24"/>
      <c r="I770" s="24"/>
      <c r="J770" s="24"/>
    </row>
    <row r="771" spans="1:11" s="23" customFormat="1" ht="15" customHeight="1">
      <c r="A771" s="1">
        <v>765</v>
      </c>
      <c r="B771" s="51" t="s">
        <v>1435</v>
      </c>
      <c r="C771" s="57">
        <v>25</v>
      </c>
      <c r="D771" s="30">
        <f t="shared" ref="D771:D777" si="102">(H771*J771)/100</f>
        <v>0</v>
      </c>
      <c r="E771" s="4">
        <f t="shared" si="97"/>
        <v>0</v>
      </c>
      <c r="F771" s="5"/>
      <c r="G771" s="22"/>
      <c r="H771" s="5"/>
      <c r="I771" s="1"/>
      <c r="J771" s="27">
        <f t="shared" ref="J771:J777" si="103">IF(ISNUMBER(C771),C771,VALUE(LEFT(C771,(SEARCH("±",C771,1)-1))))</f>
        <v>25</v>
      </c>
    </row>
    <row r="772" spans="1:11" s="23" customFormat="1" ht="15" customHeight="1">
      <c r="A772" s="1">
        <v>766</v>
      </c>
      <c r="B772" s="51" t="s">
        <v>1435</v>
      </c>
      <c r="C772" s="57">
        <v>28</v>
      </c>
      <c r="D772" s="30">
        <f t="shared" si="102"/>
        <v>0</v>
      </c>
      <c r="E772" s="4">
        <f t="shared" si="97"/>
        <v>0</v>
      </c>
      <c r="F772" s="5"/>
      <c r="G772" s="22"/>
      <c r="H772" s="5"/>
      <c r="I772" s="1"/>
      <c r="J772" s="27">
        <f t="shared" si="103"/>
        <v>28</v>
      </c>
    </row>
    <row r="773" spans="1:11" ht="15" customHeight="1">
      <c r="A773" s="1">
        <v>767</v>
      </c>
      <c r="B773" s="40" t="s">
        <v>1781</v>
      </c>
      <c r="C773" s="57" t="s">
        <v>1436</v>
      </c>
      <c r="D773" s="30">
        <f t="shared" si="102"/>
        <v>3.24</v>
      </c>
      <c r="E773" s="38">
        <f t="shared" si="97"/>
        <v>0.8</v>
      </c>
      <c r="F773" s="44">
        <v>250</v>
      </c>
      <c r="G773" s="55">
        <v>8.8175000000000008</v>
      </c>
      <c r="H773" s="45">
        <v>12</v>
      </c>
      <c r="I773" s="1"/>
      <c r="J773" s="27">
        <f t="shared" si="103"/>
        <v>27</v>
      </c>
    </row>
    <row r="774" spans="1:11" ht="15" customHeight="1">
      <c r="A774" s="1">
        <v>768</v>
      </c>
      <c r="B774" s="28" t="s">
        <v>1437</v>
      </c>
      <c r="C774" s="57" t="s">
        <v>1438</v>
      </c>
      <c r="D774" s="30">
        <f t="shared" si="102"/>
        <v>4.16</v>
      </c>
      <c r="E774" s="38">
        <f t="shared" si="97"/>
        <v>0.8666666666666667</v>
      </c>
      <c r="F774" s="44">
        <v>250</v>
      </c>
      <c r="G774" s="55">
        <v>8.8175000000000008</v>
      </c>
      <c r="H774" s="45">
        <v>13</v>
      </c>
      <c r="I774" s="1"/>
      <c r="J774" s="27">
        <f t="shared" si="103"/>
        <v>32</v>
      </c>
    </row>
    <row r="775" spans="1:11" s="28" customFormat="1" ht="15" customHeight="1">
      <c r="A775" s="1">
        <v>769</v>
      </c>
      <c r="B775" s="28" t="s">
        <v>1439</v>
      </c>
      <c r="C775" s="68" t="s">
        <v>1440</v>
      </c>
      <c r="D775" s="30">
        <f t="shared" si="102"/>
        <v>16.47</v>
      </c>
      <c r="E775" s="31">
        <f t="shared" si="97"/>
        <v>1.8</v>
      </c>
      <c r="F775" s="44">
        <v>50</v>
      </c>
      <c r="G775" s="55">
        <v>8.8175000000000008</v>
      </c>
      <c r="H775" s="45">
        <v>27</v>
      </c>
      <c r="I775" s="1"/>
      <c r="J775" s="27">
        <f t="shared" si="103"/>
        <v>61</v>
      </c>
    </row>
    <row r="776" spans="1:11" ht="15" customHeight="1">
      <c r="A776" s="1">
        <v>770</v>
      </c>
      <c r="B776" s="28" t="s">
        <v>1441</v>
      </c>
      <c r="C776" s="57" t="s">
        <v>1442</v>
      </c>
      <c r="D776" s="30">
        <f t="shared" si="102"/>
        <v>3.6</v>
      </c>
      <c r="E776" s="38">
        <f t="shared" si="97"/>
        <v>1</v>
      </c>
      <c r="F776" s="44">
        <v>250</v>
      </c>
      <c r="G776" s="55">
        <v>8.8175000000000008</v>
      </c>
      <c r="H776" s="45">
        <v>15</v>
      </c>
      <c r="I776" s="1"/>
      <c r="J776" s="27">
        <f t="shared" si="103"/>
        <v>24</v>
      </c>
    </row>
    <row r="777" spans="1:11" ht="15" customHeight="1">
      <c r="A777" s="1">
        <v>771</v>
      </c>
      <c r="B777" s="28" t="s">
        <v>1443</v>
      </c>
      <c r="C777" s="57" t="s">
        <v>1841</v>
      </c>
      <c r="D777" s="30">
        <f t="shared" si="102"/>
        <v>8.84</v>
      </c>
      <c r="E777" s="31">
        <f t="shared" si="97"/>
        <v>1.7333333333333334</v>
      </c>
      <c r="F777" s="44">
        <v>250</v>
      </c>
      <c r="G777" s="55">
        <v>8.8175000000000008</v>
      </c>
      <c r="H777" s="45">
        <v>26</v>
      </c>
      <c r="I777" s="1"/>
      <c r="J777" s="27">
        <f t="shared" si="103"/>
        <v>34</v>
      </c>
    </row>
    <row r="778" spans="1:11" s="27" customFormat="1" ht="15.75" customHeight="1">
      <c r="A778" s="1">
        <v>772</v>
      </c>
      <c r="B778" s="20" t="s">
        <v>1444</v>
      </c>
      <c r="C778" s="24"/>
      <c r="D778" s="24"/>
      <c r="E778" s="24"/>
      <c r="F778" s="24"/>
      <c r="G778" s="24"/>
      <c r="H778" s="24"/>
      <c r="I778" s="24"/>
      <c r="J778" s="24"/>
      <c r="K778" s="24"/>
    </row>
    <row r="779" spans="1:11" ht="15" customHeight="1">
      <c r="A779" s="1">
        <v>773</v>
      </c>
      <c r="B779" s="28" t="s">
        <v>1445</v>
      </c>
      <c r="C779" s="57" t="s">
        <v>1896</v>
      </c>
      <c r="D779" s="30">
        <f t="shared" ref="D779:D785" si="104">(H779*J779)/100</f>
        <v>3.6</v>
      </c>
      <c r="E779" s="38">
        <f t="shared" si="97"/>
        <v>0.66666666666666663</v>
      </c>
      <c r="F779" s="44">
        <v>50</v>
      </c>
      <c r="G779" s="55">
        <v>1.7635000000000001</v>
      </c>
      <c r="H779" s="45">
        <v>10</v>
      </c>
      <c r="I779" s="1"/>
      <c r="J779" s="27">
        <f t="shared" ref="J779:J785" si="105">IF(ISNUMBER(C779),C779,VALUE(LEFT(C779,(SEARCH("±",C779,1)-1))))</f>
        <v>36</v>
      </c>
    </row>
    <row r="780" spans="1:11" ht="15" customHeight="1">
      <c r="A780" s="1">
        <v>774</v>
      </c>
      <c r="B780" s="28" t="s">
        <v>1446</v>
      </c>
      <c r="C780" s="57" t="s">
        <v>1447</v>
      </c>
      <c r="D780" s="30">
        <f t="shared" si="104"/>
        <v>3.41</v>
      </c>
      <c r="E780" s="38">
        <f t="shared" si="97"/>
        <v>0.73333333333333328</v>
      </c>
      <c r="F780" s="44">
        <v>50</v>
      </c>
      <c r="G780" s="55">
        <v>1.7635000000000001</v>
      </c>
      <c r="H780" s="45">
        <v>11</v>
      </c>
      <c r="I780" s="1"/>
      <c r="J780" s="27">
        <f t="shared" si="105"/>
        <v>31</v>
      </c>
    </row>
    <row r="781" spans="1:11" ht="15" customHeight="1">
      <c r="A781" s="1">
        <v>775</v>
      </c>
      <c r="B781" s="28" t="s">
        <v>1448</v>
      </c>
      <c r="C781" s="57" t="s">
        <v>1896</v>
      </c>
      <c r="D781" s="30">
        <f t="shared" si="104"/>
        <v>3.6</v>
      </c>
      <c r="E781" s="38">
        <f t="shared" si="97"/>
        <v>0.66666666666666663</v>
      </c>
      <c r="F781" s="44">
        <v>50</v>
      </c>
      <c r="G781" s="55">
        <v>1.7635000000000001</v>
      </c>
      <c r="H781" s="45">
        <v>10</v>
      </c>
      <c r="I781" s="1"/>
      <c r="J781" s="27">
        <f t="shared" si="105"/>
        <v>36</v>
      </c>
    </row>
    <row r="782" spans="1:11" ht="15" customHeight="1">
      <c r="A782" s="1">
        <v>776</v>
      </c>
      <c r="B782" s="28" t="s">
        <v>1449</v>
      </c>
      <c r="C782" s="57" t="s">
        <v>1450</v>
      </c>
      <c r="D782" s="30">
        <f t="shared" si="104"/>
        <v>3.63</v>
      </c>
      <c r="E782" s="38">
        <f t="shared" si="97"/>
        <v>0.73333333333333328</v>
      </c>
      <c r="F782" s="44">
        <v>50</v>
      </c>
      <c r="G782" s="55">
        <v>1.7635000000000001</v>
      </c>
      <c r="H782" s="45">
        <v>11</v>
      </c>
      <c r="I782" s="1"/>
      <c r="J782" s="27">
        <f t="shared" si="105"/>
        <v>33</v>
      </c>
    </row>
    <row r="783" spans="1:11" ht="15" customHeight="1">
      <c r="A783" s="1">
        <v>777</v>
      </c>
      <c r="B783" s="28" t="s">
        <v>1451</v>
      </c>
      <c r="C783" s="57" t="s">
        <v>1452</v>
      </c>
      <c r="D783" s="30">
        <f t="shared" si="104"/>
        <v>3.6</v>
      </c>
      <c r="E783" s="38">
        <f t="shared" si="97"/>
        <v>0.66666666666666663</v>
      </c>
      <c r="F783" s="44">
        <v>50</v>
      </c>
      <c r="G783" s="55">
        <v>1.7635000000000001</v>
      </c>
      <c r="H783" s="45">
        <v>10</v>
      </c>
      <c r="I783" s="1"/>
      <c r="J783" s="27">
        <f t="shared" si="105"/>
        <v>36</v>
      </c>
    </row>
    <row r="784" spans="1:11" ht="15" customHeight="1">
      <c r="A784" s="1">
        <v>778</v>
      </c>
      <c r="B784" s="28" t="s">
        <v>1453</v>
      </c>
      <c r="C784" s="57" t="s">
        <v>1454</v>
      </c>
      <c r="D784" s="30">
        <f t="shared" si="104"/>
        <v>3.2</v>
      </c>
      <c r="E784" s="38">
        <f t="shared" si="97"/>
        <v>0.66666666666666663</v>
      </c>
      <c r="F784" s="44">
        <v>50</v>
      </c>
      <c r="G784" s="55">
        <v>1.7635000000000001</v>
      </c>
      <c r="H784" s="45">
        <v>10</v>
      </c>
      <c r="I784" s="1"/>
      <c r="J784" s="27">
        <f t="shared" si="105"/>
        <v>32</v>
      </c>
    </row>
    <row r="785" spans="1:11" ht="15" customHeight="1">
      <c r="A785" s="1">
        <v>779</v>
      </c>
      <c r="B785" s="40" t="s">
        <v>1455</v>
      </c>
      <c r="C785" s="57" t="s">
        <v>1456</v>
      </c>
      <c r="D785" s="30">
        <f t="shared" si="104"/>
        <v>3.4</v>
      </c>
      <c r="E785" s="38">
        <f t="shared" si="97"/>
        <v>0.66666666666666663</v>
      </c>
      <c r="F785" s="44">
        <v>50</v>
      </c>
      <c r="G785" s="55">
        <v>1.7635000000000001</v>
      </c>
      <c r="H785" s="45">
        <v>10</v>
      </c>
      <c r="I785" s="1"/>
      <c r="J785" s="27">
        <f t="shared" si="105"/>
        <v>34</v>
      </c>
    </row>
    <row r="786" spans="1:11" s="27" customFormat="1" ht="15.75" customHeight="1">
      <c r="A786" s="1">
        <v>780</v>
      </c>
      <c r="B786" s="20" t="s">
        <v>1457</v>
      </c>
      <c r="C786" s="24"/>
      <c r="D786" s="24"/>
      <c r="E786" s="24"/>
      <c r="F786" s="24"/>
      <c r="G786" s="24"/>
      <c r="H786" s="24"/>
      <c r="I786" s="24"/>
      <c r="J786" s="24"/>
    </row>
    <row r="787" spans="1:11" ht="15" customHeight="1">
      <c r="A787" s="1">
        <v>781</v>
      </c>
      <c r="B787" s="28" t="s">
        <v>1458</v>
      </c>
      <c r="C787" s="57" t="s">
        <v>1459</v>
      </c>
      <c r="D787" s="30">
        <f>(H787*J787)/100</f>
        <v>7.52</v>
      </c>
      <c r="E787" s="31">
        <f t="shared" si="97"/>
        <v>1.0666666666666667</v>
      </c>
      <c r="F787" s="5">
        <v>100</v>
      </c>
      <c r="G787" s="55">
        <v>3.5270000000000001</v>
      </c>
      <c r="H787" s="5">
        <v>16</v>
      </c>
      <c r="I787" s="1"/>
      <c r="J787" s="27">
        <f>IF(ISNUMBER(C787),C787,VALUE(LEFT(C787,(SEARCH("±",C787,1)-1))))</f>
        <v>47</v>
      </c>
    </row>
    <row r="788" spans="1:11" ht="15" customHeight="1">
      <c r="A788" s="1">
        <v>782</v>
      </c>
      <c r="B788" s="28" t="s">
        <v>1460</v>
      </c>
      <c r="C788" s="57" t="s">
        <v>1461</v>
      </c>
      <c r="D788" s="30">
        <f>(H788*J788)/100</f>
        <v>6.4</v>
      </c>
      <c r="E788" s="31">
        <f t="shared" si="97"/>
        <v>1.0666666666666667</v>
      </c>
      <c r="F788" s="5">
        <v>100</v>
      </c>
      <c r="G788" s="55">
        <v>3.5270000000000001</v>
      </c>
      <c r="H788" s="5">
        <v>16</v>
      </c>
      <c r="I788" s="1"/>
      <c r="J788" s="27">
        <f>IF(ISNUMBER(C788),C788,VALUE(LEFT(C788,(SEARCH("±",C788,1)-1))))</f>
        <v>40</v>
      </c>
    </row>
    <row r="789" spans="1:11" ht="15" customHeight="1">
      <c r="A789" s="1">
        <v>783</v>
      </c>
      <c r="B789" s="40" t="s">
        <v>1328</v>
      </c>
      <c r="C789" s="71" t="s">
        <v>1462</v>
      </c>
      <c r="D789" s="30">
        <f>(H789*J789)/100</f>
        <v>7.04</v>
      </c>
      <c r="E789" s="31">
        <f t="shared" si="97"/>
        <v>1.0666666666666667</v>
      </c>
      <c r="F789" s="5">
        <v>100</v>
      </c>
      <c r="G789" s="55">
        <v>3.5270000000000001</v>
      </c>
      <c r="H789" s="5">
        <v>16</v>
      </c>
      <c r="I789" s="1"/>
      <c r="J789" s="27">
        <f>IF(ISNUMBER(C789),C789,VALUE(LEFT(C789,(SEARCH("±",C789,1)-1))))</f>
        <v>44</v>
      </c>
    </row>
    <row r="790" spans="1:11" ht="20.100000000000001" customHeight="1">
      <c r="A790" s="1">
        <v>784</v>
      </c>
      <c r="B790" s="20" t="s">
        <v>1463</v>
      </c>
      <c r="C790" s="24"/>
      <c r="D790" s="24"/>
      <c r="E790" s="24"/>
      <c r="F790" s="24"/>
      <c r="G790" s="24"/>
      <c r="H790" s="24"/>
      <c r="I790" s="24"/>
      <c r="J790" s="24"/>
      <c r="K790" s="24"/>
    </row>
    <row r="791" spans="1:11" ht="15" customHeight="1">
      <c r="A791" s="1">
        <v>785</v>
      </c>
      <c r="B791" s="51" t="s">
        <v>1464</v>
      </c>
      <c r="C791" s="57" t="s">
        <v>1896</v>
      </c>
      <c r="D791" s="30">
        <f>(H791*J791)/100</f>
        <v>3.24</v>
      </c>
      <c r="E791" s="38">
        <f t="shared" si="97"/>
        <v>0.6</v>
      </c>
      <c r="F791" s="44">
        <v>200</v>
      </c>
      <c r="G791" s="55">
        <v>7.0540000000000003</v>
      </c>
      <c r="H791" s="45">
        <v>9</v>
      </c>
      <c r="I791" s="1"/>
      <c r="J791" s="27">
        <f>IF(ISNUMBER(C791),C791,VALUE(LEFT(C791,(SEARCH("±",C791,1)-1))))</f>
        <v>36</v>
      </c>
    </row>
    <row r="792" spans="1:11" s="27" customFormat="1" ht="15.75" customHeight="1">
      <c r="A792" s="1">
        <v>786</v>
      </c>
      <c r="B792" s="20" t="s">
        <v>1465</v>
      </c>
      <c r="C792" s="24"/>
      <c r="D792" s="24"/>
      <c r="E792" s="24"/>
      <c r="F792" s="24"/>
      <c r="G792" s="24"/>
      <c r="H792" s="24"/>
      <c r="I792" s="24"/>
      <c r="J792" s="24"/>
    </row>
    <row r="793" spans="1:11" ht="15" customHeight="1">
      <c r="A793" s="1">
        <v>787</v>
      </c>
      <c r="B793" s="28" t="s">
        <v>1466</v>
      </c>
      <c r="C793" s="57" t="s">
        <v>1467</v>
      </c>
      <c r="D793" s="30">
        <f>(H793*J793)/100</f>
        <v>1.82</v>
      </c>
      <c r="E793" s="38">
        <f t="shared" si="97"/>
        <v>0.8666666666666667</v>
      </c>
      <c r="F793" s="44">
        <v>200</v>
      </c>
      <c r="G793" s="55">
        <v>7.0540000000000003</v>
      </c>
      <c r="H793" s="45">
        <v>13</v>
      </c>
      <c r="I793" s="1"/>
      <c r="J793" s="27">
        <f>IF(ISNUMBER(C793),C793,VALUE(LEFT(C793,(SEARCH("±",C793,1)-1))))</f>
        <v>14</v>
      </c>
    </row>
    <row r="794" spans="1:11" ht="15" customHeight="1">
      <c r="A794" s="1">
        <v>788</v>
      </c>
      <c r="B794" s="28" t="s">
        <v>1468</v>
      </c>
      <c r="C794" s="57" t="s">
        <v>1469</v>
      </c>
      <c r="D794" s="30">
        <f>(H794*J794)/100</f>
        <v>10.23</v>
      </c>
      <c r="E794" s="33">
        <f t="shared" si="97"/>
        <v>2.0666666666666669</v>
      </c>
      <c r="F794" s="44">
        <v>200</v>
      </c>
      <c r="G794" s="55">
        <v>7.0540000000000003</v>
      </c>
      <c r="H794" s="45">
        <v>31</v>
      </c>
      <c r="I794" s="1"/>
      <c r="J794" s="27">
        <f>IF(ISNUMBER(C794),C794,VALUE(LEFT(C794,(SEARCH("±",C794,1)-1))))</f>
        <v>33</v>
      </c>
    </row>
    <row r="795" spans="1:11" ht="15" customHeight="1">
      <c r="A795" s="1">
        <v>789</v>
      </c>
      <c r="B795" s="28" t="s">
        <v>1470</v>
      </c>
      <c r="C795" s="57" t="s">
        <v>1471</v>
      </c>
      <c r="D795" s="30">
        <f>(H795*J795)/100</f>
        <v>9.3000000000000007</v>
      </c>
      <c r="E795" s="31">
        <f t="shared" si="97"/>
        <v>2</v>
      </c>
      <c r="F795" s="44">
        <v>200</v>
      </c>
      <c r="G795" s="55">
        <v>7.0540000000000003</v>
      </c>
      <c r="H795" s="45">
        <v>30</v>
      </c>
      <c r="I795" s="1"/>
      <c r="J795" s="27">
        <f>IF(ISNUMBER(C795),C795,VALUE(LEFT(C795,(SEARCH("±",C795,1)-1))))</f>
        <v>31</v>
      </c>
    </row>
    <row r="796" spans="1:11" s="27" customFormat="1" ht="15.75" customHeight="1">
      <c r="A796" s="1">
        <v>790</v>
      </c>
      <c r="B796" s="20" t="s">
        <v>1472</v>
      </c>
      <c r="C796" s="24"/>
      <c r="D796" s="24"/>
      <c r="E796" s="24"/>
      <c r="F796" s="24"/>
      <c r="G796" s="24"/>
      <c r="H796" s="24"/>
      <c r="I796" s="24"/>
      <c r="J796" s="24"/>
      <c r="K796" s="24"/>
    </row>
    <row r="797" spans="1:11" ht="15" customHeight="1">
      <c r="A797" s="1">
        <v>791</v>
      </c>
      <c r="B797" s="28" t="s">
        <v>1473</v>
      </c>
      <c r="C797" s="57" t="s">
        <v>1474</v>
      </c>
      <c r="D797" s="30">
        <f t="shared" ref="D797:D802" si="106">(H797*J797)/100</f>
        <v>3.68</v>
      </c>
      <c r="E797" s="31">
        <f t="shared" si="97"/>
        <v>1.0666666666666667</v>
      </c>
      <c r="F797" s="44">
        <v>200</v>
      </c>
      <c r="G797" s="55">
        <v>7.0540000000000003</v>
      </c>
      <c r="H797" s="45">
        <v>16</v>
      </c>
      <c r="I797" s="1"/>
      <c r="J797" s="27">
        <f t="shared" ref="J797:J802" si="107">IF(ISNUMBER(C797),C797,VALUE(LEFT(C797,(SEARCH("±",C797,1)-1))))</f>
        <v>23</v>
      </c>
    </row>
    <row r="798" spans="1:11" ht="15" customHeight="1">
      <c r="A798" s="1">
        <v>792</v>
      </c>
      <c r="B798" s="28" t="s">
        <v>1475</v>
      </c>
      <c r="C798" s="57" t="s">
        <v>1474</v>
      </c>
      <c r="D798" s="30">
        <f t="shared" si="106"/>
        <v>3.22</v>
      </c>
      <c r="E798" s="38">
        <f t="shared" si="97"/>
        <v>0.93333333333333335</v>
      </c>
      <c r="F798" s="44">
        <v>200</v>
      </c>
      <c r="G798" s="55">
        <v>7.0540000000000003</v>
      </c>
      <c r="H798" s="45">
        <v>14</v>
      </c>
      <c r="I798" s="1"/>
      <c r="J798" s="27">
        <f t="shared" si="107"/>
        <v>23</v>
      </c>
    </row>
    <row r="799" spans="1:11" s="43" customFormat="1" ht="15" customHeight="1">
      <c r="A799" s="1">
        <v>793</v>
      </c>
      <c r="B799" s="28" t="s">
        <v>1476</v>
      </c>
      <c r="C799" s="57" t="s">
        <v>1477</v>
      </c>
      <c r="D799" s="30">
        <f t="shared" si="106"/>
        <v>3.25</v>
      </c>
      <c r="E799" s="38">
        <f t="shared" si="97"/>
        <v>0.8666666666666667</v>
      </c>
      <c r="F799" s="44">
        <v>200</v>
      </c>
      <c r="G799" s="55">
        <v>7.0540000000000003</v>
      </c>
      <c r="H799" s="45">
        <v>13</v>
      </c>
      <c r="I799" s="1"/>
      <c r="J799" s="27">
        <f t="shared" si="107"/>
        <v>25</v>
      </c>
    </row>
    <row r="800" spans="1:11" ht="15" customHeight="1">
      <c r="A800" s="1">
        <v>794</v>
      </c>
      <c r="B800" s="28" t="s">
        <v>1478</v>
      </c>
      <c r="C800" s="57" t="s">
        <v>1474</v>
      </c>
      <c r="D800" s="30">
        <f t="shared" si="106"/>
        <v>2.99</v>
      </c>
      <c r="E800" s="38">
        <f t="shared" si="97"/>
        <v>0.8666666666666667</v>
      </c>
      <c r="F800" s="44">
        <v>200</v>
      </c>
      <c r="G800" s="55">
        <v>7.0540000000000003</v>
      </c>
      <c r="H800" s="45">
        <v>13</v>
      </c>
      <c r="I800" s="1"/>
      <c r="J800" s="27">
        <f t="shared" si="107"/>
        <v>23</v>
      </c>
    </row>
    <row r="801" spans="1:11" ht="15" customHeight="1">
      <c r="A801" s="1">
        <v>795</v>
      </c>
      <c r="B801" s="28" t="s">
        <v>1479</v>
      </c>
      <c r="C801" s="57" t="s">
        <v>1474</v>
      </c>
      <c r="D801" s="30">
        <f t="shared" si="106"/>
        <v>2.99</v>
      </c>
      <c r="E801" s="38">
        <f t="shared" si="97"/>
        <v>0.8666666666666667</v>
      </c>
      <c r="F801" s="44">
        <v>200</v>
      </c>
      <c r="G801" s="55">
        <v>7.0540000000000003</v>
      </c>
      <c r="H801" s="45">
        <v>13</v>
      </c>
      <c r="I801" s="1"/>
      <c r="J801" s="27">
        <f t="shared" si="107"/>
        <v>23</v>
      </c>
    </row>
    <row r="802" spans="1:11" ht="15" customHeight="1">
      <c r="A802" s="1">
        <v>796</v>
      </c>
      <c r="B802" s="54" t="s">
        <v>1480</v>
      </c>
      <c r="C802" s="57" t="s">
        <v>1481</v>
      </c>
      <c r="D802" s="30">
        <f t="shared" si="106"/>
        <v>3.36</v>
      </c>
      <c r="E802" s="38">
        <f t="shared" si="97"/>
        <v>0.93333333333333335</v>
      </c>
      <c r="F802" s="44">
        <v>200</v>
      </c>
      <c r="G802" s="55">
        <v>7.0540000000000003</v>
      </c>
      <c r="H802" s="45">
        <v>14</v>
      </c>
      <c r="I802" s="1"/>
      <c r="J802" s="27">
        <f t="shared" si="107"/>
        <v>24</v>
      </c>
    </row>
    <row r="803" spans="1:11" s="27" customFormat="1" ht="15.75" customHeight="1">
      <c r="A803" s="1">
        <v>797</v>
      </c>
      <c r="B803" s="20" t="s">
        <v>1482</v>
      </c>
      <c r="C803" s="24"/>
      <c r="D803" s="24"/>
      <c r="E803" s="24"/>
      <c r="F803" s="24"/>
      <c r="G803" s="24"/>
      <c r="H803" s="24"/>
      <c r="I803" s="24"/>
      <c r="J803" s="24"/>
    </row>
    <row r="804" spans="1:11" ht="15" customHeight="1">
      <c r="A804" s="1">
        <v>798</v>
      </c>
      <c r="B804" s="28" t="s">
        <v>1379</v>
      </c>
      <c r="C804" s="57" t="s">
        <v>1380</v>
      </c>
      <c r="D804" s="30">
        <f>(H804*J804)/100</f>
        <v>7.8</v>
      </c>
      <c r="E804" s="31">
        <f t="shared" si="97"/>
        <v>2</v>
      </c>
      <c r="F804" s="44">
        <v>200</v>
      </c>
      <c r="G804" s="55">
        <v>7.0540000000000003</v>
      </c>
      <c r="H804" s="45">
        <v>30</v>
      </c>
      <c r="I804" s="1"/>
      <c r="J804" s="27">
        <f>IF(ISNUMBER(C804),C804,VALUE(LEFT(C804,(SEARCH("±",C804,1)-1))))</f>
        <v>26</v>
      </c>
    </row>
    <row r="805" spans="1:11" ht="15" customHeight="1">
      <c r="A805" s="1">
        <v>799</v>
      </c>
      <c r="B805" s="28" t="s">
        <v>1381</v>
      </c>
      <c r="C805" s="57" t="s">
        <v>1380</v>
      </c>
      <c r="D805" s="30">
        <f>(H805*J805)/100</f>
        <v>2.6</v>
      </c>
      <c r="E805" s="38">
        <f t="shared" si="97"/>
        <v>0.66666666666666663</v>
      </c>
      <c r="F805" s="44">
        <v>200</v>
      </c>
      <c r="G805" s="55">
        <v>7.0540000000000003</v>
      </c>
      <c r="H805" s="45">
        <v>10</v>
      </c>
      <c r="I805" s="1"/>
      <c r="J805" s="27">
        <f>IF(ISNUMBER(C805),C805,VALUE(LEFT(C805,(SEARCH("±",C805,1)-1))))</f>
        <v>26</v>
      </c>
    </row>
    <row r="806" spans="1:11" ht="15" customHeight="1">
      <c r="A806" s="1">
        <v>800</v>
      </c>
      <c r="B806" s="28" t="s">
        <v>1382</v>
      </c>
      <c r="C806" s="57" t="s">
        <v>1383</v>
      </c>
      <c r="D806" s="30">
        <f>(H806*J806)/100</f>
        <v>9.24</v>
      </c>
      <c r="E806" s="33">
        <f t="shared" ref="E806:E870" si="108">SUM(H806/15)</f>
        <v>2.2000000000000002</v>
      </c>
      <c r="F806" s="44">
        <v>200</v>
      </c>
      <c r="G806" s="55">
        <v>7.0540000000000003</v>
      </c>
      <c r="H806" s="45">
        <v>33</v>
      </c>
      <c r="I806" s="1"/>
      <c r="J806" s="27">
        <f>IF(ISNUMBER(C806),C806,VALUE(LEFT(C806,(SEARCH("±",C806,1)-1))))</f>
        <v>28</v>
      </c>
    </row>
    <row r="807" spans="1:11" ht="15" customHeight="1">
      <c r="A807" s="1">
        <v>801</v>
      </c>
      <c r="B807" s="40" t="s">
        <v>1384</v>
      </c>
      <c r="C807" s="57" t="s">
        <v>1385</v>
      </c>
      <c r="D807" s="30">
        <f>(H807*J807)/100</f>
        <v>6.48</v>
      </c>
      <c r="E807" s="31">
        <f t="shared" si="108"/>
        <v>1.6</v>
      </c>
      <c r="F807" s="44">
        <v>200</v>
      </c>
      <c r="G807" s="55">
        <v>7.0540000000000003</v>
      </c>
      <c r="H807" s="45">
        <v>24</v>
      </c>
      <c r="I807" s="1"/>
      <c r="J807" s="27">
        <f>IF(ISNUMBER(C807),C807,VALUE(LEFT(C807,(SEARCH("±",C807,1)-1))))</f>
        <v>27</v>
      </c>
    </row>
    <row r="808" spans="1:11" ht="15" customHeight="1">
      <c r="A808" s="1">
        <v>802</v>
      </c>
      <c r="B808" s="28" t="s">
        <v>1386</v>
      </c>
      <c r="C808" s="57" t="s">
        <v>1785</v>
      </c>
      <c r="D808" s="30">
        <f>(H808*J808)/100</f>
        <v>11.02</v>
      </c>
      <c r="E808" s="31">
        <f t="shared" si="108"/>
        <v>1.9333333333333333</v>
      </c>
      <c r="F808" s="44">
        <v>200</v>
      </c>
      <c r="G808" s="55">
        <v>7.0540000000000003</v>
      </c>
      <c r="H808" s="45">
        <v>29</v>
      </c>
      <c r="I808" s="1"/>
      <c r="J808" s="27">
        <f>IF(ISNUMBER(C808),C808,VALUE(LEFT(C808,(SEARCH("±",C808,1)-1))))</f>
        <v>38</v>
      </c>
    </row>
    <row r="809" spans="1:11" s="27" customFormat="1" ht="15.75" customHeight="1">
      <c r="A809" s="1">
        <v>803</v>
      </c>
      <c r="B809" s="20" t="s">
        <v>1489</v>
      </c>
      <c r="C809" s="24"/>
      <c r="D809" s="24"/>
      <c r="E809" s="24"/>
      <c r="F809" s="24"/>
      <c r="G809" s="24"/>
      <c r="H809" s="24"/>
      <c r="I809" s="24"/>
      <c r="J809" s="24"/>
      <c r="K809" s="24"/>
    </row>
    <row r="810" spans="1:11" s="27" customFormat="1" ht="15.75" customHeight="1">
      <c r="A810" s="1">
        <v>804</v>
      </c>
      <c r="B810" s="20" t="s">
        <v>1490</v>
      </c>
      <c r="C810" s="24"/>
      <c r="D810" s="24"/>
      <c r="E810" s="24"/>
      <c r="F810" s="24"/>
      <c r="G810" s="24"/>
      <c r="H810" s="24"/>
      <c r="I810" s="24"/>
      <c r="J810" s="24"/>
      <c r="K810" s="24"/>
    </row>
    <row r="811" spans="1:11" ht="15" customHeight="1">
      <c r="A811" s="1">
        <v>805</v>
      </c>
      <c r="B811" s="28" t="s">
        <v>1491</v>
      </c>
      <c r="C811" s="57" t="s">
        <v>1870</v>
      </c>
      <c r="D811" s="30">
        <f>(H811*J811)/100</f>
        <v>7.48</v>
      </c>
      <c r="E811" s="31">
        <f t="shared" si="108"/>
        <v>1.1333333333333333</v>
      </c>
      <c r="F811" s="5">
        <v>250</v>
      </c>
      <c r="G811" s="55">
        <v>8.8175000000000008</v>
      </c>
      <c r="H811" s="42">
        <v>17</v>
      </c>
      <c r="I811" s="1"/>
      <c r="J811" s="27">
        <f>IF(ISNUMBER(C811),C811,VALUE(LEFT(C811,(SEARCH("±",C811,1)-1))))</f>
        <v>44</v>
      </c>
    </row>
    <row r="812" spans="1:11" ht="15" customHeight="1">
      <c r="A812" s="1">
        <v>806</v>
      </c>
      <c r="B812" s="28" t="s">
        <v>1492</v>
      </c>
      <c r="C812" s="57" t="s">
        <v>1896</v>
      </c>
      <c r="D812" s="30">
        <f>(H812*J812)/100</f>
        <v>6.48</v>
      </c>
      <c r="E812" s="31">
        <f t="shared" si="108"/>
        <v>1.2</v>
      </c>
      <c r="F812" s="5">
        <v>250</v>
      </c>
      <c r="G812" s="55">
        <v>8.8175000000000008</v>
      </c>
      <c r="H812" s="42">
        <v>18</v>
      </c>
      <c r="I812" s="1"/>
      <c r="J812" s="27">
        <f>IF(ISNUMBER(C812),C812,VALUE(LEFT(C812,(SEARCH("±",C812,1)-1))))</f>
        <v>36</v>
      </c>
    </row>
    <row r="813" spans="1:11" ht="15" customHeight="1">
      <c r="A813" s="1">
        <v>807</v>
      </c>
      <c r="B813" s="28" t="s">
        <v>1493</v>
      </c>
      <c r="C813" s="57" t="s">
        <v>1494</v>
      </c>
      <c r="D813" s="30">
        <f>(H813*J813)/100</f>
        <v>7.48</v>
      </c>
      <c r="E813" s="31">
        <f t="shared" si="108"/>
        <v>1.1333333333333333</v>
      </c>
      <c r="F813" s="5">
        <v>250</v>
      </c>
      <c r="G813" s="55">
        <v>8.8175000000000008</v>
      </c>
      <c r="H813" s="42">
        <v>17</v>
      </c>
      <c r="I813" s="1"/>
      <c r="J813" s="27">
        <f>IF(ISNUMBER(C813),C813,VALUE(LEFT(C813,(SEARCH("±",C813,1)-1))))</f>
        <v>44</v>
      </c>
    </row>
    <row r="814" spans="1:11" s="27" customFormat="1" ht="15.75" customHeight="1">
      <c r="A814" s="1">
        <v>808</v>
      </c>
      <c r="B814" s="20" t="s">
        <v>1495</v>
      </c>
      <c r="C814" s="24"/>
      <c r="D814" s="24"/>
      <c r="E814" s="24"/>
      <c r="F814" s="24"/>
      <c r="G814" s="24"/>
      <c r="H814" s="24"/>
      <c r="I814" s="24"/>
      <c r="J814" s="24"/>
      <c r="K814" s="24"/>
    </row>
    <row r="815" spans="1:11" ht="15" customHeight="1">
      <c r="A815" s="1">
        <v>809</v>
      </c>
      <c r="B815" s="28" t="s">
        <v>1496</v>
      </c>
      <c r="C815" s="57" t="s">
        <v>1745</v>
      </c>
      <c r="D815" s="30">
        <f t="shared" ref="D815:D821" si="109">(H815*J815)/100</f>
        <v>6.6</v>
      </c>
      <c r="E815" s="31">
        <f t="shared" si="108"/>
        <v>1.4666666666666666</v>
      </c>
      <c r="F815" s="5">
        <v>250</v>
      </c>
      <c r="G815" s="55">
        <v>8.8175000000000008</v>
      </c>
      <c r="H815" s="42">
        <v>22</v>
      </c>
      <c r="I815" s="1"/>
      <c r="J815" s="27">
        <f t="shared" ref="J815:J821" si="110">IF(ISNUMBER(C815),C815,VALUE(LEFT(C815,(SEARCH("±",C815,1)-1))))</f>
        <v>30</v>
      </c>
    </row>
    <row r="816" spans="1:11" ht="15" customHeight="1">
      <c r="A816" s="1">
        <v>810</v>
      </c>
      <c r="B816" s="28" t="s">
        <v>1497</v>
      </c>
      <c r="C816" s="57" t="s">
        <v>1747</v>
      </c>
      <c r="D816" s="30">
        <f t="shared" si="109"/>
        <v>8.5</v>
      </c>
      <c r="E816" s="31">
        <f t="shared" si="108"/>
        <v>1.6666666666666667</v>
      </c>
      <c r="F816" s="5">
        <v>250</v>
      </c>
      <c r="G816" s="55">
        <v>8.8175000000000008</v>
      </c>
      <c r="H816" s="42">
        <v>25</v>
      </c>
      <c r="I816" s="1"/>
      <c r="J816" s="27">
        <f t="shared" si="110"/>
        <v>34</v>
      </c>
    </row>
    <row r="817" spans="1:11" ht="15" customHeight="1">
      <c r="A817" s="1">
        <v>811</v>
      </c>
      <c r="B817" s="40" t="s">
        <v>1498</v>
      </c>
      <c r="C817" s="57" t="s">
        <v>1499</v>
      </c>
      <c r="D817" s="30">
        <f t="shared" si="109"/>
        <v>7.36</v>
      </c>
      <c r="E817" s="31">
        <f t="shared" si="108"/>
        <v>1.5333333333333334</v>
      </c>
      <c r="F817" s="5">
        <v>250</v>
      </c>
      <c r="G817" s="55">
        <v>8.8175000000000008</v>
      </c>
      <c r="H817" s="42">
        <v>23</v>
      </c>
      <c r="I817" s="1"/>
      <c r="J817" s="27">
        <f t="shared" si="110"/>
        <v>32</v>
      </c>
    </row>
    <row r="818" spans="1:11" ht="15" customHeight="1">
      <c r="A818" s="1">
        <v>812</v>
      </c>
      <c r="B818" s="28" t="s">
        <v>1500</v>
      </c>
      <c r="C818" s="32" t="s">
        <v>1750</v>
      </c>
      <c r="D818" s="30">
        <f t="shared" si="109"/>
        <v>11.18</v>
      </c>
      <c r="E818" s="31">
        <f t="shared" si="108"/>
        <v>1.7333333333333334</v>
      </c>
      <c r="F818" s="5">
        <v>250</v>
      </c>
      <c r="G818" s="55">
        <v>8.8175000000000008</v>
      </c>
      <c r="H818" s="42">
        <v>26</v>
      </c>
      <c r="I818" s="1"/>
      <c r="J818" s="27">
        <f t="shared" si="110"/>
        <v>43</v>
      </c>
    </row>
    <row r="819" spans="1:11" ht="15" customHeight="1">
      <c r="A819" s="1">
        <v>814</v>
      </c>
      <c r="B819" s="28" t="s">
        <v>1501</v>
      </c>
      <c r="C819" s="32" t="s">
        <v>1643</v>
      </c>
      <c r="D819" s="30">
        <f t="shared" si="109"/>
        <v>11.04</v>
      </c>
      <c r="E819" s="31">
        <f t="shared" si="108"/>
        <v>1.6</v>
      </c>
      <c r="F819" s="5">
        <v>250</v>
      </c>
      <c r="G819" s="55">
        <v>8.8175000000000008</v>
      </c>
      <c r="H819" s="42">
        <v>24</v>
      </c>
      <c r="I819" s="1"/>
      <c r="J819" s="27">
        <f t="shared" si="110"/>
        <v>46</v>
      </c>
    </row>
    <row r="820" spans="1:11" ht="15" customHeight="1">
      <c r="A820" s="1">
        <v>816</v>
      </c>
      <c r="B820" s="40" t="s">
        <v>1498</v>
      </c>
      <c r="C820" s="57" t="s">
        <v>1502</v>
      </c>
      <c r="D820" s="30">
        <f t="shared" si="109"/>
        <v>11.25</v>
      </c>
      <c r="E820" s="31">
        <f t="shared" si="108"/>
        <v>1.6666666666666667</v>
      </c>
      <c r="F820" s="5">
        <v>250</v>
      </c>
      <c r="G820" s="55">
        <v>8.8175000000000008</v>
      </c>
      <c r="H820" s="42">
        <v>25</v>
      </c>
      <c r="I820" s="1"/>
      <c r="J820" s="27">
        <f t="shared" si="110"/>
        <v>45</v>
      </c>
    </row>
    <row r="821" spans="1:11" s="27" customFormat="1" ht="15" customHeight="1">
      <c r="A821" s="1">
        <v>817</v>
      </c>
      <c r="B821" s="28" t="s">
        <v>1503</v>
      </c>
      <c r="C821" s="32" t="s">
        <v>1754</v>
      </c>
      <c r="D821" s="30">
        <f t="shared" si="109"/>
        <v>13.26</v>
      </c>
      <c r="E821" s="33">
        <f t="shared" si="108"/>
        <v>2.2666666666666666</v>
      </c>
      <c r="F821" s="44">
        <v>250</v>
      </c>
      <c r="G821" s="55">
        <v>8.8175000000000008</v>
      </c>
      <c r="H821" s="45">
        <v>34</v>
      </c>
      <c r="I821" s="1"/>
      <c r="J821" s="27">
        <f t="shared" si="110"/>
        <v>39</v>
      </c>
    </row>
    <row r="822" spans="1:11" s="27" customFormat="1" ht="15.75" customHeight="1">
      <c r="A822" s="1">
        <v>819</v>
      </c>
      <c r="B822" s="20" t="s">
        <v>1504</v>
      </c>
      <c r="C822" s="24"/>
      <c r="D822" s="24"/>
      <c r="E822" s="24"/>
      <c r="F822" s="24"/>
      <c r="G822" s="24"/>
      <c r="H822" s="24"/>
      <c r="I822" s="24"/>
      <c r="J822" s="24"/>
      <c r="K822" s="24"/>
    </row>
    <row r="823" spans="1:11" s="27" customFormat="1" ht="15" customHeight="1">
      <c r="A823" s="1">
        <v>820</v>
      </c>
      <c r="B823" s="28" t="s">
        <v>1505</v>
      </c>
      <c r="C823" s="57" t="s">
        <v>1506</v>
      </c>
      <c r="D823" s="30">
        <f>(H823*J823)/100</f>
        <v>13</v>
      </c>
      <c r="E823" s="31">
        <f t="shared" si="108"/>
        <v>1.7333333333333334</v>
      </c>
      <c r="F823" s="5">
        <v>200</v>
      </c>
      <c r="G823" s="55">
        <v>7.0540000000000003</v>
      </c>
      <c r="H823" s="42">
        <v>26</v>
      </c>
      <c r="I823" s="1"/>
      <c r="J823" s="27">
        <f>IF(ISNUMBER(C823),C823,VALUE(LEFT(C823,(SEARCH("±",C823,1)-1))))</f>
        <v>50</v>
      </c>
    </row>
    <row r="824" spans="1:11" ht="15" customHeight="1">
      <c r="A824" s="1">
        <v>821</v>
      </c>
      <c r="B824" s="28" t="s">
        <v>1507</v>
      </c>
      <c r="C824" s="56" t="s">
        <v>1508</v>
      </c>
      <c r="D824" s="30">
        <f>(H824*J824)/100</f>
        <v>10.35</v>
      </c>
      <c r="E824" s="38">
        <f t="shared" si="108"/>
        <v>0.6</v>
      </c>
      <c r="F824" s="5">
        <v>50</v>
      </c>
      <c r="G824" s="55">
        <v>1.7635000000000001</v>
      </c>
      <c r="H824" s="42">
        <v>9</v>
      </c>
      <c r="I824" s="1"/>
      <c r="J824" s="27">
        <f>IF(ISNUMBER(C824),C824,VALUE(LEFT(C824,(SEARCH("±",C824,1)-1))))</f>
        <v>115</v>
      </c>
    </row>
    <row r="825" spans="1:11" ht="15" customHeight="1">
      <c r="B825" s="84" t="s">
        <v>1587</v>
      </c>
      <c r="C825" s="56"/>
      <c r="D825" s="30"/>
      <c r="E825" s="38"/>
      <c r="G825" s="55"/>
      <c r="H825" s="42"/>
      <c r="I825" s="1"/>
      <c r="J825" s="27"/>
    </row>
    <row r="826" spans="1:11" ht="15" customHeight="1">
      <c r="A826" s="1">
        <v>823</v>
      </c>
      <c r="B826" s="20" t="s">
        <v>1663</v>
      </c>
      <c r="C826" s="24"/>
      <c r="D826" s="24"/>
      <c r="E826" s="24"/>
      <c r="F826" s="24"/>
      <c r="G826" s="24"/>
      <c r="H826" s="24"/>
      <c r="I826" s="24"/>
      <c r="J826" s="24"/>
      <c r="K826" s="24"/>
    </row>
    <row r="827" spans="1:11" ht="15" customHeight="1">
      <c r="A827" s="1">
        <v>824</v>
      </c>
      <c r="B827" s="20" t="s">
        <v>1509</v>
      </c>
      <c r="C827" s="24"/>
      <c r="D827" s="24"/>
      <c r="E827" s="24"/>
      <c r="F827" s="24"/>
      <c r="G827" s="24"/>
      <c r="H827" s="24"/>
      <c r="I827" s="24"/>
      <c r="J827" s="24"/>
      <c r="K827" s="24"/>
    </row>
    <row r="828" spans="1:11" ht="15" customHeight="1">
      <c r="A828" s="1">
        <v>825</v>
      </c>
      <c r="B828" s="28" t="s">
        <v>1510</v>
      </c>
      <c r="C828" s="57">
        <f>40*0.7</f>
        <v>28</v>
      </c>
      <c r="D828" s="30">
        <f t="shared" ref="D828:D834" si="111">(H828*J828)/100</f>
        <v>3.64</v>
      </c>
      <c r="E828" s="38">
        <f t="shared" si="108"/>
        <v>0.8666666666666667</v>
      </c>
      <c r="F828" s="5">
        <v>120</v>
      </c>
      <c r="G828" s="55">
        <v>4.2324000000000002</v>
      </c>
      <c r="H828" s="5">
        <v>13</v>
      </c>
      <c r="I828" s="1"/>
      <c r="J828" s="27">
        <f t="shared" ref="J828:J834" si="112">IF(ISNUMBER(C828),C828,VALUE(LEFT(C828,(SEARCH("±",C828,1)-1))))</f>
        <v>28</v>
      </c>
    </row>
    <row r="829" spans="1:11" ht="15" customHeight="1">
      <c r="A829" s="1">
        <v>826</v>
      </c>
      <c r="B829" s="28" t="s">
        <v>1511</v>
      </c>
      <c r="C829" s="57" t="s">
        <v>1512</v>
      </c>
      <c r="D829" s="30">
        <f t="shared" si="111"/>
        <v>4.16</v>
      </c>
      <c r="E829" s="38">
        <f t="shared" si="108"/>
        <v>0.8666666666666667</v>
      </c>
      <c r="F829" s="5">
        <v>120</v>
      </c>
      <c r="G829" s="55">
        <v>4.2324000000000002</v>
      </c>
      <c r="H829" s="5">
        <v>13</v>
      </c>
      <c r="I829" s="1"/>
      <c r="J829" s="27">
        <f t="shared" si="112"/>
        <v>32</v>
      </c>
    </row>
    <row r="830" spans="1:11" ht="15" customHeight="1">
      <c r="A830" s="1">
        <v>827</v>
      </c>
      <c r="B830" s="28" t="s">
        <v>1513</v>
      </c>
      <c r="C830" s="57">
        <v>34</v>
      </c>
      <c r="D830" s="30">
        <f t="shared" si="111"/>
        <v>5.44</v>
      </c>
      <c r="E830" s="31">
        <f t="shared" si="108"/>
        <v>1.0666666666666667</v>
      </c>
      <c r="F830" s="5">
        <v>120</v>
      </c>
      <c r="G830" s="55">
        <v>4.2324000000000002</v>
      </c>
      <c r="H830" s="5">
        <v>16</v>
      </c>
      <c r="I830" s="1"/>
      <c r="J830" s="27">
        <f t="shared" si="112"/>
        <v>34</v>
      </c>
    </row>
    <row r="831" spans="1:11" ht="15" customHeight="1">
      <c r="A831" s="1">
        <v>828</v>
      </c>
      <c r="B831" s="28" t="s">
        <v>1514</v>
      </c>
      <c r="C831" s="57" t="s">
        <v>1423</v>
      </c>
      <c r="D831" s="30">
        <f t="shared" si="111"/>
        <v>6.24</v>
      </c>
      <c r="E831" s="31">
        <f t="shared" si="108"/>
        <v>1.0666666666666667</v>
      </c>
      <c r="F831" s="5">
        <v>120</v>
      </c>
      <c r="G831" s="55">
        <v>4.2324000000000002</v>
      </c>
      <c r="H831" s="5">
        <v>16</v>
      </c>
      <c r="I831" s="1"/>
      <c r="J831" s="27">
        <f t="shared" si="112"/>
        <v>39</v>
      </c>
    </row>
    <row r="832" spans="1:11" s="27" customFormat="1" ht="15.75" customHeight="1">
      <c r="A832" s="1">
        <v>829</v>
      </c>
      <c r="B832" s="51" t="s">
        <v>1515</v>
      </c>
      <c r="C832" s="57">
        <v>40</v>
      </c>
      <c r="D832" s="30">
        <f t="shared" si="111"/>
        <v>6.4</v>
      </c>
      <c r="E832" s="31">
        <f t="shared" si="108"/>
        <v>1.0666666666666667</v>
      </c>
      <c r="F832" s="5">
        <v>120</v>
      </c>
      <c r="G832" s="55">
        <v>4.2324000000000002</v>
      </c>
      <c r="H832" s="5">
        <v>16</v>
      </c>
      <c r="I832" s="1"/>
      <c r="J832" s="27">
        <f t="shared" si="112"/>
        <v>40</v>
      </c>
    </row>
    <row r="833" spans="1:256" ht="15" customHeight="1">
      <c r="A833" s="1">
        <v>830</v>
      </c>
      <c r="B833" s="28" t="s">
        <v>1516</v>
      </c>
      <c r="C833" s="57">
        <v>44</v>
      </c>
      <c r="D833" s="30">
        <f t="shared" si="111"/>
        <v>5.72</v>
      </c>
      <c r="E833" s="38">
        <f t="shared" si="108"/>
        <v>0.8666666666666667</v>
      </c>
      <c r="F833" s="5">
        <v>120</v>
      </c>
      <c r="G833" s="55">
        <v>4.2324000000000002</v>
      </c>
      <c r="H833" s="5">
        <v>13</v>
      </c>
      <c r="I833" s="1"/>
      <c r="J833" s="27">
        <f t="shared" si="112"/>
        <v>44</v>
      </c>
    </row>
    <row r="834" spans="1:256" ht="15" customHeight="1">
      <c r="A834" s="1">
        <v>831</v>
      </c>
      <c r="B834" s="40" t="s">
        <v>1911</v>
      </c>
      <c r="C834" s="57" t="s">
        <v>1407</v>
      </c>
      <c r="D834" s="30">
        <f t="shared" si="111"/>
        <v>5.7</v>
      </c>
      <c r="E834" s="38">
        <f t="shared" si="108"/>
        <v>1</v>
      </c>
      <c r="F834" s="5">
        <v>120</v>
      </c>
      <c r="G834" s="55">
        <v>4.2324000000000002</v>
      </c>
      <c r="H834" s="5">
        <v>15</v>
      </c>
      <c r="I834" s="1"/>
      <c r="J834" s="27">
        <f t="shared" si="112"/>
        <v>38</v>
      </c>
    </row>
    <row r="835" spans="1:256" s="27" customFormat="1" ht="15" customHeight="1">
      <c r="A835" s="1">
        <v>832</v>
      </c>
      <c r="B835" s="20" t="s">
        <v>1756</v>
      </c>
      <c r="C835" s="24"/>
      <c r="D835" s="24"/>
      <c r="E835" s="24"/>
      <c r="F835" s="24"/>
      <c r="G835" s="24"/>
      <c r="H835" s="24"/>
      <c r="I835" s="24"/>
      <c r="J835" s="24"/>
    </row>
    <row r="836" spans="1:256" ht="15" customHeight="1">
      <c r="A836" s="1">
        <v>833</v>
      </c>
      <c r="B836" s="28" t="s">
        <v>1517</v>
      </c>
      <c r="C836" s="57" t="s">
        <v>1758</v>
      </c>
      <c r="D836" s="30">
        <f>(H836*J836)/100</f>
        <v>9.75</v>
      </c>
      <c r="E836" s="31">
        <f t="shared" si="108"/>
        <v>1.6666666666666667</v>
      </c>
      <c r="F836" s="5">
        <v>250</v>
      </c>
      <c r="G836" s="55">
        <v>8.8175000000000008</v>
      </c>
      <c r="H836" s="5">
        <v>25</v>
      </c>
      <c r="I836" s="1"/>
      <c r="J836" s="27">
        <f>IF(ISNUMBER(C836),C836,VALUE(LEFT(C836,(SEARCH("±",C836,1)-1))))</f>
        <v>39</v>
      </c>
    </row>
    <row r="837" spans="1:256" s="43" customFormat="1" ht="15" customHeight="1">
      <c r="A837" s="1">
        <v>834</v>
      </c>
      <c r="B837" s="28" t="s">
        <v>1518</v>
      </c>
      <c r="C837" s="57">
        <v>40</v>
      </c>
      <c r="D837" s="30">
        <f>(H837*J837)/100</f>
        <v>11.6</v>
      </c>
      <c r="E837" s="31">
        <f t="shared" si="108"/>
        <v>1.9333333333333333</v>
      </c>
      <c r="F837" s="5">
        <v>250</v>
      </c>
      <c r="G837" s="55">
        <v>8.8175000000000008</v>
      </c>
      <c r="H837" s="5">
        <v>29</v>
      </c>
      <c r="I837" s="1"/>
      <c r="J837" s="27">
        <f>IF(ISNUMBER(C837),C837,VALUE(LEFT(C837,(SEARCH("±",C837,1)-1))))</f>
        <v>40</v>
      </c>
    </row>
    <row r="838" spans="1:256" ht="15" customHeight="1">
      <c r="A838" s="1">
        <v>835</v>
      </c>
      <c r="B838" s="28" t="s">
        <v>1760</v>
      </c>
      <c r="C838" s="57">
        <v>41</v>
      </c>
      <c r="D838" s="30">
        <f>(H838*J838)/100</f>
        <v>12.3</v>
      </c>
      <c r="E838" s="31">
        <f t="shared" si="108"/>
        <v>2</v>
      </c>
      <c r="F838" s="5">
        <v>250</v>
      </c>
      <c r="G838" s="55">
        <v>8.8175000000000008</v>
      </c>
      <c r="H838" s="5">
        <v>30</v>
      </c>
      <c r="I838" s="1"/>
      <c r="J838" s="27">
        <f>IF(ISNUMBER(C838),C838,VALUE(LEFT(C838,(SEARCH("±",C838,1)-1))))</f>
        <v>41</v>
      </c>
    </row>
    <row r="839" spans="1:256" ht="15" customHeight="1">
      <c r="A839" s="1">
        <v>836</v>
      </c>
      <c r="B839" s="40" t="s">
        <v>1761</v>
      </c>
      <c r="C839" s="57" t="s">
        <v>1762</v>
      </c>
      <c r="D839" s="30">
        <f>(H839*J839)/100</f>
        <v>11.2</v>
      </c>
      <c r="E839" s="31">
        <f t="shared" si="108"/>
        <v>1.8666666666666667</v>
      </c>
      <c r="F839" s="5">
        <v>250</v>
      </c>
      <c r="G839" s="55">
        <v>8.8175000000000008</v>
      </c>
      <c r="H839" s="5">
        <v>28</v>
      </c>
      <c r="I839" s="1"/>
      <c r="J839" s="27">
        <f>IF(ISNUMBER(C839),C839,VALUE(LEFT(C839,(SEARCH("±",C839,1)-1))))</f>
        <v>40</v>
      </c>
    </row>
    <row r="840" spans="1:256" ht="15" customHeight="1">
      <c r="A840" s="1">
        <v>837</v>
      </c>
      <c r="B840" s="28" t="s">
        <v>1519</v>
      </c>
      <c r="C840" s="57" t="s">
        <v>1520</v>
      </c>
      <c r="D840" s="30">
        <f>(H840*J840)/100</f>
        <v>9.86</v>
      </c>
      <c r="E840" s="33">
        <f t="shared" si="108"/>
        <v>2.2666666666666666</v>
      </c>
      <c r="F840" s="5">
        <v>60</v>
      </c>
      <c r="G840" s="55">
        <v>2.1162000000000001</v>
      </c>
      <c r="H840" s="5">
        <v>34</v>
      </c>
      <c r="I840" s="1"/>
      <c r="J840" s="27">
        <f>IF(ISNUMBER(C840),C840,VALUE(LEFT(C840,(SEARCH("±",C840,1)-1))))</f>
        <v>29</v>
      </c>
    </row>
    <row r="841" spans="1:256" s="27" customFormat="1" ht="15" customHeight="1">
      <c r="A841" s="1">
        <v>838</v>
      </c>
      <c r="B841" s="20" t="s">
        <v>1521</v>
      </c>
      <c r="C841" s="24"/>
      <c r="D841" s="24"/>
      <c r="E841" s="24"/>
      <c r="F841" s="24"/>
      <c r="G841" s="24"/>
      <c r="H841" s="24"/>
      <c r="I841" s="24"/>
      <c r="J841" s="24"/>
      <c r="K841" s="24"/>
    </row>
    <row r="842" spans="1:256" ht="15" customHeight="1">
      <c r="A842" s="1">
        <v>839</v>
      </c>
      <c r="B842" s="28" t="s">
        <v>1522</v>
      </c>
      <c r="C842" s="68">
        <v>57</v>
      </c>
      <c r="D842" s="30">
        <f t="shared" ref="D842:D849" si="113">(H842*J842)/100</f>
        <v>5.13</v>
      </c>
      <c r="E842" s="38">
        <f t="shared" si="108"/>
        <v>0.6</v>
      </c>
      <c r="F842" s="5">
        <v>120</v>
      </c>
      <c r="G842" s="55">
        <v>4.2324000000000002</v>
      </c>
      <c r="H842" s="5">
        <v>9</v>
      </c>
      <c r="I842" s="1"/>
      <c r="J842" s="27">
        <f t="shared" ref="J842:J849" si="114">IF(ISNUMBER(C842),C842,VALUE(LEFT(C842,(SEARCH("±",C842,1)-1))))</f>
        <v>57</v>
      </c>
    </row>
    <row r="843" spans="1:256" s="72" customFormat="1" ht="15" customHeight="1">
      <c r="A843" s="1">
        <v>840</v>
      </c>
      <c r="B843" s="28" t="s">
        <v>1523</v>
      </c>
      <c r="C843" s="68">
        <v>64</v>
      </c>
      <c r="D843" s="30">
        <f t="shared" si="113"/>
        <v>12.16</v>
      </c>
      <c r="E843" s="31">
        <f t="shared" si="108"/>
        <v>1.2666666666666666</v>
      </c>
      <c r="F843" s="5">
        <v>120</v>
      </c>
      <c r="G843" s="55">
        <v>4.2324000000000002</v>
      </c>
      <c r="H843" s="5">
        <v>19</v>
      </c>
      <c r="I843" s="1"/>
      <c r="J843" s="27">
        <f t="shared" si="114"/>
        <v>64</v>
      </c>
      <c r="IE843" s="27"/>
      <c r="IF843" s="27"/>
      <c r="IG843" s="27"/>
      <c r="IH843" s="27"/>
      <c r="II843" s="27"/>
      <c r="IJ843" s="27"/>
      <c r="IK843" s="27"/>
      <c r="IL843" s="27"/>
      <c r="IM843" s="27"/>
      <c r="IN843" s="27"/>
      <c r="IO843" s="27"/>
      <c r="IP843" s="27"/>
      <c r="IQ843" s="27"/>
      <c r="IR843" s="27"/>
      <c r="IS843" s="27"/>
      <c r="IT843" s="27"/>
      <c r="IU843" s="27"/>
      <c r="IV843" s="27"/>
    </row>
    <row r="844" spans="1:256" ht="15" customHeight="1">
      <c r="A844" s="1">
        <v>841</v>
      </c>
      <c r="B844" s="28" t="s">
        <v>1524</v>
      </c>
      <c r="C844" s="57" t="s">
        <v>1525</v>
      </c>
      <c r="D844" s="30">
        <f t="shared" si="113"/>
        <v>8.1</v>
      </c>
      <c r="E844" s="31">
        <f t="shared" si="108"/>
        <v>1.8</v>
      </c>
      <c r="F844" s="5">
        <v>60</v>
      </c>
      <c r="G844" s="55">
        <v>2.1162000000000001</v>
      </c>
      <c r="H844" s="5">
        <v>27</v>
      </c>
      <c r="I844" s="1"/>
      <c r="J844" s="27">
        <f t="shared" si="114"/>
        <v>30</v>
      </c>
    </row>
    <row r="845" spans="1:256" ht="15" customHeight="1">
      <c r="A845" s="1">
        <v>842</v>
      </c>
      <c r="B845" s="28" t="s">
        <v>1526</v>
      </c>
      <c r="C845" s="57">
        <v>32</v>
      </c>
      <c r="D845" s="30">
        <f t="shared" si="113"/>
        <v>9.6</v>
      </c>
      <c r="E845" s="31">
        <f t="shared" si="108"/>
        <v>2</v>
      </c>
      <c r="F845" s="5">
        <v>60</v>
      </c>
      <c r="G845" s="55">
        <v>2.1162000000000001</v>
      </c>
      <c r="H845" s="5">
        <v>30</v>
      </c>
      <c r="I845" s="1"/>
      <c r="J845" s="27">
        <f t="shared" si="114"/>
        <v>32</v>
      </c>
    </row>
    <row r="846" spans="1:256" ht="15" customHeight="1">
      <c r="A846" s="1">
        <v>843</v>
      </c>
      <c r="B846" s="40" t="s">
        <v>1781</v>
      </c>
      <c r="C846" s="57" t="s">
        <v>1527</v>
      </c>
      <c r="D846" s="30">
        <f t="shared" si="113"/>
        <v>8.68</v>
      </c>
      <c r="E846" s="31">
        <f t="shared" si="108"/>
        <v>1.8666666666666667</v>
      </c>
      <c r="F846" s="5">
        <v>60</v>
      </c>
      <c r="G846" s="55">
        <v>2.1162000000000001</v>
      </c>
      <c r="H846" s="5">
        <v>28</v>
      </c>
      <c r="I846" s="1"/>
      <c r="J846" s="27">
        <f t="shared" si="114"/>
        <v>31</v>
      </c>
    </row>
    <row r="847" spans="1:256" s="27" customFormat="1" ht="15" customHeight="1">
      <c r="A847" s="1">
        <v>844</v>
      </c>
      <c r="B847" s="28" t="s">
        <v>1429</v>
      </c>
      <c r="C847" s="57" t="s">
        <v>1418</v>
      </c>
      <c r="D847" s="30">
        <f t="shared" si="113"/>
        <v>17</v>
      </c>
      <c r="E847" s="33">
        <f t="shared" si="108"/>
        <v>2.2666666666666666</v>
      </c>
      <c r="F847" s="5">
        <v>50</v>
      </c>
      <c r="G847" s="6">
        <v>1.7635000000000001</v>
      </c>
      <c r="H847" s="5">
        <v>34</v>
      </c>
      <c r="I847" s="1"/>
      <c r="J847" s="27">
        <f t="shared" si="114"/>
        <v>50</v>
      </c>
    </row>
    <row r="848" spans="1:256" ht="15" customHeight="1">
      <c r="A848" s="1">
        <v>846</v>
      </c>
      <c r="B848" s="28" t="s">
        <v>1430</v>
      </c>
      <c r="C848" s="57" t="s">
        <v>1431</v>
      </c>
      <c r="D848" s="30">
        <f t="shared" si="113"/>
        <v>7.15</v>
      </c>
      <c r="E848" s="38">
        <f t="shared" si="108"/>
        <v>0.8666666666666667</v>
      </c>
      <c r="F848" s="5">
        <v>30</v>
      </c>
      <c r="G848" s="6">
        <v>1.0581</v>
      </c>
      <c r="H848" s="5">
        <v>13</v>
      </c>
      <c r="I848" s="1"/>
      <c r="J848" s="27">
        <f t="shared" si="114"/>
        <v>55</v>
      </c>
    </row>
    <row r="849" spans="1:11" ht="15" customHeight="1">
      <c r="A849" s="1">
        <v>847</v>
      </c>
      <c r="B849" s="28" t="s">
        <v>1432</v>
      </c>
      <c r="C849" s="57" t="s">
        <v>1433</v>
      </c>
      <c r="D849" s="30">
        <f t="shared" si="113"/>
        <v>5.04</v>
      </c>
      <c r="E849" s="38">
        <f t="shared" si="108"/>
        <v>0.8</v>
      </c>
      <c r="F849" s="5">
        <v>15</v>
      </c>
      <c r="G849" s="6">
        <v>0.52905000000000002</v>
      </c>
      <c r="H849" s="5">
        <v>12</v>
      </c>
      <c r="I849" s="1"/>
      <c r="J849" s="27">
        <f t="shared" si="114"/>
        <v>42</v>
      </c>
    </row>
    <row r="850" spans="1:11" s="27" customFormat="1" ht="15.75" customHeight="1">
      <c r="A850" s="1">
        <v>849</v>
      </c>
      <c r="B850" s="20" t="s">
        <v>1534</v>
      </c>
      <c r="C850" s="24"/>
      <c r="D850" s="24"/>
      <c r="E850" s="24"/>
      <c r="F850" s="24"/>
      <c r="G850" s="24"/>
      <c r="H850" s="24"/>
      <c r="I850" s="24"/>
      <c r="J850" s="24"/>
      <c r="K850" s="24"/>
    </row>
    <row r="851" spans="1:11" ht="15" customHeight="1">
      <c r="A851" s="1">
        <v>850</v>
      </c>
      <c r="B851" s="51" t="s">
        <v>1535</v>
      </c>
      <c r="C851" s="57">
        <v>46</v>
      </c>
      <c r="D851" s="30">
        <f t="shared" ref="D851:D865" si="115">(H851*J851)/100</f>
        <v>11.5</v>
      </c>
      <c r="E851" s="31">
        <f t="shared" si="108"/>
        <v>1.6666666666666667</v>
      </c>
      <c r="F851" s="5">
        <v>120</v>
      </c>
      <c r="G851" s="6">
        <v>4.2324000000000002</v>
      </c>
      <c r="H851" s="5">
        <v>25</v>
      </c>
      <c r="I851" s="1"/>
      <c r="J851" s="27">
        <f t="shared" ref="J851:J865" si="116">IF(ISNUMBER(C851),C851,VALUE(LEFT(C851,(SEARCH("±",C851,1)-1))))</f>
        <v>46</v>
      </c>
    </row>
    <row r="852" spans="1:11" s="27" customFormat="1" ht="15" customHeight="1">
      <c r="A852" s="1">
        <v>851</v>
      </c>
      <c r="B852" s="51" t="s">
        <v>1536</v>
      </c>
      <c r="C852" s="68">
        <v>58</v>
      </c>
      <c r="D852" s="30">
        <f t="shared" si="115"/>
        <v>13.34</v>
      </c>
      <c r="E852" s="31">
        <f t="shared" si="108"/>
        <v>1.5333333333333334</v>
      </c>
      <c r="F852" s="5">
        <v>120</v>
      </c>
      <c r="G852" s="6">
        <v>4.2324000000000002</v>
      </c>
      <c r="H852" s="5">
        <v>23</v>
      </c>
      <c r="I852" s="1"/>
      <c r="J852" s="27">
        <f t="shared" si="116"/>
        <v>58</v>
      </c>
    </row>
    <row r="853" spans="1:11" s="23" customFormat="1" ht="15" customHeight="1">
      <c r="A853" s="1">
        <v>852</v>
      </c>
      <c r="B853" s="51" t="s">
        <v>1535</v>
      </c>
      <c r="C853" s="68">
        <v>58</v>
      </c>
      <c r="D853" s="30">
        <f t="shared" si="115"/>
        <v>14.5</v>
      </c>
      <c r="E853" s="31">
        <f t="shared" si="108"/>
        <v>1.6666666666666667</v>
      </c>
      <c r="F853" s="5">
        <v>120</v>
      </c>
      <c r="G853" s="6">
        <v>4.2324000000000002</v>
      </c>
      <c r="H853" s="5">
        <v>25</v>
      </c>
      <c r="I853" s="1"/>
      <c r="J853" s="27">
        <f t="shared" si="116"/>
        <v>58</v>
      </c>
    </row>
    <row r="854" spans="1:11" s="23" customFormat="1" ht="15" customHeight="1">
      <c r="A854" s="1">
        <v>853</v>
      </c>
      <c r="B854" s="51" t="s">
        <v>1535</v>
      </c>
      <c r="C854" s="68" t="s">
        <v>1537</v>
      </c>
      <c r="D854" s="30">
        <f t="shared" si="115"/>
        <v>15.5</v>
      </c>
      <c r="E854" s="31">
        <f t="shared" si="108"/>
        <v>1.6666666666666667</v>
      </c>
      <c r="F854" s="5">
        <v>120</v>
      </c>
      <c r="G854" s="6">
        <v>4.2324000000000002</v>
      </c>
      <c r="H854" s="5">
        <v>25</v>
      </c>
      <c r="I854" s="1"/>
      <c r="J854" s="27">
        <f t="shared" si="116"/>
        <v>62</v>
      </c>
    </row>
    <row r="855" spans="1:11" s="23" customFormat="1" ht="15" customHeight="1">
      <c r="A855" s="1">
        <v>854</v>
      </c>
      <c r="B855" s="51" t="s">
        <v>1538</v>
      </c>
      <c r="C855" s="56" t="s">
        <v>1539</v>
      </c>
      <c r="D855" s="30">
        <f t="shared" si="115"/>
        <v>16.100000000000001</v>
      </c>
      <c r="E855" s="31">
        <f t="shared" si="108"/>
        <v>1.5333333333333334</v>
      </c>
      <c r="F855" s="5">
        <v>120</v>
      </c>
      <c r="G855" s="55">
        <v>4.2324000000000002</v>
      </c>
      <c r="H855" s="5">
        <v>23</v>
      </c>
      <c r="I855" s="1"/>
      <c r="J855" s="27">
        <f t="shared" si="116"/>
        <v>70</v>
      </c>
    </row>
    <row r="856" spans="1:11" s="27" customFormat="1" ht="15" customHeight="1">
      <c r="A856" s="1">
        <v>855</v>
      </c>
      <c r="B856" s="51" t="s">
        <v>1540</v>
      </c>
      <c r="C856" s="57">
        <v>51</v>
      </c>
      <c r="D856" s="30">
        <f t="shared" si="115"/>
        <v>12.75</v>
      </c>
      <c r="E856" s="31">
        <f t="shared" si="108"/>
        <v>1.6666666666666667</v>
      </c>
      <c r="F856" s="5">
        <v>120</v>
      </c>
      <c r="G856" s="55">
        <v>4.2324000000000002</v>
      </c>
      <c r="H856" s="5">
        <v>25</v>
      </c>
      <c r="I856" s="1"/>
      <c r="J856" s="27">
        <f t="shared" si="116"/>
        <v>51</v>
      </c>
    </row>
    <row r="857" spans="1:11" ht="15" customHeight="1">
      <c r="A857" s="1">
        <v>856</v>
      </c>
      <c r="B857" s="51" t="s">
        <v>1541</v>
      </c>
      <c r="C857" s="57">
        <v>30</v>
      </c>
      <c r="D857" s="30">
        <f t="shared" si="115"/>
        <v>6.3</v>
      </c>
      <c r="E857" s="31">
        <f t="shared" si="108"/>
        <v>1.4</v>
      </c>
      <c r="F857" s="5">
        <v>120</v>
      </c>
      <c r="G857" s="55">
        <v>4.2324000000000002</v>
      </c>
      <c r="H857" s="5">
        <v>21</v>
      </c>
      <c r="I857" s="1"/>
      <c r="J857" s="27">
        <f t="shared" si="116"/>
        <v>30</v>
      </c>
    </row>
    <row r="858" spans="1:11" ht="15" customHeight="1">
      <c r="A858" s="1">
        <v>857</v>
      </c>
      <c r="B858" s="51" t="s">
        <v>1542</v>
      </c>
      <c r="C858" s="57">
        <v>42</v>
      </c>
      <c r="D858" s="30">
        <f t="shared" si="115"/>
        <v>10.5</v>
      </c>
      <c r="E858" s="31">
        <f t="shared" si="108"/>
        <v>1.6666666666666667</v>
      </c>
      <c r="F858" s="5">
        <v>120</v>
      </c>
      <c r="G858" s="55">
        <v>4.2324000000000002</v>
      </c>
      <c r="H858" s="5">
        <v>25</v>
      </c>
      <c r="I858" s="1"/>
      <c r="J858" s="27">
        <f t="shared" si="116"/>
        <v>42</v>
      </c>
    </row>
    <row r="859" spans="1:11" ht="15" customHeight="1">
      <c r="A859" s="1">
        <v>858</v>
      </c>
      <c r="B859" s="51" t="s">
        <v>1543</v>
      </c>
      <c r="C859" s="57">
        <v>48</v>
      </c>
      <c r="D859" s="30">
        <f t="shared" si="115"/>
        <v>12</v>
      </c>
      <c r="E859" s="31">
        <f t="shared" si="108"/>
        <v>1.6666666666666667</v>
      </c>
      <c r="F859" s="5">
        <v>120</v>
      </c>
      <c r="G859" s="55">
        <v>4.2324000000000002</v>
      </c>
      <c r="H859" s="5">
        <v>25</v>
      </c>
      <c r="I859" s="1"/>
      <c r="J859" s="27">
        <f t="shared" si="116"/>
        <v>48</v>
      </c>
    </row>
    <row r="860" spans="1:11" ht="15" customHeight="1">
      <c r="A860" s="1">
        <v>859</v>
      </c>
      <c r="B860" s="51" t="s">
        <v>1544</v>
      </c>
      <c r="C860" s="57">
        <v>52</v>
      </c>
      <c r="D860" s="30">
        <f t="shared" si="115"/>
        <v>10.4</v>
      </c>
      <c r="E860" s="31">
        <f t="shared" si="108"/>
        <v>1.3333333333333333</v>
      </c>
      <c r="F860" s="5">
        <v>120</v>
      </c>
      <c r="G860" s="55">
        <v>4.2324000000000002</v>
      </c>
      <c r="H860" s="5">
        <v>20</v>
      </c>
      <c r="I860" s="1"/>
      <c r="J860" s="27">
        <f t="shared" si="116"/>
        <v>52</v>
      </c>
    </row>
    <row r="861" spans="1:11" ht="15" customHeight="1">
      <c r="A861" s="1">
        <v>860</v>
      </c>
      <c r="B861" s="40" t="s">
        <v>1188</v>
      </c>
      <c r="C861" s="57" t="s">
        <v>1289</v>
      </c>
      <c r="D861" s="30">
        <f t="shared" si="115"/>
        <v>12.48</v>
      </c>
      <c r="E861" s="31">
        <f t="shared" si="108"/>
        <v>1.6</v>
      </c>
      <c r="F861" s="5">
        <v>120</v>
      </c>
      <c r="G861" s="55">
        <v>4.2324000000000002</v>
      </c>
      <c r="H861" s="5">
        <v>24</v>
      </c>
      <c r="I861" s="1"/>
      <c r="J861" s="27">
        <f t="shared" si="116"/>
        <v>52</v>
      </c>
    </row>
    <row r="862" spans="1:11" ht="15" customHeight="1">
      <c r="A862" s="1">
        <v>861</v>
      </c>
      <c r="B862" s="28" t="s">
        <v>1545</v>
      </c>
      <c r="C862" s="68" t="s">
        <v>1546</v>
      </c>
      <c r="D862" s="30">
        <f t="shared" si="115"/>
        <v>12.2</v>
      </c>
      <c r="E862" s="31">
        <f t="shared" si="108"/>
        <v>1.3333333333333333</v>
      </c>
      <c r="F862" s="5">
        <v>30</v>
      </c>
      <c r="G862" s="55">
        <v>1.0581</v>
      </c>
      <c r="H862" s="5">
        <v>20</v>
      </c>
      <c r="I862" s="1"/>
      <c r="J862" s="27">
        <f t="shared" si="116"/>
        <v>61</v>
      </c>
    </row>
    <row r="863" spans="1:11" s="27" customFormat="1" ht="15" customHeight="1">
      <c r="A863" s="1">
        <v>862</v>
      </c>
      <c r="B863" s="51" t="s">
        <v>1547</v>
      </c>
      <c r="C863" s="68">
        <v>68</v>
      </c>
      <c r="D863" s="30">
        <f t="shared" si="115"/>
        <v>18.36</v>
      </c>
      <c r="E863" s="31">
        <f t="shared" si="108"/>
        <v>1.8</v>
      </c>
      <c r="F863" s="5">
        <v>120</v>
      </c>
      <c r="G863" s="55">
        <v>4.2324000000000002</v>
      </c>
      <c r="H863" s="5">
        <v>27</v>
      </c>
      <c r="I863" s="1"/>
      <c r="J863" s="27">
        <f t="shared" si="116"/>
        <v>68</v>
      </c>
    </row>
    <row r="864" spans="1:11" ht="15" customHeight="1">
      <c r="A864" s="1">
        <v>863</v>
      </c>
      <c r="B864" s="51" t="s">
        <v>1548</v>
      </c>
      <c r="C864" s="57">
        <v>22</v>
      </c>
      <c r="D864" s="30">
        <f t="shared" si="115"/>
        <v>2.64</v>
      </c>
      <c r="E864" s="38">
        <f t="shared" si="108"/>
        <v>0.8</v>
      </c>
      <c r="F864" s="5">
        <v>120</v>
      </c>
      <c r="G864" s="55">
        <v>4.2324000000000002</v>
      </c>
      <c r="H864" s="5">
        <v>12</v>
      </c>
      <c r="I864" s="1"/>
      <c r="J864" s="27">
        <f t="shared" si="116"/>
        <v>22</v>
      </c>
    </row>
    <row r="865" spans="1:10" ht="15" customHeight="1">
      <c r="A865" s="1">
        <v>864</v>
      </c>
      <c r="B865" s="51" t="s">
        <v>1549</v>
      </c>
      <c r="C865" s="57">
        <v>40</v>
      </c>
      <c r="D865" s="30">
        <f t="shared" si="115"/>
        <v>11.6</v>
      </c>
      <c r="E865" s="31">
        <f t="shared" si="108"/>
        <v>1.9333333333333333</v>
      </c>
      <c r="F865" s="5">
        <v>120</v>
      </c>
      <c r="G865" s="55">
        <v>4.2324000000000002</v>
      </c>
      <c r="H865" s="5">
        <v>29</v>
      </c>
      <c r="I865" s="1"/>
      <c r="J865" s="27">
        <f t="shared" si="116"/>
        <v>40</v>
      </c>
    </row>
    <row r="866" spans="1:10" s="27" customFormat="1" ht="15.75" customHeight="1">
      <c r="A866" s="1">
        <v>865</v>
      </c>
      <c r="B866" s="20" t="s">
        <v>1550</v>
      </c>
      <c r="C866" s="24"/>
      <c r="D866" s="24"/>
      <c r="E866" s="24"/>
      <c r="F866" s="24"/>
      <c r="G866" s="24"/>
      <c r="H866" s="24"/>
      <c r="I866" s="24"/>
      <c r="J866" s="24"/>
    </row>
    <row r="867" spans="1:10" ht="15" customHeight="1">
      <c r="A867" s="1">
        <v>866</v>
      </c>
      <c r="B867" s="28" t="s">
        <v>1551</v>
      </c>
      <c r="C867" s="57" t="s">
        <v>1771</v>
      </c>
      <c r="D867" s="30">
        <f t="shared" ref="D867:D875" si="117">(H867*J867)/100</f>
        <v>16.12</v>
      </c>
      <c r="E867" s="33">
        <f t="shared" si="108"/>
        <v>2.0666666666666669</v>
      </c>
      <c r="F867" s="5">
        <v>250</v>
      </c>
      <c r="G867" s="55">
        <v>8.8175000000000008</v>
      </c>
      <c r="H867" s="5">
        <v>31</v>
      </c>
      <c r="I867" s="1"/>
      <c r="J867" s="27">
        <f t="shared" ref="J867:J875" si="118">IF(ISNUMBER(C867),C867,VALUE(LEFT(C867,(SEARCH("±",C867,1)-1))))</f>
        <v>52</v>
      </c>
    </row>
    <row r="868" spans="1:10" ht="15" customHeight="1">
      <c r="A868" s="1">
        <v>867</v>
      </c>
      <c r="B868" s="28" t="s">
        <v>1552</v>
      </c>
      <c r="C868" s="68" t="s">
        <v>1773</v>
      </c>
      <c r="D868" s="30">
        <f t="shared" si="117"/>
        <v>23.8</v>
      </c>
      <c r="E868" s="33">
        <f t="shared" si="108"/>
        <v>2.3333333333333335</v>
      </c>
      <c r="F868" s="5">
        <v>250</v>
      </c>
      <c r="G868" s="55">
        <v>8.8175000000000008</v>
      </c>
      <c r="H868" s="5">
        <v>35</v>
      </c>
      <c r="I868" s="1"/>
      <c r="J868" s="27">
        <f t="shared" si="118"/>
        <v>68</v>
      </c>
    </row>
    <row r="869" spans="1:10" s="27" customFormat="1" ht="15" customHeight="1">
      <c r="A869" s="1">
        <v>868</v>
      </c>
      <c r="B869" s="28" t="s">
        <v>1774</v>
      </c>
      <c r="C869" s="68" t="s">
        <v>1775</v>
      </c>
      <c r="D869" s="30">
        <f t="shared" si="117"/>
        <v>16.239999999999998</v>
      </c>
      <c r="E869" s="31">
        <f t="shared" si="108"/>
        <v>1.9333333333333333</v>
      </c>
      <c r="F869" s="5">
        <v>250</v>
      </c>
      <c r="G869" s="55">
        <v>8.8175000000000008</v>
      </c>
      <c r="H869" s="5">
        <v>29</v>
      </c>
      <c r="I869" s="1"/>
      <c r="J869" s="27">
        <f t="shared" si="118"/>
        <v>56</v>
      </c>
    </row>
    <row r="870" spans="1:10" ht="15" customHeight="1">
      <c r="A870" s="1">
        <v>869</v>
      </c>
      <c r="B870" s="28" t="s">
        <v>1553</v>
      </c>
      <c r="C870" s="57" t="s">
        <v>1812</v>
      </c>
      <c r="D870" s="30">
        <f t="shared" si="117"/>
        <v>10.26</v>
      </c>
      <c r="E870" s="31">
        <f t="shared" si="108"/>
        <v>1.2666666666666666</v>
      </c>
      <c r="F870" s="5">
        <v>120</v>
      </c>
      <c r="G870" s="55">
        <v>4.2324000000000002</v>
      </c>
      <c r="H870" s="5">
        <v>19</v>
      </c>
      <c r="I870" s="1"/>
      <c r="J870" s="27">
        <f t="shared" si="118"/>
        <v>54</v>
      </c>
    </row>
    <row r="871" spans="1:10" s="28" customFormat="1" ht="15" customHeight="1">
      <c r="A871" s="1">
        <v>870</v>
      </c>
      <c r="B871" s="28" t="s">
        <v>1554</v>
      </c>
      <c r="C871" s="56" t="s">
        <v>1555</v>
      </c>
      <c r="D871" s="30">
        <f t="shared" si="117"/>
        <v>41.2</v>
      </c>
      <c r="E871" s="33">
        <f t="shared" ref="E871:E934" si="119">SUM(H871/15)</f>
        <v>2.6666666666666665</v>
      </c>
      <c r="F871" s="5">
        <v>60</v>
      </c>
      <c r="G871" s="55">
        <v>2.1162000000000001</v>
      </c>
      <c r="H871" s="5">
        <v>40</v>
      </c>
      <c r="I871" s="1"/>
      <c r="J871" s="27">
        <f t="shared" si="118"/>
        <v>103</v>
      </c>
    </row>
    <row r="872" spans="1:10" s="23" customFormat="1" ht="15" customHeight="1">
      <c r="A872" s="1">
        <v>871</v>
      </c>
      <c r="B872" s="28" t="s">
        <v>1556</v>
      </c>
      <c r="C872" s="68" t="s">
        <v>1440</v>
      </c>
      <c r="D872" s="30">
        <f t="shared" si="117"/>
        <v>15.86</v>
      </c>
      <c r="E872" s="31">
        <f t="shared" si="119"/>
        <v>1.7333333333333334</v>
      </c>
      <c r="F872" s="5">
        <v>60</v>
      </c>
      <c r="G872" s="55">
        <v>2.1162000000000001</v>
      </c>
      <c r="H872" s="5">
        <v>26</v>
      </c>
      <c r="I872" s="1"/>
      <c r="J872" s="27">
        <f t="shared" si="118"/>
        <v>61</v>
      </c>
    </row>
    <row r="873" spans="1:10" ht="15" customHeight="1">
      <c r="A873" s="1">
        <v>872</v>
      </c>
      <c r="B873" s="28" t="s">
        <v>1557</v>
      </c>
      <c r="C873" s="57">
        <v>55</v>
      </c>
      <c r="D873" s="30">
        <f t="shared" si="117"/>
        <v>8.8000000000000007</v>
      </c>
      <c r="E873" s="31">
        <f t="shared" si="119"/>
        <v>1.0666666666666667</v>
      </c>
      <c r="F873" s="5">
        <v>120</v>
      </c>
      <c r="G873" s="55">
        <v>4.2324000000000002</v>
      </c>
      <c r="H873" s="5">
        <v>16</v>
      </c>
      <c r="I873" s="1"/>
      <c r="J873" s="27">
        <f t="shared" si="118"/>
        <v>55</v>
      </c>
    </row>
    <row r="874" spans="1:10" ht="15" customHeight="1">
      <c r="A874" s="1">
        <v>873</v>
      </c>
      <c r="B874" s="28" t="s">
        <v>1558</v>
      </c>
      <c r="C874" s="57">
        <v>25</v>
      </c>
      <c r="D874" s="30">
        <f t="shared" si="117"/>
        <v>2.75</v>
      </c>
      <c r="E874" s="38">
        <f t="shared" si="119"/>
        <v>0.73333333333333328</v>
      </c>
      <c r="F874" s="5">
        <v>120</v>
      </c>
      <c r="G874" s="55">
        <v>4.2324000000000002</v>
      </c>
      <c r="H874" s="5">
        <v>11</v>
      </c>
      <c r="I874" s="1"/>
      <c r="J874" s="27">
        <f t="shared" si="118"/>
        <v>25</v>
      </c>
    </row>
    <row r="875" spans="1:10" ht="15" customHeight="1">
      <c r="A875" s="1">
        <v>874</v>
      </c>
      <c r="B875" s="28" t="s">
        <v>1776</v>
      </c>
      <c r="C875" s="57">
        <v>48</v>
      </c>
      <c r="D875" s="30">
        <f t="shared" si="117"/>
        <v>9.6</v>
      </c>
      <c r="E875" s="31">
        <f t="shared" si="119"/>
        <v>1.3333333333333333</v>
      </c>
      <c r="F875" s="5">
        <v>250</v>
      </c>
      <c r="G875" s="55">
        <v>8.8175000000000008</v>
      </c>
      <c r="H875" s="5">
        <v>20</v>
      </c>
      <c r="I875" s="1"/>
      <c r="J875" s="27">
        <f t="shared" si="118"/>
        <v>48</v>
      </c>
    </row>
    <row r="876" spans="1:10" s="27" customFormat="1" ht="15.75" customHeight="1">
      <c r="A876" s="1">
        <v>875</v>
      </c>
      <c r="B876" s="20" t="s">
        <v>1559</v>
      </c>
      <c r="C876" s="24"/>
      <c r="D876" s="24"/>
      <c r="E876" s="24"/>
      <c r="F876" s="24"/>
      <c r="G876" s="24"/>
      <c r="H876" s="24"/>
      <c r="I876" s="24"/>
      <c r="J876" s="24"/>
    </row>
    <row r="877" spans="1:10" ht="15" customHeight="1">
      <c r="A877" s="1">
        <v>876</v>
      </c>
      <c r="B877" s="28" t="s">
        <v>1560</v>
      </c>
      <c r="C877" s="57">
        <v>43</v>
      </c>
      <c r="D877" s="30">
        <f>(H877*J877)/100</f>
        <v>7.31</v>
      </c>
      <c r="E877" s="31">
        <f t="shared" si="119"/>
        <v>1.1333333333333333</v>
      </c>
      <c r="F877" s="5">
        <v>120</v>
      </c>
      <c r="G877" s="55">
        <v>4.2324000000000002</v>
      </c>
      <c r="H877" s="5">
        <v>17</v>
      </c>
      <c r="I877" s="1"/>
      <c r="J877" s="27">
        <f>IF(ISNUMBER(C877),C877,VALUE(LEFT(C877,(SEARCH("±",C877,1)-1))))</f>
        <v>43</v>
      </c>
    </row>
    <row r="878" spans="1:10" ht="15" customHeight="1">
      <c r="A878" s="1">
        <v>877</v>
      </c>
      <c r="B878" s="28" t="s">
        <v>1561</v>
      </c>
      <c r="C878" s="57">
        <f>70*0.7</f>
        <v>49</v>
      </c>
      <c r="D878" s="30">
        <f>(H878*J878)/100</f>
        <v>9.31</v>
      </c>
      <c r="E878" s="31">
        <f t="shared" si="119"/>
        <v>1.2666666666666666</v>
      </c>
      <c r="F878" s="5">
        <v>120</v>
      </c>
      <c r="G878" s="55">
        <v>4.2324000000000002</v>
      </c>
      <c r="H878" s="5">
        <v>19</v>
      </c>
      <c r="I878" s="1"/>
      <c r="J878" s="27">
        <f>IF(ISNUMBER(C878),C878,VALUE(LEFT(C878,(SEARCH("±",C878,1)-1))))</f>
        <v>49</v>
      </c>
    </row>
    <row r="879" spans="1:10" ht="15" customHeight="1">
      <c r="A879" s="1">
        <v>878</v>
      </c>
      <c r="B879" s="40" t="s">
        <v>1781</v>
      </c>
      <c r="C879" s="57" t="s">
        <v>1562</v>
      </c>
      <c r="D879" s="30">
        <f>(H879*J879)/100</f>
        <v>8.2799999999999994</v>
      </c>
      <c r="E879" s="31">
        <f t="shared" si="119"/>
        <v>1.2</v>
      </c>
      <c r="F879" s="5">
        <v>120</v>
      </c>
      <c r="G879" s="55">
        <v>4.2324000000000002</v>
      </c>
      <c r="H879" s="5">
        <v>18</v>
      </c>
      <c r="I879" s="1"/>
      <c r="J879" s="27">
        <f>IF(ISNUMBER(C879),C879,VALUE(LEFT(C879,(SEARCH("±",C879,1)-1))))</f>
        <v>46</v>
      </c>
    </row>
    <row r="880" spans="1:10" s="43" customFormat="1" ht="15" customHeight="1">
      <c r="A880" s="1">
        <v>879</v>
      </c>
      <c r="B880" s="28" t="s">
        <v>1563</v>
      </c>
      <c r="C880" s="68">
        <v>59</v>
      </c>
      <c r="D880" s="30">
        <f>(H880*J880)/100</f>
        <v>10.62</v>
      </c>
      <c r="E880" s="31">
        <f t="shared" si="119"/>
        <v>1.2</v>
      </c>
      <c r="F880" s="5">
        <v>120</v>
      </c>
      <c r="G880" s="55">
        <v>4.2324000000000002</v>
      </c>
      <c r="H880" s="5">
        <v>18</v>
      </c>
      <c r="I880" s="1"/>
      <c r="J880" s="27">
        <f>IF(ISNUMBER(C880),C880,VALUE(LEFT(C880,(SEARCH("±",C880,1)-1))))</f>
        <v>59</v>
      </c>
    </row>
    <row r="881" spans="1:11" s="27" customFormat="1" ht="15.75" customHeight="1">
      <c r="A881" s="1">
        <v>880</v>
      </c>
      <c r="B881" s="20" t="s">
        <v>1564</v>
      </c>
      <c r="C881" s="24"/>
      <c r="D881" s="24"/>
      <c r="E881" s="24"/>
      <c r="F881" s="24"/>
      <c r="G881" s="24"/>
      <c r="H881" s="24"/>
      <c r="I881" s="24"/>
      <c r="J881" s="24"/>
    </row>
    <row r="882" spans="1:11" ht="15" customHeight="1">
      <c r="A882" s="1">
        <v>881</v>
      </c>
      <c r="B882" s="28" t="s">
        <v>1565</v>
      </c>
      <c r="C882" s="57" t="s">
        <v>1459</v>
      </c>
      <c r="D882" s="30">
        <f>(H882*J882)/100</f>
        <v>5.64</v>
      </c>
      <c r="E882" s="38">
        <f t="shared" si="119"/>
        <v>0.8</v>
      </c>
      <c r="F882" s="5">
        <v>120</v>
      </c>
      <c r="G882" s="55">
        <v>4.2324000000000002</v>
      </c>
      <c r="H882" s="5">
        <v>12</v>
      </c>
      <c r="I882" s="1"/>
      <c r="J882" s="27">
        <f>IF(ISNUMBER(C882),C882,VALUE(LEFT(C882,(SEARCH("±",C882,1)-1))))</f>
        <v>47</v>
      </c>
    </row>
    <row r="883" spans="1:11" ht="15" customHeight="1">
      <c r="A883" s="1">
        <v>882</v>
      </c>
      <c r="B883" s="28" t="s">
        <v>1566</v>
      </c>
      <c r="C883" s="68" t="s">
        <v>1567</v>
      </c>
      <c r="D883" s="30">
        <f>(H883*J883)/100</f>
        <v>6.96</v>
      </c>
      <c r="E883" s="38">
        <f t="shared" si="119"/>
        <v>0.8</v>
      </c>
      <c r="F883" s="5">
        <v>120</v>
      </c>
      <c r="G883" s="55">
        <v>4.2324000000000002</v>
      </c>
      <c r="H883" s="5">
        <v>12</v>
      </c>
      <c r="I883" s="1"/>
      <c r="J883" s="27">
        <f>IF(ISNUMBER(C883),C883,VALUE(LEFT(C883,(SEARCH("±",C883,1)-1))))</f>
        <v>58</v>
      </c>
    </row>
    <row r="884" spans="1:11" ht="15" customHeight="1">
      <c r="A884" s="1">
        <v>883</v>
      </c>
      <c r="B884" s="40" t="s">
        <v>1781</v>
      </c>
      <c r="C884" s="57" t="s">
        <v>1780</v>
      </c>
      <c r="D884" s="30">
        <f>(H884*J884)/100</f>
        <v>6.36</v>
      </c>
      <c r="E884" s="38">
        <f t="shared" si="119"/>
        <v>0.8</v>
      </c>
      <c r="F884" s="5">
        <v>120</v>
      </c>
      <c r="G884" s="55">
        <v>4.2324000000000002</v>
      </c>
      <c r="H884" s="5">
        <v>12</v>
      </c>
      <c r="I884" s="1"/>
      <c r="J884" s="27">
        <f>IF(ISNUMBER(C884),C884,VALUE(LEFT(C884,(SEARCH("±",C884,1)-1))))</f>
        <v>53</v>
      </c>
    </row>
    <row r="885" spans="1:11" s="23" customFormat="1" ht="15" customHeight="1">
      <c r="A885" s="1">
        <v>884</v>
      </c>
      <c r="B885" s="28" t="s">
        <v>1568</v>
      </c>
      <c r="C885" s="56" t="s">
        <v>1569</v>
      </c>
      <c r="D885" s="30">
        <f>(H885*J885)/100</f>
        <v>15.8</v>
      </c>
      <c r="E885" s="31">
        <f t="shared" si="119"/>
        <v>1.3333333333333333</v>
      </c>
      <c r="F885" s="5">
        <v>120</v>
      </c>
      <c r="G885" s="55">
        <v>4.2324000000000002</v>
      </c>
      <c r="H885" s="5">
        <v>20</v>
      </c>
      <c r="I885" s="1"/>
      <c r="J885" s="27">
        <f>IF(ISNUMBER(C885),C885,VALUE(LEFT(C885,(SEARCH("±",C885,1)-1))))</f>
        <v>79</v>
      </c>
    </row>
    <row r="886" spans="1:11" s="27" customFormat="1" ht="15.75" customHeight="1">
      <c r="A886" s="1">
        <v>885</v>
      </c>
      <c r="B886" s="20" t="s">
        <v>1570</v>
      </c>
      <c r="C886" s="24"/>
      <c r="D886" s="24"/>
      <c r="E886" s="24"/>
      <c r="F886" s="24"/>
      <c r="G886" s="24"/>
      <c r="H886" s="24"/>
      <c r="I886" s="24"/>
      <c r="J886" s="24"/>
      <c r="K886" s="24"/>
    </row>
    <row r="887" spans="1:11" ht="15" customHeight="1">
      <c r="A887" s="1">
        <v>886</v>
      </c>
      <c r="B887" s="28" t="s">
        <v>1571</v>
      </c>
      <c r="C887" s="57">
        <v>41</v>
      </c>
      <c r="D887" s="30">
        <f t="shared" ref="D887:D892" si="120">(H887*J887)/100</f>
        <v>8.1999999999999993</v>
      </c>
      <c r="E887" s="31">
        <f t="shared" si="119"/>
        <v>1.3333333333333333</v>
      </c>
      <c r="F887" s="5">
        <v>120</v>
      </c>
      <c r="G887" s="55">
        <v>4.2324000000000002</v>
      </c>
      <c r="H887" s="5">
        <v>20</v>
      </c>
      <c r="I887" s="1"/>
      <c r="J887" s="27">
        <f t="shared" ref="J887:J892" si="121">IF(ISNUMBER(C887),C887,VALUE(LEFT(C887,(SEARCH("±",C887,1)-1))))</f>
        <v>41</v>
      </c>
    </row>
    <row r="888" spans="1:11" ht="15" customHeight="1">
      <c r="A888" s="1">
        <v>887</v>
      </c>
      <c r="B888" s="51" t="s">
        <v>1572</v>
      </c>
      <c r="C888" s="57" t="s">
        <v>1708</v>
      </c>
      <c r="D888" s="30">
        <f t="shared" si="120"/>
        <v>7.65</v>
      </c>
      <c r="E888" s="38">
        <f t="shared" si="119"/>
        <v>1</v>
      </c>
      <c r="F888" s="5">
        <v>120</v>
      </c>
      <c r="G888" s="55">
        <v>4.2324000000000002</v>
      </c>
      <c r="H888" s="5">
        <v>15</v>
      </c>
      <c r="I888" s="1"/>
      <c r="J888" s="27">
        <f t="shared" si="121"/>
        <v>51</v>
      </c>
    </row>
    <row r="889" spans="1:11" ht="15" customHeight="1">
      <c r="A889" s="1">
        <v>888</v>
      </c>
      <c r="B889" s="51" t="s">
        <v>1573</v>
      </c>
      <c r="C889" s="68" t="s">
        <v>1574</v>
      </c>
      <c r="D889" s="30">
        <f t="shared" si="120"/>
        <v>9</v>
      </c>
      <c r="E889" s="38">
        <f t="shared" si="119"/>
        <v>1</v>
      </c>
      <c r="F889" s="5">
        <v>120</v>
      </c>
      <c r="G889" s="55">
        <v>4.2324000000000002</v>
      </c>
      <c r="H889" s="5">
        <v>15</v>
      </c>
      <c r="I889" s="1"/>
      <c r="J889" s="27">
        <f t="shared" si="121"/>
        <v>60</v>
      </c>
    </row>
    <row r="890" spans="1:11" ht="15" customHeight="1">
      <c r="A890" s="1">
        <v>889</v>
      </c>
      <c r="B890" s="40" t="s">
        <v>1761</v>
      </c>
      <c r="C890" s="57" t="s">
        <v>909</v>
      </c>
      <c r="D890" s="30">
        <f t="shared" si="120"/>
        <v>8.67</v>
      </c>
      <c r="E890" s="31">
        <f t="shared" si="119"/>
        <v>1.1333333333333333</v>
      </c>
      <c r="F890" s="5">
        <v>120</v>
      </c>
      <c r="G890" s="6">
        <v>4.2324000000000002</v>
      </c>
      <c r="H890" s="5">
        <v>17</v>
      </c>
      <c r="I890" s="1"/>
      <c r="J890" s="27">
        <f t="shared" si="121"/>
        <v>51</v>
      </c>
    </row>
    <row r="891" spans="1:11" ht="15" customHeight="1">
      <c r="A891" s="1">
        <v>890</v>
      </c>
      <c r="B891" s="28" t="s">
        <v>1575</v>
      </c>
      <c r="C891" s="57" t="s">
        <v>1433</v>
      </c>
      <c r="D891" s="30">
        <f t="shared" si="120"/>
        <v>9.66</v>
      </c>
      <c r="E891" s="31">
        <f t="shared" si="119"/>
        <v>1.5333333333333334</v>
      </c>
      <c r="F891" s="5">
        <v>100</v>
      </c>
      <c r="G891" s="55">
        <v>3.5270000000000001</v>
      </c>
      <c r="H891" s="5">
        <v>23</v>
      </c>
      <c r="I891" s="1"/>
      <c r="J891" s="27">
        <f t="shared" si="121"/>
        <v>42</v>
      </c>
    </row>
    <row r="892" spans="1:11" ht="15" customHeight="1">
      <c r="A892" s="1">
        <v>891</v>
      </c>
      <c r="B892" s="51" t="s">
        <v>1576</v>
      </c>
      <c r="C892" s="57" t="s">
        <v>1577</v>
      </c>
      <c r="D892" s="30">
        <f t="shared" si="120"/>
        <v>9.6</v>
      </c>
      <c r="E892" s="31">
        <f t="shared" si="119"/>
        <v>1.3333333333333333</v>
      </c>
      <c r="F892" s="5">
        <v>30</v>
      </c>
      <c r="G892" s="55">
        <v>1.0581</v>
      </c>
      <c r="H892" s="5">
        <v>20</v>
      </c>
      <c r="I892" s="1"/>
      <c r="J892" s="27">
        <f t="shared" si="121"/>
        <v>48</v>
      </c>
    </row>
    <row r="893" spans="1:11" s="27" customFormat="1" ht="15.75" customHeight="1">
      <c r="A893" s="1">
        <v>892</v>
      </c>
      <c r="B893" s="20" t="s">
        <v>1578</v>
      </c>
      <c r="C893" s="24"/>
      <c r="D893" s="24"/>
      <c r="E893" s="24"/>
      <c r="F893" s="24"/>
      <c r="G893" s="24"/>
      <c r="H893" s="24"/>
      <c r="I893" s="24"/>
      <c r="J893" s="24"/>
    </row>
    <row r="894" spans="1:11" ht="15" customHeight="1">
      <c r="A894" s="1">
        <v>893</v>
      </c>
      <c r="B894" s="51" t="s">
        <v>1579</v>
      </c>
      <c r="C894" s="57">
        <v>31</v>
      </c>
      <c r="D894" s="30">
        <f t="shared" ref="D894:D900" si="122">(H894*J894)/100</f>
        <v>3.41</v>
      </c>
      <c r="E894" s="38">
        <f t="shared" si="119"/>
        <v>0.73333333333333328</v>
      </c>
      <c r="F894" s="5">
        <v>120</v>
      </c>
      <c r="G894" s="55">
        <v>4.2324000000000002</v>
      </c>
      <c r="H894" s="5">
        <v>11</v>
      </c>
      <c r="I894" s="1"/>
      <c r="J894" s="27">
        <f t="shared" ref="J894:J900" si="123">IF(ISNUMBER(C894),C894,VALUE(LEFT(C894,(SEARCH("±",C894,1)-1))))</f>
        <v>31</v>
      </c>
    </row>
    <row r="895" spans="1:11" ht="15" customHeight="1">
      <c r="A895" s="1">
        <v>894</v>
      </c>
      <c r="B895" s="51" t="s">
        <v>1580</v>
      </c>
      <c r="C895" s="57" t="s">
        <v>1581</v>
      </c>
      <c r="D895" s="30">
        <f t="shared" si="122"/>
        <v>3.3</v>
      </c>
      <c r="E895" s="38">
        <f t="shared" si="119"/>
        <v>0.66666666666666663</v>
      </c>
      <c r="F895" s="5">
        <v>120</v>
      </c>
      <c r="G895" s="55">
        <v>4.2324000000000002</v>
      </c>
      <c r="H895" s="5">
        <v>10</v>
      </c>
      <c r="I895" s="1"/>
      <c r="J895" s="27">
        <f t="shared" si="123"/>
        <v>33</v>
      </c>
    </row>
    <row r="896" spans="1:11" ht="15" customHeight="1">
      <c r="A896" s="1">
        <v>895</v>
      </c>
      <c r="B896" s="51" t="s">
        <v>1582</v>
      </c>
      <c r="C896" s="57" t="s">
        <v>1583</v>
      </c>
      <c r="D896" s="30">
        <f t="shared" si="122"/>
        <v>4.4000000000000004</v>
      </c>
      <c r="E896" s="38">
        <f t="shared" si="119"/>
        <v>0.73333333333333328</v>
      </c>
      <c r="F896" s="5">
        <v>120</v>
      </c>
      <c r="G896" s="55">
        <v>4.2324000000000002</v>
      </c>
      <c r="H896" s="5">
        <v>11</v>
      </c>
      <c r="I896" s="1"/>
      <c r="J896" s="27">
        <f t="shared" si="123"/>
        <v>40</v>
      </c>
    </row>
    <row r="897" spans="1:10" ht="15" customHeight="1">
      <c r="A897" s="1">
        <v>896</v>
      </c>
      <c r="B897" s="51" t="s">
        <v>1584</v>
      </c>
      <c r="C897" s="57">
        <v>48</v>
      </c>
      <c r="D897" s="30">
        <f t="shared" si="122"/>
        <v>5.28</v>
      </c>
      <c r="E897" s="38">
        <f t="shared" si="119"/>
        <v>0.73333333333333328</v>
      </c>
      <c r="F897" s="5">
        <v>120</v>
      </c>
      <c r="G897" s="55">
        <v>4.2324000000000002</v>
      </c>
      <c r="H897" s="5">
        <v>11</v>
      </c>
      <c r="I897" s="1"/>
      <c r="J897" s="27">
        <f t="shared" si="123"/>
        <v>48</v>
      </c>
    </row>
    <row r="898" spans="1:10" ht="15" customHeight="1">
      <c r="A898" s="1">
        <v>897</v>
      </c>
      <c r="B898" s="51" t="s">
        <v>1483</v>
      </c>
      <c r="C898" s="57">
        <v>48</v>
      </c>
      <c r="D898" s="30">
        <f t="shared" si="122"/>
        <v>5.28</v>
      </c>
      <c r="E898" s="38">
        <f t="shared" si="119"/>
        <v>0.73333333333333328</v>
      </c>
      <c r="F898" s="5">
        <v>120</v>
      </c>
      <c r="G898" s="55">
        <v>4.2324000000000002</v>
      </c>
      <c r="H898" s="5">
        <v>11</v>
      </c>
      <c r="I898" s="1"/>
      <c r="J898" s="27">
        <f t="shared" si="123"/>
        <v>48</v>
      </c>
    </row>
    <row r="899" spans="1:10" ht="15" customHeight="1">
      <c r="A899" s="1">
        <v>898</v>
      </c>
      <c r="B899" s="51" t="s">
        <v>1484</v>
      </c>
      <c r="C899" s="57">
        <v>51</v>
      </c>
      <c r="D899" s="30">
        <f t="shared" si="122"/>
        <v>5.61</v>
      </c>
      <c r="E899" s="38">
        <f t="shared" si="119"/>
        <v>0.73333333333333328</v>
      </c>
      <c r="F899" s="5">
        <v>120</v>
      </c>
      <c r="G899" s="55">
        <v>4.2324000000000002</v>
      </c>
      <c r="H899" s="5">
        <v>11</v>
      </c>
      <c r="I899" s="1"/>
      <c r="J899" s="27">
        <f t="shared" si="123"/>
        <v>51</v>
      </c>
    </row>
    <row r="900" spans="1:10" ht="15" customHeight="1">
      <c r="A900" s="1">
        <v>899</v>
      </c>
      <c r="B900" s="40" t="s">
        <v>1911</v>
      </c>
      <c r="C900" s="57" t="s">
        <v>1433</v>
      </c>
      <c r="D900" s="30">
        <f t="shared" si="122"/>
        <v>4.62</v>
      </c>
      <c r="E900" s="38">
        <f t="shared" si="119"/>
        <v>0.73333333333333328</v>
      </c>
      <c r="F900" s="5">
        <v>120</v>
      </c>
      <c r="G900" s="55">
        <v>4.2324000000000002</v>
      </c>
      <c r="H900" s="5">
        <v>11</v>
      </c>
      <c r="I900" s="1"/>
      <c r="J900" s="27">
        <f t="shared" si="123"/>
        <v>42</v>
      </c>
    </row>
    <row r="901" spans="1:10" s="27" customFormat="1" ht="15.75" customHeight="1">
      <c r="A901" s="1">
        <v>900</v>
      </c>
      <c r="B901" s="20" t="s">
        <v>1777</v>
      </c>
      <c r="C901" s="24"/>
      <c r="D901" s="24"/>
      <c r="E901" s="24"/>
      <c r="F901" s="24"/>
      <c r="G901" s="24"/>
      <c r="H901" s="24"/>
      <c r="I901" s="24"/>
      <c r="J901" s="24"/>
    </row>
    <row r="902" spans="1:10" ht="15" customHeight="1">
      <c r="A902" s="1">
        <v>901</v>
      </c>
      <c r="B902" s="28" t="s">
        <v>1778</v>
      </c>
      <c r="C902" s="57" t="s">
        <v>1695</v>
      </c>
      <c r="D902" s="30">
        <f>(H902*J902)/100</f>
        <v>11.96</v>
      </c>
      <c r="E902" s="31">
        <f t="shared" si="119"/>
        <v>1.7333333333333334</v>
      </c>
      <c r="F902" s="5">
        <v>250</v>
      </c>
      <c r="G902" s="55">
        <v>8.8175000000000008</v>
      </c>
      <c r="H902" s="5">
        <v>26</v>
      </c>
      <c r="I902" s="1"/>
      <c r="J902" s="27">
        <f>IF(ISNUMBER(C902),C902,VALUE(LEFT(C902,(SEARCH("±",C902,1)-1))))</f>
        <v>46</v>
      </c>
    </row>
    <row r="903" spans="1:10" ht="15" customHeight="1">
      <c r="A903" s="1">
        <v>902</v>
      </c>
      <c r="B903" s="28" t="s">
        <v>1485</v>
      </c>
      <c r="C903" s="57" t="s">
        <v>1780</v>
      </c>
      <c r="D903" s="30">
        <f>(H903*J903)/100</f>
        <v>9.5399999999999991</v>
      </c>
      <c r="E903" s="31">
        <f t="shared" si="119"/>
        <v>1.2</v>
      </c>
      <c r="F903" s="5">
        <v>250</v>
      </c>
      <c r="G903" s="55">
        <v>8.8175000000000008</v>
      </c>
      <c r="H903" s="5">
        <v>18</v>
      </c>
      <c r="I903" s="1"/>
      <c r="J903" s="27">
        <f>IF(ISNUMBER(C903),C903,VALUE(LEFT(C903,(SEARCH("±",C903,1)-1))))</f>
        <v>53</v>
      </c>
    </row>
    <row r="904" spans="1:10" s="23" customFormat="1" ht="15" customHeight="1">
      <c r="A904" s="1">
        <v>903</v>
      </c>
      <c r="B904" s="51" t="s">
        <v>1486</v>
      </c>
      <c r="C904" s="69" t="s">
        <v>1847</v>
      </c>
      <c r="D904" s="30">
        <f>(H904*J904)/100</f>
        <v>14.82</v>
      </c>
      <c r="E904" s="31">
        <f t="shared" si="119"/>
        <v>1.7333333333333334</v>
      </c>
      <c r="F904" s="45">
        <v>250</v>
      </c>
      <c r="G904" s="55">
        <v>8.8175000000000008</v>
      </c>
      <c r="H904" s="45">
        <v>26</v>
      </c>
      <c r="I904" s="1"/>
      <c r="J904" s="27">
        <f>IF(ISNUMBER(C904),C904,VALUE(LEFT(C904,(SEARCH("±",C904,1)-1))))</f>
        <v>57</v>
      </c>
    </row>
    <row r="905" spans="1:10" ht="15" customHeight="1">
      <c r="A905" s="1">
        <v>904</v>
      </c>
      <c r="B905" s="40" t="s">
        <v>1761</v>
      </c>
      <c r="C905" s="57" t="s">
        <v>1771</v>
      </c>
      <c r="D905" s="30">
        <f>(H905*J905)/100</f>
        <v>11.96</v>
      </c>
      <c r="E905" s="31">
        <f t="shared" si="119"/>
        <v>1.5333333333333334</v>
      </c>
      <c r="F905" s="5">
        <v>250</v>
      </c>
      <c r="G905" s="55">
        <v>8.8175000000000008</v>
      </c>
      <c r="H905" s="5">
        <v>23</v>
      </c>
      <c r="I905" s="1"/>
      <c r="J905" s="27">
        <f>IF(ISNUMBER(C905),C905,VALUE(LEFT(C905,(SEARCH("±",C905,1)-1))))</f>
        <v>52</v>
      </c>
    </row>
    <row r="906" spans="1:10" s="27" customFormat="1" ht="15.75" customHeight="1">
      <c r="A906" s="1">
        <v>905</v>
      </c>
      <c r="B906" s="20" t="s">
        <v>1487</v>
      </c>
      <c r="C906" s="24"/>
      <c r="D906" s="24"/>
      <c r="E906" s="24"/>
      <c r="F906" s="24"/>
      <c r="G906" s="24"/>
      <c r="H906" s="24"/>
      <c r="I906" s="24"/>
      <c r="J906" s="24"/>
    </row>
    <row r="907" spans="1:10" ht="15" customHeight="1">
      <c r="A907" s="1">
        <v>906</v>
      </c>
      <c r="B907" s="51" t="s">
        <v>1488</v>
      </c>
      <c r="C907" s="68" t="s">
        <v>1593</v>
      </c>
      <c r="D907" s="30">
        <f>(H907*J907)/100</f>
        <v>4.4800000000000004</v>
      </c>
      <c r="E907" s="38">
        <f t="shared" si="119"/>
        <v>0.53333333333333333</v>
      </c>
      <c r="F907" s="5">
        <v>120</v>
      </c>
      <c r="G907" s="55">
        <v>4.2324000000000002</v>
      </c>
      <c r="H907" s="5">
        <v>8</v>
      </c>
      <c r="I907" s="1"/>
      <c r="J907" s="27">
        <f>IF(ISNUMBER(C907),C907,VALUE(LEFT(C907,(SEARCH("±",C907,1)-1))))</f>
        <v>56</v>
      </c>
    </row>
    <row r="908" spans="1:10" s="27" customFormat="1" ht="15" customHeight="1">
      <c r="A908" s="1">
        <v>907</v>
      </c>
      <c r="B908" s="51" t="s">
        <v>1594</v>
      </c>
      <c r="C908" s="68" t="s">
        <v>1574</v>
      </c>
      <c r="D908" s="30">
        <f>(H908*J908)/100</f>
        <v>17.399999999999999</v>
      </c>
      <c r="E908" s="31">
        <f t="shared" si="119"/>
        <v>1.9333333333333333</v>
      </c>
      <c r="F908" s="5">
        <v>120</v>
      </c>
      <c r="G908" s="55">
        <v>4.2324000000000002</v>
      </c>
      <c r="H908" s="5">
        <v>29</v>
      </c>
      <c r="I908" s="1"/>
      <c r="J908" s="27">
        <f>IF(ISNUMBER(C908),C908,VALUE(LEFT(C908,(SEARCH("±",C908,1)-1))))</f>
        <v>60</v>
      </c>
    </row>
    <row r="909" spans="1:10" ht="15" customHeight="1">
      <c r="A909" s="1">
        <v>908</v>
      </c>
      <c r="B909" s="28" t="s">
        <v>1595</v>
      </c>
      <c r="C909" s="68">
        <v>60</v>
      </c>
      <c r="D909" s="30">
        <f>(H909*J909)/100</f>
        <v>9</v>
      </c>
      <c r="E909" s="38">
        <f t="shared" si="119"/>
        <v>1</v>
      </c>
      <c r="F909" s="5">
        <v>120</v>
      </c>
      <c r="G909" s="55">
        <v>4.2324000000000002</v>
      </c>
      <c r="H909" s="5">
        <v>15</v>
      </c>
      <c r="I909" s="1"/>
      <c r="J909" s="27">
        <f>IF(ISNUMBER(C909),C909,VALUE(LEFT(C909,(SEARCH("±",C909,1)-1))))</f>
        <v>60</v>
      </c>
    </row>
    <row r="910" spans="1:10" ht="15" customHeight="1">
      <c r="A910" s="1">
        <v>909</v>
      </c>
      <c r="B910" s="40" t="s">
        <v>1761</v>
      </c>
      <c r="C910" s="68" t="s">
        <v>1596</v>
      </c>
      <c r="D910" s="30">
        <f>(H910*J910)/100</f>
        <v>10.029999999999999</v>
      </c>
      <c r="E910" s="31">
        <f t="shared" si="119"/>
        <v>1.1333333333333333</v>
      </c>
      <c r="F910" s="5">
        <v>120</v>
      </c>
      <c r="G910" s="55">
        <v>4.2324000000000002</v>
      </c>
      <c r="H910" s="5">
        <v>17</v>
      </c>
      <c r="I910" s="1"/>
      <c r="J910" s="27">
        <f>IF(ISNUMBER(C910),C910,VALUE(LEFT(C910,(SEARCH("±",C910,1)-1))))</f>
        <v>59</v>
      </c>
    </row>
    <row r="911" spans="1:10" s="27" customFormat="1" ht="15.75" customHeight="1">
      <c r="A911" s="1">
        <v>910</v>
      </c>
      <c r="B911" s="20" t="s">
        <v>1597</v>
      </c>
      <c r="C911" s="24"/>
      <c r="D911" s="24"/>
      <c r="E911" s="24"/>
      <c r="F911" s="24"/>
      <c r="G911" s="24"/>
      <c r="H911" s="24"/>
      <c r="I911" s="24"/>
      <c r="J911" s="24"/>
    </row>
    <row r="912" spans="1:10" ht="15" customHeight="1">
      <c r="A912" s="1">
        <v>911</v>
      </c>
      <c r="B912" s="28" t="s">
        <v>1598</v>
      </c>
      <c r="C912" s="57">
        <v>28</v>
      </c>
      <c r="D912" s="30">
        <f t="shared" ref="D912:D920" si="124">(H912*J912)/100</f>
        <v>3.64</v>
      </c>
      <c r="E912" s="38">
        <f t="shared" si="119"/>
        <v>0.8666666666666667</v>
      </c>
      <c r="F912" s="5">
        <v>120</v>
      </c>
      <c r="G912" s="55">
        <v>4.2324000000000002</v>
      </c>
      <c r="H912" s="5">
        <v>13</v>
      </c>
      <c r="I912" s="1"/>
      <c r="J912" s="27">
        <f t="shared" ref="J912:J920" si="125">IF(ISNUMBER(C912),C912,VALUE(LEFT(C912,(SEARCH("±",C912,1)-1))))</f>
        <v>28</v>
      </c>
    </row>
    <row r="913" spans="1:10" ht="15" customHeight="1">
      <c r="A913" s="1">
        <v>912</v>
      </c>
      <c r="B913" s="28" t="s">
        <v>1599</v>
      </c>
      <c r="C913" s="68">
        <f>80*0.7</f>
        <v>56</v>
      </c>
      <c r="D913" s="30">
        <f t="shared" si="124"/>
        <v>4.4800000000000004</v>
      </c>
      <c r="E913" s="38">
        <f t="shared" si="119"/>
        <v>0.53333333333333333</v>
      </c>
      <c r="F913" s="5">
        <v>120</v>
      </c>
      <c r="G913" s="55">
        <v>4.2324000000000002</v>
      </c>
      <c r="H913" s="5">
        <v>8</v>
      </c>
      <c r="I913" s="1"/>
      <c r="J913" s="27">
        <f t="shared" si="125"/>
        <v>56</v>
      </c>
    </row>
    <row r="914" spans="1:10" ht="15" customHeight="1">
      <c r="A914" s="1">
        <v>913</v>
      </c>
      <c r="B914" s="40" t="s">
        <v>1781</v>
      </c>
      <c r="C914" s="57" t="s">
        <v>1600</v>
      </c>
      <c r="D914" s="30">
        <f t="shared" si="124"/>
        <v>4.62</v>
      </c>
      <c r="E914" s="38">
        <f t="shared" si="119"/>
        <v>0.73333333333333328</v>
      </c>
      <c r="F914" s="5">
        <v>120</v>
      </c>
      <c r="G914" s="55">
        <v>4.2324000000000002</v>
      </c>
      <c r="H914" s="5">
        <v>11</v>
      </c>
      <c r="I914" s="1"/>
      <c r="J914" s="27">
        <f t="shared" si="125"/>
        <v>42</v>
      </c>
    </row>
    <row r="915" spans="1:10" s="27" customFormat="1" ht="15" customHeight="1">
      <c r="A915" s="1">
        <v>914</v>
      </c>
      <c r="B915" s="28" t="s">
        <v>1601</v>
      </c>
      <c r="C915" s="57" t="s">
        <v>1602</v>
      </c>
      <c r="D915" s="30">
        <f t="shared" si="124"/>
        <v>3.3</v>
      </c>
      <c r="E915" s="38">
        <f t="shared" si="119"/>
        <v>0.73333333333333328</v>
      </c>
      <c r="F915" s="5">
        <v>120</v>
      </c>
      <c r="G915" s="55">
        <v>4.2324000000000002</v>
      </c>
      <c r="H915" s="5">
        <v>11</v>
      </c>
      <c r="I915" s="1"/>
      <c r="J915" s="27">
        <f t="shared" si="125"/>
        <v>30</v>
      </c>
    </row>
    <row r="916" spans="1:10" ht="15" customHeight="1">
      <c r="A916" s="1">
        <v>915</v>
      </c>
      <c r="B916" s="28" t="s">
        <v>1603</v>
      </c>
      <c r="C916" s="57" t="s">
        <v>1360</v>
      </c>
      <c r="D916" s="30">
        <f t="shared" si="124"/>
        <v>4.95</v>
      </c>
      <c r="E916" s="38">
        <f t="shared" si="119"/>
        <v>0.73333333333333328</v>
      </c>
      <c r="F916" s="5">
        <v>120</v>
      </c>
      <c r="G916" s="55">
        <v>4.2324000000000002</v>
      </c>
      <c r="H916" s="5">
        <v>11</v>
      </c>
      <c r="I916" s="1"/>
      <c r="J916" s="27">
        <f t="shared" si="125"/>
        <v>45</v>
      </c>
    </row>
    <row r="917" spans="1:10" ht="15" customHeight="1">
      <c r="A917" s="1">
        <v>916</v>
      </c>
      <c r="B917" s="40" t="s">
        <v>1781</v>
      </c>
      <c r="C917" s="57" t="s">
        <v>1604</v>
      </c>
      <c r="D917" s="30">
        <f t="shared" si="124"/>
        <v>4.18</v>
      </c>
      <c r="E917" s="38">
        <f t="shared" si="119"/>
        <v>0.73333333333333328</v>
      </c>
      <c r="F917" s="5">
        <v>120</v>
      </c>
      <c r="G917" s="55">
        <v>4.2324000000000002</v>
      </c>
      <c r="H917" s="5">
        <v>11</v>
      </c>
      <c r="I917" s="1"/>
      <c r="J917" s="27">
        <f t="shared" si="125"/>
        <v>38</v>
      </c>
    </row>
    <row r="918" spans="1:10" ht="15" customHeight="1">
      <c r="A918" s="1">
        <v>917</v>
      </c>
      <c r="B918" s="28" t="s">
        <v>1605</v>
      </c>
      <c r="C918" s="68" t="s">
        <v>1606</v>
      </c>
      <c r="D918" s="30">
        <f t="shared" si="124"/>
        <v>8.6999999999999993</v>
      </c>
      <c r="E918" s="38">
        <f t="shared" si="119"/>
        <v>1</v>
      </c>
      <c r="F918" s="5">
        <v>120</v>
      </c>
      <c r="G918" s="55">
        <v>4.2324000000000002</v>
      </c>
      <c r="H918" s="5">
        <v>15</v>
      </c>
      <c r="I918" s="1"/>
      <c r="J918" s="27">
        <f t="shared" si="125"/>
        <v>58</v>
      </c>
    </row>
    <row r="919" spans="1:10" ht="15" customHeight="1">
      <c r="A919" s="1">
        <v>918</v>
      </c>
      <c r="B919" s="28" t="s">
        <v>1607</v>
      </c>
      <c r="C919" s="57">
        <v>52</v>
      </c>
      <c r="D919" s="30">
        <f t="shared" si="124"/>
        <v>9.36</v>
      </c>
      <c r="E919" s="31">
        <f t="shared" si="119"/>
        <v>1.2</v>
      </c>
      <c r="F919" s="5">
        <v>120</v>
      </c>
      <c r="G919" s="55">
        <v>4.2324000000000002</v>
      </c>
      <c r="H919" s="5">
        <v>18</v>
      </c>
      <c r="I919" s="1"/>
      <c r="J919" s="27">
        <f t="shared" si="125"/>
        <v>52</v>
      </c>
    </row>
    <row r="920" spans="1:10" ht="15" customHeight="1">
      <c r="A920" s="1">
        <v>919</v>
      </c>
      <c r="B920" s="28" t="s">
        <v>1608</v>
      </c>
      <c r="C920" s="68" t="s">
        <v>1537</v>
      </c>
      <c r="D920" s="30">
        <f t="shared" si="124"/>
        <v>10.54</v>
      </c>
      <c r="E920" s="31">
        <f t="shared" si="119"/>
        <v>1.1333333333333333</v>
      </c>
      <c r="F920" s="44">
        <v>120</v>
      </c>
      <c r="G920" s="55">
        <v>4.2324000000000002</v>
      </c>
      <c r="H920" s="45">
        <v>17</v>
      </c>
      <c r="I920" s="1"/>
      <c r="J920" s="27">
        <f t="shared" si="125"/>
        <v>62</v>
      </c>
    </row>
    <row r="921" spans="1:10" s="27" customFormat="1" ht="15.75" customHeight="1">
      <c r="A921" s="1">
        <v>920</v>
      </c>
      <c r="B921" s="20" t="s">
        <v>1609</v>
      </c>
      <c r="C921" s="24"/>
      <c r="D921" s="24"/>
      <c r="E921" s="24"/>
      <c r="F921" s="24"/>
      <c r="G921" s="24"/>
      <c r="H921" s="24"/>
      <c r="I921" s="24"/>
      <c r="J921" s="24"/>
    </row>
    <row r="922" spans="1:10" ht="15" customHeight="1">
      <c r="A922" s="1">
        <v>921</v>
      </c>
      <c r="B922" s="28" t="s">
        <v>1610</v>
      </c>
      <c r="C922" s="57">
        <v>33</v>
      </c>
      <c r="D922" s="30">
        <f t="shared" ref="D922:D929" si="126">(H922*J922)/100</f>
        <v>4.29</v>
      </c>
      <c r="E922" s="38">
        <f t="shared" si="119"/>
        <v>0.8666666666666667</v>
      </c>
      <c r="F922" s="5">
        <v>120</v>
      </c>
      <c r="G922" s="55">
        <v>4.2324000000000002</v>
      </c>
      <c r="H922" s="5">
        <v>13</v>
      </c>
      <c r="I922" s="1"/>
      <c r="J922" s="27">
        <f t="shared" ref="J922:J929" si="127">IF(ISNUMBER(C922),C922,VALUE(LEFT(C922,(SEARCH("±",C922,1)-1))))</f>
        <v>33</v>
      </c>
    </row>
    <row r="923" spans="1:10" ht="15" customHeight="1">
      <c r="A923" s="1">
        <v>922</v>
      </c>
      <c r="B923" s="28" t="s">
        <v>1611</v>
      </c>
      <c r="C923" s="57" t="s">
        <v>1841</v>
      </c>
      <c r="D923" s="30">
        <f t="shared" si="126"/>
        <v>4.08</v>
      </c>
      <c r="E923" s="38">
        <f t="shared" si="119"/>
        <v>0.8</v>
      </c>
      <c r="F923" s="5">
        <v>120</v>
      </c>
      <c r="G923" s="55">
        <v>4.2324000000000002</v>
      </c>
      <c r="H923" s="5">
        <v>12</v>
      </c>
      <c r="I923" s="1"/>
      <c r="J923" s="27">
        <f t="shared" si="127"/>
        <v>34</v>
      </c>
    </row>
    <row r="924" spans="1:10" ht="15" customHeight="1">
      <c r="A924" s="1">
        <v>923</v>
      </c>
      <c r="B924" s="28" t="s">
        <v>1612</v>
      </c>
      <c r="C924" s="57">
        <v>41</v>
      </c>
      <c r="D924" s="30">
        <f t="shared" si="126"/>
        <v>3.28</v>
      </c>
      <c r="E924" s="38">
        <f t="shared" si="119"/>
        <v>0.53333333333333333</v>
      </c>
      <c r="F924" s="5">
        <v>120</v>
      </c>
      <c r="G924" s="55">
        <v>4.2324000000000002</v>
      </c>
      <c r="H924" s="5">
        <v>8</v>
      </c>
      <c r="I924" s="1"/>
      <c r="J924" s="27">
        <f t="shared" si="127"/>
        <v>41</v>
      </c>
    </row>
    <row r="925" spans="1:10" ht="15" customHeight="1">
      <c r="A925" s="1">
        <v>924</v>
      </c>
      <c r="B925" s="28" t="s">
        <v>1613</v>
      </c>
      <c r="C925" s="57">
        <f>60*0.7</f>
        <v>42</v>
      </c>
      <c r="D925" s="30">
        <f t="shared" si="126"/>
        <v>4.62</v>
      </c>
      <c r="E925" s="38">
        <f t="shared" si="119"/>
        <v>0.73333333333333328</v>
      </c>
      <c r="F925" s="5">
        <v>120</v>
      </c>
      <c r="G925" s="55">
        <v>4.2324000000000002</v>
      </c>
      <c r="H925" s="5">
        <v>11</v>
      </c>
      <c r="I925" s="1"/>
      <c r="J925" s="27">
        <f t="shared" si="127"/>
        <v>42</v>
      </c>
    </row>
    <row r="926" spans="1:10" ht="15" customHeight="1">
      <c r="A926" s="1">
        <v>925</v>
      </c>
      <c r="B926" s="40" t="s">
        <v>1914</v>
      </c>
      <c r="C926" s="57" t="s">
        <v>1407</v>
      </c>
      <c r="D926" s="30">
        <f t="shared" si="126"/>
        <v>4.18</v>
      </c>
      <c r="E926" s="38">
        <f t="shared" si="119"/>
        <v>0.73333333333333328</v>
      </c>
      <c r="F926" s="5">
        <v>120</v>
      </c>
      <c r="G926" s="55">
        <v>4.2324000000000002</v>
      </c>
      <c r="H926" s="5">
        <v>11</v>
      </c>
      <c r="I926" s="1"/>
      <c r="J926" s="27">
        <f t="shared" si="127"/>
        <v>38</v>
      </c>
    </row>
    <row r="927" spans="1:10" ht="15" customHeight="1">
      <c r="A927" s="1">
        <v>926</v>
      </c>
      <c r="B927" s="28" t="s">
        <v>1614</v>
      </c>
      <c r="C927" s="57" t="s">
        <v>1615</v>
      </c>
      <c r="D927" s="30">
        <f t="shared" si="126"/>
        <v>3.5</v>
      </c>
      <c r="E927" s="38">
        <f t="shared" si="119"/>
        <v>0.93333333333333335</v>
      </c>
      <c r="F927" s="44">
        <v>120</v>
      </c>
      <c r="G927" s="55">
        <v>4.2324000000000002</v>
      </c>
      <c r="H927" s="45">
        <v>14</v>
      </c>
      <c r="I927" s="1"/>
      <c r="J927" s="27">
        <f t="shared" si="127"/>
        <v>25</v>
      </c>
    </row>
    <row r="928" spans="1:10" ht="15" customHeight="1">
      <c r="A928" s="1">
        <v>927</v>
      </c>
      <c r="B928" s="28" t="s">
        <v>1616</v>
      </c>
      <c r="C928" s="57" t="s">
        <v>1617</v>
      </c>
      <c r="D928" s="30">
        <f t="shared" si="126"/>
        <v>5.59</v>
      </c>
      <c r="E928" s="38">
        <f t="shared" si="119"/>
        <v>0.8666666666666667</v>
      </c>
      <c r="F928" s="44">
        <v>120</v>
      </c>
      <c r="G928" s="55">
        <v>4.2324000000000002</v>
      </c>
      <c r="H928" s="45">
        <v>13</v>
      </c>
      <c r="I928" s="1"/>
      <c r="J928" s="27">
        <f t="shared" si="127"/>
        <v>43</v>
      </c>
    </row>
    <row r="929" spans="1:11" ht="15" customHeight="1">
      <c r="A929" s="1">
        <v>928</v>
      </c>
      <c r="B929" s="28" t="s">
        <v>1618</v>
      </c>
      <c r="C929" s="57">
        <v>44</v>
      </c>
      <c r="D929" s="30">
        <f t="shared" si="126"/>
        <v>4.84</v>
      </c>
      <c r="E929" s="38">
        <f t="shared" si="119"/>
        <v>0.73333333333333328</v>
      </c>
      <c r="F929" s="5">
        <v>120</v>
      </c>
      <c r="G929" s="55">
        <v>4.2324000000000002</v>
      </c>
      <c r="H929" s="5">
        <v>11</v>
      </c>
      <c r="I929" s="1"/>
      <c r="J929" s="27">
        <f t="shared" si="127"/>
        <v>44</v>
      </c>
    </row>
    <row r="930" spans="1:11" s="27" customFormat="1">
      <c r="A930" s="1">
        <v>929</v>
      </c>
      <c r="B930" s="20" t="s">
        <v>1619</v>
      </c>
      <c r="C930" s="24"/>
      <c r="D930" s="24"/>
      <c r="E930" s="24"/>
      <c r="F930" s="24"/>
      <c r="G930" s="24"/>
      <c r="H930" s="24"/>
      <c r="I930" s="24"/>
      <c r="J930" s="24"/>
    </row>
    <row r="931" spans="1:11" ht="15" customHeight="1">
      <c r="A931" s="1">
        <v>930</v>
      </c>
      <c r="B931" s="28" t="s">
        <v>1620</v>
      </c>
      <c r="C931" s="68" t="s">
        <v>1234</v>
      </c>
      <c r="D931" s="30">
        <f>(H931*J931)/100</f>
        <v>6.6</v>
      </c>
      <c r="E931" s="38">
        <f t="shared" si="119"/>
        <v>0.66666666666666663</v>
      </c>
      <c r="F931" s="5">
        <v>120</v>
      </c>
      <c r="G931" s="55">
        <v>4.2324000000000002</v>
      </c>
      <c r="H931" s="5">
        <v>10</v>
      </c>
      <c r="I931" s="1"/>
      <c r="J931" s="27">
        <f>IF(ISNUMBER(C931),C931,VALUE(LEFT(C931,(SEARCH("±",C931,1)-1))))</f>
        <v>66</v>
      </c>
    </row>
    <row r="932" spans="1:11" ht="15" customHeight="1">
      <c r="A932" s="1">
        <v>931</v>
      </c>
      <c r="B932" s="28" t="s">
        <v>1621</v>
      </c>
      <c r="C932" s="57">
        <v>51</v>
      </c>
      <c r="D932" s="30">
        <f>(H932*J932)/100</f>
        <v>8.16</v>
      </c>
      <c r="E932" s="31">
        <f t="shared" si="119"/>
        <v>1.0666666666666667</v>
      </c>
      <c r="F932" s="5">
        <v>120</v>
      </c>
      <c r="G932" s="55">
        <v>4.2324000000000002</v>
      </c>
      <c r="H932" s="5">
        <v>16</v>
      </c>
      <c r="I932" s="1"/>
      <c r="J932" s="27">
        <f>IF(ISNUMBER(C932),C932,VALUE(LEFT(C932,(SEARCH("±",C932,1)-1))))</f>
        <v>51</v>
      </c>
    </row>
    <row r="933" spans="1:11" ht="15" customHeight="1">
      <c r="A933" s="1">
        <v>932</v>
      </c>
      <c r="B933" s="40" t="s">
        <v>1781</v>
      </c>
      <c r="C933" s="68" t="s">
        <v>860</v>
      </c>
      <c r="D933" s="30">
        <f>(H933*J933)/100</f>
        <v>7.67</v>
      </c>
      <c r="E933" s="38">
        <f t="shared" si="119"/>
        <v>0.8666666666666667</v>
      </c>
      <c r="F933" s="5">
        <v>120</v>
      </c>
      <c r="G933" s="55">
        <v>4.2324000000000002</v>
      </c>
      <c r="H933" s="5">
        <v>13</v>
      </c>
      <c r="I933" s="1"/>
      <c r="J933" s="27">
        <f>IF(ISNUMBER(C933),C933,VALUE(LEFT(C933,(SEARCH("±",C933,1)-1))))</f>
        <v>59</v>
      </c>
    </row>
    <row r="934" spans="1:11" s="23" customFormat="1" ht="15" customHeight="1">
      <c r="A934" s="1">
        <v>933</v>
      </c>
      <c r="B934" s="28" t="s">
        <v>1783</v>
      </c>
      <c r="C934" s="57">
        <v>46</v>
      </c>
      <c r="D934" s="30">
        <f>(H934*J934)/100</f>
        <v>15.64</v>
      </c>
      <c r="E934" s="33">
        <f t="shared" si="119"/>
        <v>2.2666666666666666</v>
      </c>
      <c r="F934" s="5">
        <v>250</v>
      </c>
      <c r="G934" s="55">
        <v>8.8175000000000008</v>
      </c>
      <c r="H934" s="5">
        <v>34</v>
      </c>
      <c r="I934" s="1"/>
      <c r="J934" s="27">
        <f>IF(ISNUMBER(C934),C934,VALUE(LEFT(C934,(SEARCH("±",C934,1)-1))))</f>
        <v>46</v>
      </c>
    </row>
    <row r="935" spans="1:11" s="27" customFormat="1" ht="15.75" customHeight="1">
      <c r="A935" s="1">
        <v>934</v>
      </c>
      <c r="B935" s="20" t="s">
        <v>1622</v>
      </c>
      <c r="C935" s="24"/>
      <c r="D935" s="24"/>
      <c r="E935" s="24"/>
      <c r="F935" s="24"/>
      <c r="G935" s="24"/>
      <c r="H935" s="24"/>
      <c r="I935" s="24"/>
      <c r="J935" s="24"/>
      <c r="K935" s="24"/>
    </row>
    <row r="936" spans="1:11" ht="15" customHeight="1">
      <c r="A936" s="1">
        <v>935</v>
      </c>
      <c r="B936" s="51" t="s">
        <v>1623</v>
      </c>
      <c r="C936" s="57">
        <v>24</v>
      </c>
      <c r="D936" s="30">
        <f t="shared" ref="D936:D950" si="128">(H936*J936)/100</f>
        <v>3.36</v>
      </c>
      <c r="E936" s="38">
        <f t="shared" ref="E936:E1000" si="129">SUM(H936/15)</f>
        <v>0.93333333333333335</v>
      </c>
      <c r="F936" s="5">
        <v>120</v>
      </c>
      <c r="G936" s="55">
        <v>4.2324000000000002</v>
      </c>
      <c r="H936" s="5">
        <v>14</v>
      </c>
      <c r="I936" s="1"/>
      <c r="J936" s="27">
        <f t="shared" ref="J936:J950" si="130">IF(ISNUMBER(C936),C936,VALUE(LEFT(C936,(SEARCH("±",C936,1)-1))))</f>
        <v>24</v>
      </c>
    </row>
    <row r="937" spans="1:11" ht="15" customHeight="1">
      <c r="A937" s="1">
        <v>936</v>
      </c>
      <c r="B937" s="28" t="s">
        <v>1624</v>
      </c>
      <c r="C937" s="57">
        <v>53</v>
      </c>
      <c r="D937" s="30">
        <f t="shared" si="128"/>
        <v>5.83</v>
      </c>
      <c r="E937" s="38">
        <f t="shared" si="129"/>
        <v>0.73333333333333328</v>
      </c>
      <c r="F937" s="5">
        <v>120</v>
      </c>
      <c r="G937" s="55">
        <v>4.2324000000000002</v>
      </c>
      <c r="H937" s="5">
        <v>11</v>
      </c>
      <c r="I937" s="1"/>
      <c r="J937" s="27">
        <f t="shared" si="130"/>
        <v>53</v>
      </c>
    </row>
    <row r="938" spans="1:11" ht="15" customHeight="1">
      <c r="A938" s="1">
        <v>937</v>
      </c>
      <c r="B938" s="40" t="s">
        <v>1781</v>
      </c>
      <c r="C938" s="57" t="s">
        <v>1625</v>
      </c>
      <c r="D938" s="30">
        <f t="shared" si="128"/>
        <v>4.68</v>
      </c>
      <c r="E938" s="38">
        <f t="shared" si="129"/>
        <v>0.8</v>
      </c>
      <c r="F938" s="5">
        <v>120</v>
      </c>
      <c r="G938" s="73">
        <v>4.2324000000000002</v>
      </c>
      <c r="H938" s="5">
        <v>12</v>
      </c>
      <c r="I938" s="1"/>
      <c r="J938" s="27">
        <f t="shared" si="130"/>
        <v>39</v>
      </c>
    </row>
    <row r="939" spans="1:11" ht="15" customHeight="1">
      <c r="A939" s="1">
        <v>938</v>
      </c>
      <c r="B939" s="28" t="s">
        <v>1626</v>
      </c>
      <c r="C939" s="57" t="s">
        <v>1627</v>
      </c>
      <c r="D939" s="30">
        <f t="shared" si="128"/>
        <v>9.57</v>
      </c>
      <c r="E939" s="33">
        <f t="shared" si="129"/>
        <v>2.2000000000000002</v>
      </c>
      <c r="F939" s="5">
        <v>60</v>
      </c>
      <c r="G939" s="55">
        <v>2.1162000000000001</v>
      </c>
      <c r="H939" s="5">
        <v>33</v>
      </c>
      <c r="I939" s="1"/>
      <c r="J939" s="27">
        <f t="shared" si="130"/>
        <v>29</v>
      </c>
    </row>
    <row r="940" spans="1:11" ht="15" customHeight="1">
      <c r="A940" s="1">
        <v>939</v>
      </c>
      <c r="B940" s="51" t="s">
        <v>1628</v>
      </c>
      <c r="C940" s="68" t="s">
        <v>1629</v>
      </c>
      <c r="D940" s="30">
        <f t="shared" si="128"/>
        <v>28.16</v>
      </c>
      <c r="E940" s="33">
        <f t="shared" si="129"/>
        <v>2.9333333333333331</v>
      </c>
      <c r="F940" s="5">
        <v>60</v>
      </c>
      <c r="G940" s="55">
        <v>2.1162000000000001</v>
      </c>
      <c r="H940" s="5">
        <v>44</v>
      </c>
      <c r="I940" s="1"/>
      <c r="J940" s="27">
        <f t="shared" si="130"/>
        <v>64</v>
      </c>
    </row>
    <row r="941" spans="1:11" ht="15" customHeight="1">
      <c r="A941" s="1">
        <v>940</v>
      </c>
      <c r="B941" s="28" t="s">
        <v>1630</v>
      </c>
      <c r="C941" s="68" t="s">
        <v>1631</v>
      </c>
      <c r="D941" s="30">
        <f t="shared" si="128"/>
        <v>3.9</v>
      </c>
      <c r="E941" s="38">
        <f t="shared" si="129"/>
        <v>0.4</v>
      </c>
      <c r="F941" s="5">
        <v>120</v>
      </c>
      <c r="G941" s="55">
        <v>4.2324000000000002</v>
      </c>
      <c r="H941" s="5">
        <v>6</v>
      </c>
      <c r="I941" s="1"/>
      <c r="J941" s="27">
        <f t="shared" si="130"/>
        <v>65</v>
      </c>
    </row>
    <row r="942" spans="1:11" ht="15" customHeight="1">
      <c r="A942" s="1">
        <v>941</v>
      </c>
      <c r="B942" s="28" t="s">
        <v>1632</v>
      </c>
      <c r="C942" s="57" t="s">
        <v>1633</v>
      </c>
      <c r="D942" s="30">
        <f t="shared" si="128"/>
        <v>1.2</v>
      </c>
      <c r="E942" s="38">
        <f t="shared" si="129"/>
        <v>0.2</v>
      </c>
      <c r="F942" s="5">
        <v>120</v>
      </c>
      <c r="G942" s="55">
        <v>4.2324000000000002</v>
      </c>
      <c r="H942" s="5">
        <v>3</v>
      </c>
      <c r="I942" s="1"/>
      <c r="J942" s="27">
        <f t="shared" si="130"/>
        <v>40</v>
      </c>
    </row>
    <row r="943" spans="1:11" ht="15" customHeight="1">
      <c r="A943" s="1">
        <v>942</v>
      </c>
      <c r="B943" s="28" t="s">
        <v>1634</v>
      </c>
      <c r="C943" s="57" t="s">
        <v>1130</v>
      </c>
      <c r="D943" s="30">
        <f t="shared" si="128"/>
        <v>10.199999999999999</v>
      </c>
      <c r="E943" s="31">
        <f t="shared" si="129"/>
        <v>1.3333333333333333</v>
      </c>
      <c r="F943" s="5">
        <v>30</v>
      </c>
      <c r="G943" s="55">
        <v>1.0581</v>
      </c>
      <c r="H943" s="5">
        <v>20</v>
      </c>
      <c r="I943" s="1"/>
      <c r="J943" s="27">
        <f t="shared" si="130"/>
        <v>51</v>
      </c>
    </row>
    <row r="944" spans="1:11" s="23" customFormat="1" ht="15" customHeight="1">
      <c r="A944" s="1">
        <v>943</v>
      </c>
      <c r="B944" s="28" t="s">
        <v>1635</v>
      </c>
      <c r="C944" s="56" t="s">
        <v>1636</v>
      </c>
      <c r="D944" s="30">
        <f t="shared" si="128"/>
        <v>23.4</v>
      </c>
      <c r="E944" s="31">
        <f t="shared" si="129"/>
        <v>1.7333333333333334</v>
      </c>
      <c r="F944" s="5">
        <v>30</v>
      </c>
      <c r="G944" s="55">
        <v>1.0581</v>
      </c>
      <c r="H944" s="5">
        <v>26</v>
      </c>
      <c r="I944" s="1"/>
      <c r="J944" s="27">
        <f t="shared" si="130"/>
        <v>90</v>
      </c>
    </row>
    <row r="945" spans="1:10" s="27" customFormat="1" ht="15" customHeight="1">
      <c r="A945" s="1">
        <v>944</v>
      </c>
      <c r="B945" s="28" t="s">
        <v>1637</v>
      </c>
      <c r="C945" s="68" t="s">
        <v>1638</v>
      </c>
      <c r="D945" s="30">
        <f t="shared" si="128"/>
        <v>25.2</v>
      </c>
      <c r="E945" s="33">
        <f t="shared" si="129"/>
        <v>3</v>
      </c>
      <c r="F945" s="5">
        <v>60</v>
      </c>
      <c r="G945" s="55">
        <v>2.1162000000000001</v>
      </c>
      <c r="H945" s="5">
        <v>45</v>
      </c>
      <c r="I945" s="1"/>
      <c r="J945" s="27">
        <f t="shared" si="130"/>
        <v>56</v>
      </c>
    </row>
    <row r="946" spans="1:10" ht="15" customHeight="1">
      <c r="A946" s="1">
        <v>945</v>
      </c>
      <c r="B946" s="28" t="s">
        <v>1639</v>
      </c>
      <c r="C946" s="57" t="s">
        <v>1785</v>
      </c>
      <c r="D946" s="30">
        <f t="shared" si="128"/>
        <v>3.42</v>
      </c>
      <c r="E946" s="38">
        <f t="shared" si="129"/>
        <v>0.6</v>
      </c>
      <c r="F946" s="5">
        <v>250</v>
      </c>
      <c r="G946" s="55">
        <v>8.8175000000000008</v>
      </c>
      <c r="H946" s="5">
        <v>9</v>
      </c>
      <c r="I946" s="1"/>
      <c r="J946" s="27">
        <f t="shared" si="130"/>
        <v>38</v>
      </c>
    </row>
    <row r="947" spans="1:10" ht="15" customHeight="1">
      <c r="A947" s="1">
        <v>946</v>
      </c>
      <c r="B947" s="28" t="s">
        <v>1640</v>
      </c>
      <c r="C947" s="57" t="s">
        <v>1285</v>
      </c>
      <c r="D947" s="30">
        <f t="shared" si="128"/>
        <v>4.51</v>
      </c>
      <c r="E947" s="38">
        <f t="shared" si="129"/>
        <v>0.73333333333333328</v>
      </c>
      <c r="F947" s="5">
        <v>15</v>
      </c>
      <c r="G947" s="55">
        <v>0.52905000000000002</v>
      </c>
      <c r="H947" s="5">
        <v>11</v>
      </c>
      <c r="I947" s="1"/>
      <c r="J947" s="27">
        <f t="shared" si="130"/>
        <v>41</v>
      </c>
    </row>
    <row r="948" spans="1:10" ht="15" customHeight="1">
      <c r="A948" s="1">
        <v>948</v>
      </c>
      <c r="B948" s="28" t="s">
        <v>1641</v>
      </c>
      <c r="C948" s="68" t="s">
        <v>860</v>
      </c>
      <c r="D948" s="30">
        <f t="shared" si="128"/>
        <v>12.39</v>
      </c>
      <c r="E948" s="31">
        <f t="shared" si="129"/>
        <v>1.4</v>
      </c>
      <c r="F948" s="5">
        <v>100</v>
      </c>
      <c r="G948" s="55">
        <v>3.5270000000000001</v>
      </c>
      <c r="H948" s="5">
        <v>21</v>
      </c>
      <c r="I948" s="1"/>
      <c r="J948" s="27">
        <f t="shared" si="130"/>
        <v>59</v>
      </c>
    </row>
    <row r="949" spans="1:10" ht="15" customHeight="1">
      <c r="A949" s="1">
        <v>949</v>
      </c>
      <c r="B949" s="28" t="s">
        <v>1528</v>
      </c>
      <c r="C949" s="56" t="s">
        <v>1529</v>
      </c>
      <c r="D949" s="30">
        <f t="shared" si="128"/>
        <v>4.32</v>
      </c>
      <c r="E949" s="38">
        <f t="shared" si="129"/>
        <v>0.4</v>
      </c>
      <c r="F949" s="5">
        <v>120</v>
      </c>
      <c r="G949" s="55">
        <v>4.2324000000000002</v>
      </c>
      <c r="H949" s="5">
        <v>6</v>
      </c>
      <c r="I949" s="1"/>
      <c r="J949" s="27">
        <f t="shared" si="130"/>
        <v>72</v>
      </c>
    </row>
    <row r="950" spans="1:10" ht="15" customHeight="1">
      <c r="A950" s="1">
        <v>950</v>
      </c>
      <c r="B950" s="28" t="s">
        <v>1530</v>
      </c>
      <c r="C950" s="57" t="s">
        <v>1275</v>
      </c>
      <c r="D950" s="30">
        <f t="shared" si="128"/>
        <v>4.2</v>
      </c>
      <c r="E950" s="38">
        <f t="shared" si="129"/>
        <v>0.8</v>
      </c>
      <c r="F950" s="5">
        <v>15</v>
      </c>
      <c r="G950" s="55">
        <v>0.52905000000000002</v>
      </c>
      <c r="H950" s="5">
        <v>12</v>
      </c>
      <c r="I950" s="1"/>
      <c r="J950" s="27">
        <f t="shared" si="130"/>
        <v>35</v>
      </c>
    </row>
    <row r="951" spans="1:10" ht="15" customHeight="1">
      <c r="B951" s="84" t="s">
        <v>1587</v>
      </c>
      <c r="C951" s="57"/>
      <c r="D951" s="30"/>
      <c r="E951" s="38"/>
      <c r="G951" s="55"/>
      <c r="I951" s="1"/>
      <c r="J951" s="27"/>
    </row>
    <row r="952" spans="1:10" s="27" customFormat="1" ht="15.75" customHeight="1">
      <c r="A952" s="1">
        <v>953</v>
      </c>
      <c r="B952" s="20" t="s">
        <v>1664</v>
      </c>
      <c r="C952" s="24"/>
      <c r="D952" s="24"/>
      <c r="E952" s="24"/>
      <c r="F952" s="24"/>
      <c r="G952" s="24"/>
      <c r="H952" s="24"/>
      <c r="I952" s="24"/>
      <c r="J952" s="24"/>
    </row>
    <row r="953" spans="1:10" s="27" customFormat="1" ht="15.75" customHeight="1">
      <c r="A953" s="1">
        <v>954</v>
      </c>
      <c r="B953" s="20" t="s">
        <v>1531</v>
      </c>
      <c r="C953" s="24"/>
      <c r="D953" s="24"/>
      <c r="E953" s="24"/>
      <c r="F953" s="24"/>
      <c r="G953" s="24"/>
      <c r="H953" s="24"/>
      <c r="I953" s="24"/>
      <c r="J953" s="24"/>
    </row>
    <row r="954" spans="1:10" ht="15" customHeight="1">
      <c r="A954" s="1">
        <v>955</v>
      </c>
      <c r="B954" s="28" t="s">
        <v>1532</v>
      </c>
      <c r="C954" s="57" t="s">
        <v>852</v>
      </c>
      <c r="D954" s="30">
        <f>(H954*J954)/100</f>
        <v>3.7949999999999999</v>
      </c>
      <c r="E954" s="38">
        <f t="shared" si="129"/>
        <v>0.46</v>
      </c>
      <c r="F954" s="44" t="s">
        <v>1533</v>
      </c>
      <c r="G954" s="55">
        <v>3.5270000000000001</v>
      </c>
      <c r="H954" s="45">
        <v>6.9</v>
      </c>
      <c r="I954" s="1"/>
      <c r="J954" s="27">
        <f>IF(ISNUMBER(C954),C954,VALUE(LEFT(C954,(SEARCH("±",C954,1)-1))))</f>
        <v>55</v>
      </c>
    </row>
    <row r="955" spans="1:10" ht="15" customHeight="1">
      <c r="A955" s="1">
        <v>956</v>
      </c>
      <c r="B955" s="28" t="s">
        <v>0</v>
      </c>
      <c r="C955" s="57" t="s">
        <v>1</v>
      </c>
      <c r="D955" s="30">
        <f>(H955*J955)/100</f>
        <v>2.4500000000000002</v>
      </c>
      <c r="E955" s="38">
        <f t="shared" si="129"/>
        <v>0.46666666666666667</v>
      </c>
      <c r="F955" s="44" t="s">
        <v>1533</v>
      </c>
      <c r="G955" s="55">
        <v>3.5270000000000001</v>
      </c>
      <c r="H955" s="45">
        <v>7</v>
      </c>
      <c r="I955" s="1"/>
      <c r="J955" s="27">
        <f>IF(ISNUMBER(C955),C955,VALUE(LEFT(C955,(SEARCH("±",C955,1)-1))))</f>
        <v>35</v>
      </c>
    </row>
    <row r="956" spans="1:10" ht="15" customHeight="1">
      <c r="A956" s="1">
        <v>957</v>
      </c>
      <c r="B956" s="28" t="s">
        <v>2</v>
      </c>
      <c r="C956" s="57" t="s">
        <v>3</v>
      </c>
      <c r="D956" s="30">
        <f>(H956*J956)/100</f>
        <v>2.2799999999999998</v>
      </c>
      <c r="E956" s="38">
        <f t="shared" si="129"/>
        <v>0.5066666666666666</v>
      </c>
      <c r="F956" s="44" t="s">
        <v>1533</v>
      </c>
      <c r="G956" s="55">
        <v>3.5270000000000001</v>
      </c>
      <c r="H956" s="45">
        <v>7.6</v>
      </c>
      <c r="I956" s="1"/>
      <c r="J956" s="27">
        <f>IF(ISNUMBER(C956),C956,VALUE(LEFT(C956,(SEARCH("±",C956,1)-1))))</f>
        <v>30</v>
      </c>
    </row>
    <row r="957" spans="1:10" ht="15" customHeight="1">
      <c r="A957" s="1">
        <v>958</v>
      </c>
      <c r="B957" s="28" t="s">
        <v>4</v>
      </c>
      <c r="C957" s="57" t="s">
        <v>5</v>
      </c>
      <c r="D957" s="30">
        <f>(H957*J957)/100</f>
        <v>2.5920000000000001</v>
      </c>
      <c r="E957" s="38">
        <f t="shared" si="129"/>
        <v>0.48000000000000004</v>
      </c>
      <c r="F957" s="44" t="s">
        <v>1533</v>
      </c>
      <c r="G957" s="55">
        <v>3.5270000000000001</v>
      </c>
      <c r="H957" s="45">
        <v>7.2</v>
      </c>
      <c r="I957" s="1"/>
      <c r="J957" s="27">
        <f>IF(ISNUMBER(C957),C957,VALUE(LEFT(C957,(SEARCH("±",C957,1)-1))))</f>
        <v>36</v>
      </c>
    </row>
    <row r="958" spans="1:10" s="27" customFormat="1" ht="15.75" customHeight="1">
      <c r="A958" s="1">
        <v>959</v>
      </c>
      <c r="B958" s="20" t="s">
        <v>6</v>
      </c>
      <c r="C958" s="24"/>
      <c r="D958" s="24"/>
      <c r="E958" s="24"/>
      <c r="F958" s="24"/>
      <c r="G958" s="24"/>
      <c r="H958" s="24"/>
      <c r="I958" s="24"/>
      <c r="J958" s="24"/>
    </row>
    <row r="959" spans="1:10" ht="15" customHeight="1">
      <c r="A959" s="1">
        <v>960</v>
      </c>
      <c r="B959" s="28" t="s">
        <v>7</v>
      </c>
      <c r="C959" s="56" t="s">
        <v>8</v>
      </c>
      <c r="D959" s="30">
        <f>(H959*J959)/100</f>
        <v>5.7</v>
      </c>
      <c r="E959" s="38">
        <f t="shared" si="129"/>
        <v>0.4</v>
      </c>
      <c r="F959" s="44">
        <v>87</v>
      </c>
      <c r="G959" s="55">
        <v>3.0684900000000002</v>
      </c>
      <c r="H959" s="45">
        <v>6</v>
      </c>
      <c r="I959" s="1"/>
      <c r="J959" s="27">
        <f>IF(ISNUMBER(C959),C959,VALUE(LEFT(C959,(SEARCH("±",C959,1)-1))))</f>
        <v>95</v>
      </c>
    </row>
    <row r="960" spans="1:10" s="27" customFormat="1" ht="15.75" customHeight="1">
      <c r="A960" s="1">
        <v>961</v>
      </c>
      <c r="B960" s="20" t="s">
        <v>9</v>
      </c>
      <c r="C960" s="24"/>
      <c r="D960" s="24"/>
      <c r="E960" s="24"/>
      <c r="F960" s="24"/>
      <c r="G960" s="24"/>
      <c r="H960" s="24"/>
      <c r="I960" s="24"/>
      <c r="J960" s="24"/>
    </row>
    <row r="961" spans="1:10" ht="15" customHeight="1">
      <c r="A961" s="1">
        <v>962</v>
      </c>
      <c r="B961" s="28" t="s">
        <v>10</v>
      </c>
      <c r="C961" s="68" t="s">
        <v>1005</v>
      </c>
      <c r="D961" s="30">
        <f>(H961*J961)/100</f>
        <v>7.28</v>
      </c>
      <c r="E961" s="38">
        <f t="shared" si="129"/>
        <v>0.8666666666666667</v>
      </c>
      <c r="F961" s="44">
        <v>75</v>
      </c>
      <c r="G961" s="55">
        <v>2.6452500000000003</v>
      </c>
      <c r="H961" s="45">
        <v>13</v>
      </c>
      <c r="I961" s="1"/>
      <c r="J961" s="27">
        <f>IF(ISNUMBER(C961),C961,VALUE(LEFT(C961,(SEARCH("±",C961,1)-1))))</f>
        <v>56</v>
      </c>
    </row>
    <row r="962" spans="1:10" ht="15" customHeight="1">
      <c r="A962" s="1">
        <v>963</v>
      </c>
      <c r="B962" s="28" t="s">
        <v>11</v>
      </c>
      <c r="C962" s="68" t="s">
        <v>860</v>
      </c>
      <c r="D962" s="30">
        <f>(H962*J962)/100</f>
        <v>5.4279999999999999</v>
      </c>
      <c r="E962" s="38">
        <f t="shared" si="129"/>
        <v>0.61333333333333329</v>
      </c>
      <c r="F962" s="44">
        <v>75</v>
      </c>
      <c r="G962" s="55">
        <v>2.6452500000000003</v>
      </c>
      <c r="H962" s="45">
        <v>9.1999999999999993</v>
      </c>
      <c r="I962" s="1"/>
      <c r="J962" s="27">
        <f>IF(ISNUMBER(C962),C962,VALUE(LEFT(C962,(SEARCH("±",C962,1)-1))))</f>
        <v>59</v>
      </c>
    </row>
    <row r="963" spans="1:10" ht="15" customHeight="1">
      <c r="A963" s="1">
        <v>964</v>
      </c>
      <c r="B963" s="28" t="s">
        <v>12</v>
      </c>
      <c r="C963" s="68" t="s">
        <v>1724</v>
      </c>
      <c r="D963" s="30">
        <f>(H963*J963)/100</f>
        <v>6.49</v>
      </c>
      <c r="E963" s="38">
        <f t="shared" si="129"/>
        <v>0.73333333333333328</v>
      </c>
      <c r="F963" s="44">
        <v>75</v>
      </c>
      <c r="G963" s="55">
        <v>2.6452500000000003</v>
      </c>
      <c r="H963" s="45">
        <v>11</v>
      </c>
      <c r="I963" s="1"/>
      <c r="J963" s="27">
        <f>IF(ISNUMBER(C963),C963,VALUE(LEFT(C963,(SEARCH("±",C963,1)-1))))</f>
        <v>59</v>
      </c>
    </row>
    <row r="964" spans="1:10" s="27" customFormat="1" ht="15.75" customHeight="1">
      <c r="A964" s="1">
        <v>965</v>
      </c>
      <c r="B964" s="20" t="s">
        <v>13</v>
      </c>
      <c r="C964" s="24"/>
      <c r="D964" s="24"/>
      <c r="E964" s="24"/>
      <c r="F964" s="24"/>
      <c r="G964" s="24"/>
      <c r="H964" s="24"/>
      <c r="I964" s="24"/>
      <c r="J964" s="24"/>
    </row>
    <row r="965" spans="1:10" ht="15" customHeight="1">
      <c r="A965" s="1">
        <v>966</v>
      </c>
      <c r="B965" s="28" t="s">
        <v>14</v>
      </c>
      <c r="C965" s="68" t="s">
        <v>1318</v>
      </c>
      <c r="D965" s="30">
        <f>(H965*J965)/100</f>
        <v>4.8240000000000007</v>
      </c>
      <c r="E965" s="38">
        <f t="shared" si="129"/>
        <v>0.48000000000000004</v>
      </c>
      <c r="F965" s="44">
        <v>120</v>
      </c>
      <c r="G965" s="55">
        <v>4.2324000000000002</v>
      </c>
      <c r="H965" s="45">
        <v>7.2</v>
      </c>
      <c r="I965" s="1"/>
      <c r="J965" s="27">
        <f>IF(ISNUMBER(C965),C965,VALUE(LEFT(C965,(SEARCH("±",C965,1)-1))))</f>
        <v>67</v>
      </c>
    </row>
    <row r="966" spans="1:10" ht="15" customHeight="1">
      <c r="A966" s="1">
        <v>967</v>
      </c>
      <c r="B966" s="28" t="s">
        <v>15</v>
      </c>
      <c r="C966" s="68" t="s">
        <v>16</v>
      </c>
      <c r="D966" s="30">
        <f>(H966*J966)/100</f>
        <v>9.6850000000000005</v>
      </c>
      <c r="E966" s="38">
        <f t="shared" si="129"/>
        <v>0.9933333333333334</v>
      </c>
      <c r="F966" s="44">
        <v>120</v>
      </c>
      <c r="G966" s="55">
        <v>4.2324000000000002</v>
      </c>
      <c r="H966" s="45">
        <v>14.9</v>
      </c>
      <c r="I966" s="1"/>
      <c r="J966" s="27">
        <f>IF(ISNUMBER(C966),C966,VALUE(LEFT(C966,(SEARCH("±",C966,1)-1))))</f>
        <v>65</v>
      </c>
    </row>
    <row r="967" spans="1:10" ht="15" customHeight="1">
      <c r="B967" s="84" t="s">
        <v>1587</v>
      </c>
      <c r="C967" s="68"/>
      <c r="D967" s="30"/>
      <c r="E967" s="38"/>
      <c r="F967" s="44"/>
      <c r="G967" s="55"/>
      <c r="H967" s="45"/>
      <c r="I967" s="1"/>
      <c r="J967" s="27"/>
    </row>
    <row r="968" spans="1:10" s="27" customFormat="1" ht="15.75" customHeight="1">
      <c r="A968" s="1">
        <v>969</v>
      </c>
      <c r="B968" s="20" t="s">
        <v>1665</v>
      </c>
      <c r="C968" s="24"/>
      <c r="D968" s="24"/>
      <c r="E968" s="24"/>
      <c r="F968" s="24"/>
      <c r="G968" s="24"/>
      <c r="H968" s="24"/>
      <c r="I968" s="24"/>
      <c r="J968" s="24"/>
    </row>
    <row r="969" spans="1:10" s="27" customFormat="1" ht="15.75" customHeight="1">
      <c r="A969" s="1">
        <v>970</v>
      </c>
      <c r="B969" s="20" t="s">
        <v>17</v>
      </c>
      <c r="C969" s="24"/>
      <c r="D969" s="24"/>
      <c r="E969" s="24"/>
      <c r="F969" s="24"/>
      <c r="G969" s="24"/>
      <c r="H969" s="24"/>
      <c r="I969" s="24"/>
      <c r="J969" s="24"/>
    </row>
    <row r="970" spans="1:10" s="23" customFormat="1" ht="15" customHeight="1">
      <c r="A970" s="1">
        <v>971</v>
      </c>
      <c r="B970" s="28" t="s">
        <v>18</v>
      </c>
      <c r="C970" s="57" t="s">
        <v>1583</v>
      </c>
      <c r="D970" s="30">
        <f>(H970*J970)/100</f>
        <v>0</v>
      </c>
      <c r="E970" s="4">
        <f t="shared" si="129"/>
        <v>0</v>
      </c>
      <c r="F970" s="5"/>
      <c r="G970" s="22"/>
      <c r="H970" s="5"/>
      <c r="I970" s="1"/>
      <c r="J970" s="27">
        <f>IF(ISNUMBER(C970),C970,VALUE(LEFT(C970,(SEARCH("±",C970,1)-1))))</f>
        <v>40</v>
      </c>
    </row>
    <row r="971" spans="1:10" s="23" customFormat="1" ht="15" customHeight="1">
      <c r="A971" s="1">
        <v>972</v>
      </c>
      <c r="B971" s="28" t="s">
        <v>19</v>
      </c>
      <c r="C971" s="68">
        <f>80*0.7</f>
        <v>56</v>
      </c>
      <c r="D971" s="30">
        <f>(H971*J971)/100</f>
        <v>0</v>
      </c>
      <c r="E971" s="4">
        <f t="shared" si="129"/>
        <v>0</v>
      </c>
      <c r="F971" s="5"/>
      <c r="G971" s="22"/>
      <c r="H971" s="5"/>
      <c r="I971" s="1"/>
      <c r="J971" s="27">
        <f>IF(ISNUMBER(C971),C971,VALUE(LEFT(C971,(SEARCH("±",C971,1)-1))))</f>
        <v>56</v>
      </c>
    </row>
    <row r="972" spans="1:10" ht="15" customHeight="1">
      <c r="A972" s="1">
        <v>974</v>
      </c>
      <c r="B972" s="40" t="s">
        <v>1781</v>
      </c>
      <c r="C972" s="57" t="s">
        <v>1121</v>
      </c>
      <c r="D972" s="30">
        <f>(H972*J972)/100</f>
        <v>7.2</v>
      </c>
      <c r="E972" s="38">
        <f t="shared" si="129"/>
        <v>1</v>
      </c>
      <c r="F972" s="5">
        <v>150</v>
      </c>
      <c r="G972" s="55">
        <v>5.2905000000000006</v>
      </c>
      <c r="H972" s="5">
        <v>15</v>
      </c>
      <c r="I972" s="1"/>
      <c r="J972" s="27">
        <f>IF(ISNUMBER(C972),C972,VALUE(LEFT(C972,(SEARCH("±",C972,1)-1))))</f>
        <v>48</v>
      </c>
    </row>
    <row r="973" spans="1:10" s="27" customFormat="1" ht="15.75" customHeight="1">
      <c r="A973" s="1">
        <v>975</v>
      </c>
      <c r="B973" s="58" t="s">
        <v>20</v>
      </c>
      <c r="C973" s="24"/>
      <c r="D973" s="24"/>
      <c r="E973" s="24"/>
      <c r="F973" s="24"/>
      <c r="G973" s="24"/>
      <c r="H973" s="24"/>
      <c r="I973" s="24"/>
      <c r="J973" s="24"/>
    </row>
    <row r="974" spans="1:10" ht="15" customHeight="1">
      <c r="A974" s="1">
        <v>976</v>
      </c>
      <c r="B974" s="51" t="s">
        <v>21</v>
      </c>
      <c r="C974" s="57">
        <v>36</v>
      </c>
      <c r="D974" s="30">
        <f>(H974*J974)/100</f>
        <v>10.8</v>
      </c>
      <c r="E974" s="31">
        <f t="shared" si="129"/>
        <v>2</v>
      </c>
      <c r="F974" s="5">
        <v>150</v>
      </c>
      <c r="G974" s="55">
        <v>5.2905000000000006</v>
      </c>
      <c r="H974" s="5">
        <v>30</v>
      </c>
      <c r="I974" s="1"/>
      <c r="J974" s="27">
        <f>IF(ISNUMBER(C974),C974,VALUE(LEFT(C974,(SEARCH("±",C974,1)-1))))</f>
        <v>36</v>
      </c>
    </row>
    <row r="975" spans="1:10" ht="15" customHeight="1">
      <c r="A975" s="1">
        <v>977</v>
      </c>
      <c r="B975" s="51" t="s">
        <v>21</v>
      </c>
      <c r="C975" s="57">
        <v>20</v>
      </c>
      <c r="D975" s="30">
        <f>(H975*J975)/100</f>
        <v>6</v>
      </c>
      <c r="E975" s="31">
        <f t="shared" si="129"/>
        <v>2</v>
      </c>
      <c r="F975" s="5">
        <v>150</v>
      </c>
      <c r="G975" s="55">
        <v>5.2905000000000006</v>
      </c>
      <c r="H975" s="5">
        <v>30</v>
      </c>
      <c r="I975" s="1"/>
      <c r="J975" s="27">
        <f>IF(ISNUMBER(C975),C975,VALUE(LEFT(C975,(SEARCH("±",C975,1)-1))))</f>
        <v>20</v>
      </c>
    </row>
    <row r="976" spans="1:10" s="43" customFormat="1" ht="15" customHeight="1">
      <c r="A976" s="1">
        <v>978</v>
      </c>
      <c r="B976" s="40" t="s">
        <v>1781</v>
      </c>
      <c r="C976" s="57" t="s">
        <v>22</v>
      </c>
      <c r="D976" s="30">
        <f>(H976*J976)/100</f>
        <v>8.6999999999999993</v>
      </c>
      <c r="E976" s="31">
        <f t="shared" si="129"/>
        <v>2</v>
      </c>
      <c r="F976" s="5">
        <v>150</v>
      </c>
      <c r="G976" s="55">
        <v>5.2905000000000006</v>
      </c>
      <c r="H976" s="5">
        <v>30</v>
      </c>
      <c r="I976" s="1"/>
      <c r="J976" s="27">
        <f>IF(ISNUMBER(C976),C976,VALUE(LEFT(C976,(SEARCH("±",C976,1)-1))))</f>
        <v>29</v>
      </c>
    </row>
    <row r="977" spans="1:11" s="27" customFormat="1" ht="15.75" customHeight="1">
      <c r="A977" s="1">
        <v>979</v>
      </c>
      <c r="B977" s="58" t="s">
        <v>23</v>
      </c>
      <c r="C977" s="24"/>
      <c r="D977" s="24"/>
      <c r="E977" s="24"/>
      <c r="F977" s="24"/>
      <c r="G977" s="24"/>
      <c r="H977" s="24"/>
      <c r="I977" s="24"/>
      <c r="J977" s="24"/>
      <c r="K977" s="24"/>
    </row>
    <row r="978" spans="1:11" s="23" customFormat="1" ht="15" customHeight="1">
      <c r="A978" s="1">
        <v>980</v>
      </c>
      <c r="B978" s="51" t="s">
        <v>24</v>
      </c>
      <c r="C978" s="57">
        <v>50</v>
      </c>
      <c r="D978" s="30">
        <f>(H978*J978)/100</f>
        <v>15</v>
      </c>
      <c r="E978" s="31">
        <f t="shared" si="129"/>
        <v>2</v>
      </c>
      <c r="F978" s="5">
        <v>150</v>
      </c>
      <c r="G978" s="55">
        <v>5.2905000000000006</v>
      </c>
      <c r="H978" s="5">
        <v>30</v>
      </c>
      <c r="I978" s="1"/>
      <c r="J978" s="27">
        <f>IF(ISNUMBER(C978),C978,VALUE(LEFT(C978,(SEARCH("±",C978,1)-1))))</f>
        <v>50</v>
      </c>
    </row>
    <row r="979" spans="1:11" ht="15" customHeight="1">
      <c r="A979" s="1">
        <v>981</v>
      </c>
      <c r="B979" s="51" t="s">
        <v>24</v>
      </c>
      <c r="C979" s="57" t="s">
        <v>25</v>
      </c>
      <c r="D979" s="30">
        <f>(H979*J979)/100</f>
        <v>9.9</v>
      </c>
      <c r="E979" s="31">
        <f t="shared" si="129"/>
        <v>2</v>
      </c>
      <c r="F979" s="5">
        <v>150</v>
      </c>
      <c r="G979" s="55">
        <v>5.2905000000000006</v>
      </c>
      <c r="H979" s="5">
        <v>30</v>
      </c>
      <c r="I979" s="1"/>
      <c r="J979" s="27">
        <f>IF(ISNUMBER(C979),C979,VALUE(LEFT(C979,(SEARCH("±",C979,1)-1))))</f>
        <v>33</v>
      </c>
    </row>
    <row r="980" spans="1:11" s="27" customFormat="1" ht="15" customHeight="1">
      <c r="A980" s="1">
        <v>982</v>
      </c>
      <c r="B980" s="40" t="s">
        <v>1781</v>
      </c>
      <c r="C980" s="57" t="s">
        <v>26</v>
      </c>
      <c r="D980" s="30">
        <f>(H980*J980)/100</f>
        <v>12.6</v>
      </c>
      <c r="E980" s="31">
        <f t="shared" si="129"/>
        <v>2</v>
      </c>
      <c r="F980" s="5">
        <v>150</v>
      </c>
      <c r="G980" s="55">
        <v>5.2905000000000006</v>
      </c>
      <c r="H980" s="5">
        <v>30</v>
      </c>
      <c r="I980" s="1"/>
      <c r="J980" s="27">
        <f>IF(ISNUMBER(C980),C980,VALUE(LEFT(C980,(SEARCH("±",C980,1)-1))))</f>
        <v>42</v>
      </c>
    </row>
    <row r="981" spans="1:11" s="27" customFormat="1" ht="15.75" customHeight="1">
      <c r="A981" s="1">
        <v>983</v>
      </c>
      <c r="B981" s="20" t="s">
        <v>27</v>
      </c>
      <c r="C981" s="24"/>
      <c r="D981" s="24"/>
      <c r="E981" s="24"/>
      <c r="F981" s="24"/>
      <c r="G981" s="24"/>
      <c r="H981" s="24"/>
      <c r="I981" s="24"/>
      <c r="J981" s="24"/>
      <c r="K981" s="24"/>
    </row>
    <row r="982" spans="1:11" ht="15" customHeight="1">
      <c r="A982" s="1">
        <v>984</v>
      </c>
      <c r="B982" s="51" t="s">
        <v>28</v>
      </c>
      <c r="C982" s="57" t="s">
        <v>29</v>
      </c>
      <c r="D982" s="30">
        <f t="shared" ref="D982:D988" si="131">(H982*J982)/100</f>
        <v>5.6</v>
      </c>
      <c r="E982" s="31">
        <f t="shared" si="129"/>
        <v>1.3333333333333333</v>
      </c>
      <c r="F982" s="5">
        <v>150</v>
      </c>
      <c r="G982" s="55">
        <v>5.2905000000000006</v>
      </c>
      <c r="H982" s="5">
        <v>20</v>
      </c>
      <c r="I982" s="1"/>
      <c r="J982" s="27">
        <f t="shared" ref="J982:J988" si="132">IF(ISNUMBER(C982),C982,VALUE(LEFT(C982,(SEARCH("±",C982,1)-1))))</f>
        <v>28</v>
      </c>
    </row>
    <row r="983" spans="1:11" ht="15" customHeight="1">
      <c r="A983" s="1">
        <v>985</v>
      </c>
      <c r="B983" s="51" t="s">
        <v>30</v>
      </c>
      <c r="C983" s="57" t="s">
        <v>31</v>
      </c>
      <c r="D983" s="30">
        <f t="shared" si="131"/>
        <v>5.8</v>
      </c>
      <c r="E983" s="31">
        <f t="shared" si="129"/>
        <v>1.3333333333333333</v>
      </c>
      <c r="F983" s="5">
        <v>150</v>
      </c>
      <c r="G983" s="55">
        <v>5.2905000000000006</v>
      </c>
      <c r="H983" s="5">
        <v>20</v>
      </c>
      <c r="I983" s="1"/>
      <c r="J983" s="27">
        <f t="shared" si="132"/>
        <v>29</v>
      </c>
    </row>
    <row r="984" spans="1:11" ht="15" customHeight="1">
      <c r="A984" s="1">
        <v>987</v>
      </c>
      <c r="B984" s="51" t="s">
        <v>32</v>
      </c>
      <c r="C984" s="57" t="s">
        <v>1896</v>
      </c>
      <c r="D984" s="30">
        <f t="shared" si="131"/>
        <v>7.2</v>
      </c>
      <c r="E984" s="31">
        <f t="shared" si="129"/>
        <v>1.3333333333333333</v>
      </c>
      <c r="F984" s="5">
        <v>150</v>
      </c>
      <c r="G984" s="55">
        <v>5.2905000000000006</v>
      </c>
      <c r="H984" s="5">
        <v>20</v>
      </c>
      <c r="I984" s="1"/>
      <c r="J984" s="27">
        <f t="shared" si="132"/>
        <v>36</v>
      </c>
    </row>
    <row r="985" spans="1:11" ht="15" customHeight="1">
      <c r="A985" s="1">
        <v>988</v>
      </c>
      <c r="B985" s="40" t="s">
        <v>1761</v>
      </c>
      <c r="C985" s="57" t="s">
        <v>1894</v>
      </c>
      <c r="D985" s="30">
        <f t="shared" si="131"/>
        <v>6.2</v>
      </c>
      <c r="E985" s="31">
        <f t="shared" si="129"/>
        <v>1.3333333333333333</v>
      </c>
      <c r="F985" s="5">
        <v>150</v>
      </c>
      <c r="G985" s="55">
        <v>5.2905000000000006</v>
      </c>
      <c r="H985" s="5">
        <v>20</v>
      </c>
      <c r="I985" s="1"/>
      <c r="J985" s="27">
        <f t="shared" si="132"/>
        <v>31</v>
      </c>
    </row>
    <row r="986" spans="1:11" ht="15" customHeight="1">
      <c r="A986" s="1">
        <v>989</v>
      </c>
      <c r="B986" s="51" t="s">
        <v>33</v>
      </c>
      <c r="C986" s="57" t="s">
        <v>34</v>
      </c>
      <c r="D986" s="30">
        <f t="shared" si="131"/>
        <v>6</v>
      </c>
      <c r="E986" s="31">
        <f t="shared" si="129"/>
        <v>1.3333333333333333</v>
      </c>
      <c r="F986" s="5">
        <v>150</v>
      </c>
      <c r="G986" s="55">
        <v>5.2905000000000006</v>
      </c>
      <c r="H986" s="5">
        <v>20</v>
      </c>
      <c r="I986" s="1"/>
      <c r="J986" s="27">
        <f t="shared" si="132"/>
        <v>30</v>
      </c>
    </row>
    <row r="987" spans="1:11" ht="15" customHeight="1">
      <c r="A987" s="1">
        <v>991</v>
      </c>
      <c r="B987" s="51" t="s">
        <v>35</v>
      </c>
      <c r="C987" s="57" t="s">
        <v>1321</v>
      </c>
      <c r="D987" s="30">
        <f t="shared" si="131"/>
        <v>6.2</v>
      </c>
      <c r="E987" s="31">
        <f t="shared" si="129"/>
        <v>1.3333333333333333</v>
      </c>
      <c r="F987" s="5">
        <v>150</v>
      </c>
      <c r="G987" s="55">
        <v>5.2905000000000006</v>
      </c>
      <c r="H987" s="5">
        <v>20</v>
      </c>
      <c r="I987" s="1"/>
      <c r="J987" s="27">
        <f t="shared" si="132"/>
        <v>31</v>
      </c>
    </row>
    <row r="988" spans="1:11" ht="15" customHeight="1">
      <c r="A988" s="1">
        <v>993</v>
      </c>
      <c r="B988" s="51" t="s">
        <v>36</v>
      </c>
      <c r="C988" s="57" t="s">
        <v>1704</v>
      </c>
      <c r="D988" s="30">
        <f t="shared" si="131"/>
        <v>10.8</v>
      </c>
      <c r="E988" s="31">
        <f t="shared" si="129"/>
        <v>1.3333333333333333</v>
      </c>
      <c r="F988" s="5">
        <v>150</v>
      </c>
      <c r="G988" s="55">
        <v>5.2905000000000006</v>
      </c>
      <c r="H988" s="5">
        <v>20</v>
      </c>
      <c r="I988" s="1"/>
      <c r="J988" s="27">
        <f t="shared" si="132"/>
        <v>54</v>
      </c>
    </row>
    <row r="989" spans="1:11" s="27" customFormat="1" ht="15.75" customHeight="1">
      <c r="A989" s="1">
        <v>995</v>
      </c>
      <c r="B989" s="58" t="s">
        <v>37</v>
      </c>
      <c r="C989" s="24"/>
      <c r="D989" s="24"/>
      <c r="E989" s="24"/>
      <c r="F989" s="24"/>
      <c r="G989" s="24"/>
      <c r="H989" s="24"/>
      <c r="I989" s="24"/>
      <c r="J989" s="24"/>
    </row>
    <row r="990" spans="1:11" ht="15" customHeight="1">
      <c r="A990" s="1">
        <v>996</v>
      </c>
      <c r="B990" s="51" t="s">
        <v>38</v>
      </c>
      <c r="C990" s="57">
        <v>10</v>
      </c>
      <c r="D990" s="30">
        <f t="shared" ref="D990:D996" si="133">(H990*J990)/100</f>
        <v>3</v>
      </c>
      <c r="E990" s="31">
        <f t="shared" si="129"/>
        <v>2</v>
      </c>
      <c r="F990" s="5">
        <v>150</v>
      </c>
      <c r="G990" s="55">
        <v>5.2905000000000006</v>
      </c>
      <c r="H990" s="5">
        <v>30</v>
      </c>
      <c r="I990" s="1"/>
      <c r="J990" s="27">
        <f t="shared" ref="J990:J996" si="134">IF(ISNUMBER(C990),C990,VALUE(LEFT(C990,(SEARCH("±",C990,1)-1))))</f>
        <v>10</v>
      </c>
    </row>
    <row r="991" spans="1:11" ht="15" customHeight="1">
      <c r="A991" s="1">
        <v>997</v>
      </c>
      <c r="B991" s="51" t="s">
        <v>39</v>
      </c>
      <c r="C991" s="57">
        <v>31</v>
      </c>
      <c r="D991" s="30">
        <f t="shared" si="133"/>
        <v>9.3000000000000007</v>
      </c>
      <c r="E991" s="31">
        <f t="shared" si="129"/>
        <v>2</v>
      </c>
      <c r="F991" s="5">
        <v>150</v>
      </c>
      <c r="G991" s="55">
        <v>5.2905000000000006</v>
      </c>
      <c r="H991" s="5">
        <v>30</v>
      </c>
      <c r="I991" s="1"/>
      <c r="J991" s="27">
        <f t="shared" si="134"/>
        <v>31</v>
      </c>
    </row>
    <row r="992" spans="1:11" ht="15" customHeight="1">
      <c r="A992" s="1">
        <v>998</v>
      </c>
      <c r="B992" s="51" t="s">
        <v>40</v>
      </c>
      <c r="C992" s="57">
        <v>33</v>
      </c>
      <c r="D992" s="30">
        <f t="shared" si="133"/>
        <v>9.9</v>
      </c>
      <c r="E992" s="31">
        <f t="shared" si="129"/>
        <v>2</v>
      </c>
      <c r="F992" s="5">
        <v>150</v>
      </c>
      <c r="G992" s="55">
        <v>5.2905000000000006</v>
      </c>
      <c r="H992" s="5">
        <v>30</v>
      </c>
      <c r="I992" s="1"/>
      <c r="J992" s="27">
        <f t="shared" si="134"/>
        <v>33</v>
      </c>
    </row>
    <row r="993" spans="1:11" ht="15" customHeight="1">
      <c r="A993" s="1">
        <v>999</v>
      </c>
      <c r="B993" s="51" t="s">
        <v>40</v>
      </c>
      <c r="C993" s="57" t="s">
        <v>1452</v>
      </c>
      <c r="D993" s="30">
        <f t="shared" si="133"/>
        <v>10.8</v>
      </c>
      <c r="E993" s="31">
        <f t="shared" si="129"/>
        <v>2</v>
      </c>
      <c r="F993" s="5">
        <v>150</v>
      </c>
      <c r="G993" s="55">
        <v>5.2905000000000006</v>
      </c>
      <c r="H993" s="5">
        <v>30</v>
      </c>
      <c r="I993" s="1"/>
      <c r="J993" s="27">
        <f t="shared" si="134"/>
        <v>36</v>
      </c>
    </row>
    <row r="994" spans="1:11" ht="15" customHeight="1">
      <c r="A994" s="1">
        <v>1000</v>
      </c>
      <c r="B994" s="40" t="s">
        <v>1914</v>
      </c>
      <c r="C994" s="57" t="s">
        <v>41</v>
      </c>
      <c r="D994" s="30">
        <f t="shared" si="133"/>
        <v>8.4</v>
      </c>
      <c r="E994" s="31">
        <f t="shared" si="129"/>
        <v>2</v>
      </c>
      <c r="F994" s="5">
        <v>150</v>
      </c>
      <c r="G994" s="55">
        <v>5.2905000000000006</v>
      </c>
      <c r="H994" s="5">
        <v>30</v>
      </c>
      <c r="I994" s="1"/>
      <c r="J994" s="27">
        <f t="shared" si="134"/>
        <v>28</v>
      </c>
    </row>
    <row r="995" spans="1:11" ht="15" customHeight="1">
      <c r="A995" s="1">
        <v>1001</v>
      </c>
      <c r="B995" s="28" t="s">
        <v>42</v>
      </c>
      <c r="C995" s="57">
        <v>42</v>
      </c>
      <c r="D995" s="30">
        <f t="shared" si="133"/>
        <v>9.24</v>
      </c>
      <c r="E995" s="31">
        <f t="shared" si="129"/>
        <v>1.4666666666666666</v>
      </c>
      <c r="F995" s="5">
        <v>150</v>
      </c>
      <c r="G995" s="55">
        <v>5.2905000000000006</v>
      </c>
      <c r="H995" s="5">
        <v>22</v>
      </c>
      <c r="I995" s="1"/>
      <c r="J995" s="27">
        <f t="shared" si="134"/>
        <v>42</v>
      </c>
    </row>
    <row r="996" spans="1:11" ht="15" customHeight="1">
      <c r="A996" s="1">
        <v>1002</v>
      </c>
      <c r="B996" s="28" t="s">
        <v>43</v>
      </c>
      <c r="C996" s="57">
        <v>41</v>
      </c>
      <c r="D996" s="30">
        <f t="shared" si="133"/>
        <v>6.56</v>
      </c>
      <c r="E996" s="31">
        <f t="shared" si="129"/>
        <v>1.0666666666666667</v>
      </c>
      <c r="F996" s="5">
        <v>150</v>
      </c>
      <c r="G996" s="55">
        <v>5.2905000000000006</v>
      </c>
      <c r="H996" s="5">
        <v>16</v>
      </c>
      <c r="I996" s="1"/>
      <c r="J996" s="27">
        <f t="shared" si="134"/>
        <v>41</v>
      </c>
    </row>
    <row r="997" spans="1:11" s="27" customFormat="1" ht="15.75" customHeight="1">
      <c r="A997" s="1">
        <v>1003</v>
      </c>
      <c r="B997" s="20" t="s">
        <v>44</v>
      </c>
      <c r="C997" s="24"/>
      <c r="D997" s="24"/>
      <c r="E997" s="24"/>
      <c r="F997" s="24"/>
      <c r="G997" s="24"/>
      <c r="H997" s="24"/>
      <c r="I997" s="24"/>
      <c r="J997" s="24"/>
    </row>
    <row r="998" spans="1:11" ht="15" customHeight="1">
      <c r="A998" s="1">
        <v>1004</v>
      </c>
      <c r="B998" s="28" t="s">
        <v>45</v>
      </c>
      <c r="C998" s="57">
        <v>29</v>
      </c>
      <c r="D998" s="30">
        <f t="shared" ref="D998:D1003" si="135">(H998*J998)/100</f>
        <v>9.57</v>
      </c>
      <c r="E998" s="33">
        <f t="shared" si="129"/>
        <v>2.2000000000000002</v>
      </c>
      <c r="F998" s="5">
        <v>150</v>
      </c>
      <c r="G998" s="55">
        <v>5.2905000000000006</v>
      </c>
      <c r="H998" s="5">
        <v>33</v>
      </c>
      <c r="I998" s="1"/>
      <c r="J998" s="27">
        <f t="shared" ref="J998:J1003" si="136">IF(ISNUMBER(C998),C998,VALUE(LEFT(C998,(SEARCH("±",C998,1)-1))))</f>
        <v>29</v>
      </c>
    </row>
    <row r="999" spans="1:11" ht="15" customHeight="1">
      <c r="A999" s="1">
        <v>1005</v>
      </c>
      <c r="B999" s="28" t="s">
        <v>46</v>
      </c>
      <c r="C999" s="57">
        <v>30</v>
      </c>
      <c r="D999" s="30">
        <f t="shared" si="135"/>
        <v>9</v>
      </c>
      <c r="E999" s="31">
        <f t="shared" si="129"/>
        <v>2</v>
      </c>
      <c r="F999" s="5">
        <v>150</v>
      </c>
      <c r="G999" s="55">
        <v>5.2905000000000006</v>
      </c>
      <c r="H999" s="5">
        <v>30</v>
      </c>
      <c r="I999" s="1"/>
      <c r="J999" s="27">
        <f t="shared" si="136"/>
        <v>30</v>
      </c>
    </row>
    <row r="1000" spans="1:11" ht="15" customHeight="1">
      <c r="A1000" s="1">
        <v>1006</v>
      </c>
      <c r="B1000" s="28" t="s">
        <v>47</v>
      </c>
      <c r="C1000" s="57" t="s">
        <v>48</v>
      </c>
      <c r="D1000" s="30">
        <f t="shared" si="135"/>
        <v>9.3000000000000007</v>
      </c>
      <c r="E1000" s="31">
        <f t="shared" si="129"/>
        <v>2</v>
      </c>
      <c r="F1000" s="5">
        <v>150</v>
      </c>
      <c r="G1000" s="55">
        <v>5.2905000000000006</v>
      </c>
      <c r="H1000" s="5">
        <v>30</v>
      </c>
      <c r="I1000" s="1"/>
      <c r="J1000" s="27">
        <f t="shared" si="136"/>
        <v>31</v>
      </c>
    </row>
    <row r="1001" spans="1:11" s="43" customFormat="1" ht="15" customHeight="1">
      <c r="A1001" s="1">
        <v>1007</v>
      </c>
      <c r="B1001" s="28" t="s">
        <v>49</v>
      </c>
      <c r="C1001" s="57">
        <v>39</v>
      </c>
      <c r="D1001" s="30">
        <f t="shared" si="135"/>
        <v>11.7</v>
      </c>
      <c r="E1001" s="31">
        <f t="shared" ref="E1001:E1064" si="137">SUM(H1001/15)</f>
        <v>2</v>
      </c>
      <c r="F1001" s="5">
        <v>150</v>
      </c>
      <c r="G1001" s="55">
        <v>5.2905000000000006</v>
      </c>
      <c r="H1001" s="5">
        <v>30</v>
      </c>
      <c r="I1001" s="1"/>
      <c r="J1001" s="27">
        <f t="shared" si="136"/>
        <v>39</v>
      </c>
    </row>
    <row r="1002" spans="1:11" s="27" customFormat="1" ht="15" customHeight="1">
      <c r="A1002" s="1">
        <v>1008</v>
      </c>
      <c r="B1002" s="28" t="s">
        <v>1590</v>
      </c>
      <c r="C1002" s="68">
        <v>59</v>
      </c>
      <c r="D1002" s="30">
        <f t="shared" si="135"/>
        <v>19.47</v>
      </c>
      <c r="E1002" s="33">
        <f t="shared" si="137"/>
        <v>2.2000000000000002</v>
      </c>
      <c r="F1002" s="5">
        <v>150</v>
      </c>
      <c r="G1002" s="55">
        <v>5.2905000000000006</v>
      </c>
      <c r="H1002" s="5">
        <v>33</v>
      </c>
      <c r="I1002" s="1"/>
      <c r="J1002" s="27">
        <f t="shared" si="136"/>
        <v>59</v>
      </c>
    </row>
    <row r="1003" spans="1:11" ht="15" customHeight="1">
      <c r="A1003" s="1">
        <v>1009</v>
      </c>
      <c r="B1003" s="40" t="s">
        <v>941</v>
      </c>
      <c r="C1003" s="57" t="s">
        <v>1591</v>
      </c>
      <c r="D1003" s="30">
        <f t="shared" si="135"/>
        <v>11.78</v>
      </c>
      <c r="E1003" s="33">
        <f t="shared" si="137"/>
        <v>2.0666666666666669</v>
      </c>
      <c r="F1003" s="5">
        <v>150</v>
      </c>
      <c r="G1003" s="55">
        <v>5.2905000000000006</v>
      </c>
      <c r="H1003" s="5">
        <v>31</v>
      </c>
      <c r="I1003" s="1"/>
      <c r="J1003" s="27">
        <f t="shared" si="136"/>
        <v>38</v>
      </c>
    </row>
    <row r="1004" spans="1:11" s="27" customFormat="1" ht="15.75" customHeight="1">
      <c r="A1004" s="1">
        <v>1010</v>
      </c>
      <c r="B1004" s="20" t="s">
        <v>1592</v>
      </c>
      <c r="C1004" s="24"/>
      <c r="D1004" s="24"/>
      <c r="E1004" s="24"/>
      <c r="F1004" s="24"/>
      <c r="G1004" s="24"/>
      <c r="H1004" s="24"/>
      <c r="I1004" s="24"/>
      <c r="J1004" s="24"/>
      <c r="K1004" s="24"/>
    </row>
    <row r="1005" spans="1:11" ht="15" customHeight="1">
      <c r="A1005" s="1">
        <v>1011</v>
      </c>
      <c r="B1005" s="51" t="s">
        <v>50</v>
      </c>
      <c r="C1005" s="57">
        <v>13</v>
      </c>
      <c r="D1005" s="30">
        <f t="shared" ref="D1005:D1017" si="138">(H1005*J1005)/100</f>
        <v>3.25</v>
      </c>
      <c r="E1005" s="31">
        <f t="shared" si="137"/>
        <v>1.6666666666666667</v>
      </c>
      <c r="F1005" s="5">
        <v>150</v>
      </c>
      <c r="G1005" s="55">
        <v>5.2905000000000006</v>
      </c>
      <c r="H1005" s="5">
        <v>25</v>
      </c>
      <c r="I1005" s="1"/>
      <c r="J1005" s="27">
        <f t="shared" ref="J1005:J1017" si="139">IF(ISNUMBER(C1005),C1005,VALUE(LEFT(C1005,(SEARCH("±",C1005,1)-1))))</f>
        <v>13</v>
      </c>
    </row>
    <row r="1006" spans="1:11" s="27" customFormat="1" ht="15" customHeight="1">
      <c r="A1006" s="1">
        <v>1012</v>
      </c>
      <c r="B1006" s="51" t="s">
        <v>51</v>
      </c>
      <c r="C1006" s="57">
        <v>19</v>
      </c>
      <c r="D1006" s="30">
        <f t="shared" si="138"/>
        <v>4.75</v>
      </c>
      <c r="E1006" s="31">
        <f t="shared" si="137"/>
        <v>1.6666666666666667</v>
      </c>
      <c r="F1006" s="5">
        <v>150</v>
      </c>
      <c r="G1006" s="55">
        <v>5.2905000000000006</v>
      </c>
      <c r="H1006" s="5">
        <v>25</v>
      </c>
      <c r="I1006" s="1"/>
      <c r="J1006" s="27">
        <f t="shared" si="139"/>
        <v>19</v>
      </c>
    </row>
    <row r="1007" spans="1:11" ht="15" customHeight="1">
      <c r="A1007" s="1">
        <v>1013</v>
      </c>
      <c r="B1007" s="51" t="s">
        <v>52</v>
      </c>
      <c r="C1007" s="57">
        <v>23</v>
      </c>
      <c r="D1007" s="30">
        <f t="shared" si="138"/>
        <v>5.75</v>
      </c>
      <c r="E1007" s="31">
        <f t="shared" si="137"/>
        <v>1.6666666666666667</v>
      </c>
      <c r="F1007" s="5">
        <v>150</v>
      </c>
      <c r="G1007" s="55">
        <v>5.2905000000000006</v>
      </c>
      <c r="H1007" s="5">
        <v>25</v>
      </c>
      <c r="I1007" s="1"/>
      <c r="J1007" s="27">
        <f t="shared" si="139"/>
        <v>23</v>
      </c>
    </row>
    <row r="1008" spans="1:11" ht="15" customHeight="1">
      <c r="A1008" s="1">
        <v>1014</v>
      </c>
      <c r="B1008" s="51" t="s">
        <v>53</v>
      </c>
      <c r="C1008" s="57" t="s">
        <v>54</v>
      </c>
      <c r="D1008" s="30">
        <f t="shared" si="138"/>
        <v>5.75</v>
      </c>
      <c r="E1008" s="31">
        <f t="shared" si="137"/>
        <v>1.6666666666666667</v>
      </c>
      <c r="F1008" s="5">
        <v>150</v>
      </c>
      <c r="G1008" s="55">
        <v>5.2905000000000006</v>
      </c>
      <c r="H1008" s="5">
        <v>25</v>
      </c>
      <c r="I1008" s="1"/>
      <c r="J1008" s="27">
        <f t="shared" si="139"/>
        <v>23</v>
      </c>
    </row>
    <row r="1009" spans="1:11" ht="15" customHeight="1">
      <c r="A1009" s="1">
        <v>1015</v>
      </c>
      <c r="B1009" s="51" t="s">
        <v>55</v>
      </c>
      <c r="C1009" s="57">
        <v>25</v>
      </c>
      <c r="D1009" s="30">
        <f t="shared" si="138"/>
        <v>6.25</v>
      </c>
      <c r="E1009" s="31">
        <f t="shared" si="137"/>
        <v>1.6666666666666667</v>
      </c>
      <c r="F1009" s="5">
        <v>150</v>
      </c>
      <c r="G1009" s="55">
        <v>5.2905000000000006</v>
      </c>
      <c r="H1009" s="5">
        <v>25</v>
      </c>
      <c r="I1009" s="1"/>
      <c r="J1009" s="27">
        <f t="shared" si="139"/>
        <v>25</v>
      </c>
    </row>
    <row r="1010" spans="1:11" ht="15" customHeight="1">
      <c r="A1010" s="1">
        <v>1016</v>
      </c>
      <c r="B1010" s="51" t="s">
        <v>56</v>
      </c>
      <c r="C1010" s="57" t="s">
        <v>31</v>
      </c>
      <c r="D1010" s="30">
        <f t="shared" si="138"/>
        <v>7.25</v>
      </c>
      <c r="E1010" s="31">
        <f t="shared" si="137"/>
        <v>1.6666666666666667</v>
      </c>
      <c r="F1010" s="5">
        <v>150</v>
      </c>
      <c r="G1010" s="55">
        <v>5.2905000000000006</v>
      </c>
      <c r="H1010" s="5">
        <v>25</v>
      </c>
      <c r="I1010" s="1"/>
      <c r="J1010" s="27">
        <f t="shared" si="139"/>
        <v>29</v>
      </c>
    </row>
    <row r="1011" spans="1:11" ht="15" customHeight="1">
      <c r="A1011" s="1">
        <v>1017</v>
      </c>
      <c r="B1011" s="51" t="s">
        <v>57</v>
      </c>
      <c r="C1011" s="57">
        <v>42</v>
      </c>
      <c r="D1011" s="30">
        <f t="shared" si="138"/>
        <v>10.5</v>
      </c>
      <c r="E1011" s="31">
        <f t="shared" si="137"/>
        <v>1.6666666666666667</v>
      </c>
      <c r="F1011" s="5">
        <v>150</v>
      </c>
      <c r="G1011" s="55">
        <v>5.2905000000000006</v>
      </c>
      <c r="H1011" s="5">
        <v>25</v>
      </c>
      <c r="I1011" s="1"/>
      <c r="J1011" s="27">
        <f t="shared" si="139"/>
        <v>42</v>
      </c>
    </row>
    <row r="1012" spans="1:11" ht="15" customHeight="1">
      <c r="A1012" s="1">
        <v>1018</v>
      </c>
      <c r="B1012" s="51" t="s">
        <v>56</v>
      </c>
      <c r="C1012" s="57">
        <v>46</v>
      </c>
      <c r="D1012" s="30">
        <f t="shared" si="138"/>
        <v>11.5</v>
      </c>
      <c r="E1012" s="31">
        <f t="shared" si="137"/>
        <v>1.6666666666666667</v>
      </c>
      <c r="F1012" s="5">
        <v>150</v>
      </c>
      <c r="G1012" s="55">
        <v>5.2905000000000006</v>
      </c>
      <c r="H1012" s="5">
        <v>25</v>
      </c>
      <c r="I1012" s="1"/>
      <c r="J1012" s="27">
        <f t="shared" si="139"/>
        <v>46</v>
      </c>
    </row>
    <row r="1013" spans="1:11" ht="15" customHeight="1">
      <c r="A1013" s="1">
        <v>1019</v>
      </c>
      <c r="B1013" s="54" t="s">
        <v>1028</v>
      </c>
      <c r="C1013" s="57" t="s">
        <v>1383</v>
      </c>
      <c r="D1013" s="30">
        <f t="shared" si="138"/>
        <v>7</v>
      </c>
      <c r="E1013" s="31">
        <f t="shared" si="137"/>
        <v>1.6666666666666667</v>
      </c>
      <c r="F1013" s="5">
        <v>150</v>
      </c>
      <c r="G1013" s="55">
        <v>5.2905000000000006</v>
      </c>
      <c r="H1013" s="5">
        <v>25</v>
      </c>
      <c r="I1013" s="1"/>
      <c r="J1013" s="27">
        <f t="shared" si="139"/>
        <v>28</v>
      </c>
    </row>
    <row r="1014" spans="1:11" ht="15" customHeight="1">
      <c r="A1014" s="1">
        <v>1020</v>
      </c>
      <c r="B1014" s="28" t="s">
        <v>58</v>
      </c>
      <c r="C1014" s="57">
        <v>34</v>
      </c>
      <c r="D1014" s="30">
        <f t="shared" si="138"/>
        <v>8.5</v>
      </c>
      <c r="E1014" s="31">
        <f t="shared" si="137"/>
        <v>1.6666666666666667</v>
      </c>
      <c r="F1014" s="5">
        <v>150</v>
      </c>
      <c r="G1014" s="55">
        <v>5.2905000000000006</v>
      </c>
      <c r="H1014" s="5">
        <v>25</v>
      </c>
      <c r="I1014" s="1"/>
      <c r="J1014" s="27">
        <f t="shared" si="139"/>
        <v>34</v>
      </c>
    </row>
    <row r="1015" spans="1:11" ht="15" customHeight="1">
      <c r="A1015" s="1">
        <v>1021</v>
      </c>
      <c r="B1015" s="51" t="s">
        <v>59</v>
      </c>
      <c r="C1015" s="57">
        <v>52</v>
      </c>
      <c r="D1015" s="30">
        <f t="shared" si="138"/>
        <v>8.84</v>
      </c>
      <c r="E1015" s="31">
        <f t="shared" si="137"/>
        <v>1.1333333333333333</v>
      </c>
      <c r="F1015" s="5">
        <v>150</v>
      </c>
      <c r="G1015" s="55">
        <v>5.2905000000000006</v>
      </c>
      <c r="H1015" s="5">
        <v>17</v>
      </c>
      <c r="I1015" s="1"/>
      <c r="J1015" s="27">
        <f t="shared" si="139"/>
        <v>52</v>
      </c>
    </row>
    <row r="1016" spans="1:11" s="27" customFormat="1" ht="15" customHeight="1">
      <c r="A1016" s="1">
        <v>1022</v>
      </c>
      <c r="B1016" s="51" t="s">
        <v>60</v>
      </c>
      <c r="C1016" s="56" t="s">
        <v>61</v>
      </c>
      <c r="D1016" s="30">
        <f t="shared" si="138"/>
        <v>17.5</v>
      </c>
      <c r="E1016" s="31">
        <f t="shared" si="137"/>
        <v>1.6666666666666667</v>
      </c>
      <c r="F1016" s="5">
        <v>150</v>
      </c>
      <c r="G1016" s="55">
        <v>5.2905000000000006</v>
      </c>
      <c r="H1016" s="5">
        <v>25</v>
      </c>
      <c r="I1016" s="1"/>
      <c r="J1016" s="27">
        <f t="shared" si="139"/>
        <v>70</v>
      </c>
    </row>
    <row r="1017" spans="1:11" ht="15" customHeight="1">
      <c r="A1017" s="1">
        <v>1023</v>
      </c>
      <c r="B1017" s="51" t="s">
        <v>62</v>
      </c>
      <c r="C1017" s="57">
        <v>20</v>
      </c>
      <c r="D1017" s="30">
        <f t="shared" si="138"/>
        <v>5</v>
      </c>
      <c r="E1017" s="31">
        <f t="shared" si="137"/>
        <v>1.6666666666666667</v>
      </c>
      <c r="F1017" s="5">
        <v>150</v>
      </c>
      <c r="G1017" s="55">
        <v>5.2905000000000006</v>
      </c>
      <c r="H1017" s="5">
        <v>25</v>
      </c>
      <c r="I1017" s="1"/>
      <c r="J1017" s="27">
        <f t="shared" si="139"/>
        <v>20</v>
      </c>
    </row>
    <row r="1018" spans="1:11" s="27" customFormat="1" ht="15.75" customHeight="1">
      <c r="A1018" s="1">
        <v>1024</v>
      </c>
      <c r="B1018" s="20" t="s">
        <v>63</v>
      </c>
      <c r="C1018" s="24"/>
      <c r="D1018" s="24"/>
      <c r="E1018" s="24"/>
      <c r="F1018" s="24"/>
      <c r="G1018" s="24"/>
      <c r="H1018" s="24"/>
      <c r="I1018" s="24"/>
      <c r="J1018" s="24"/>
    </row>
    <row r="1019" spans="1:11" s="23" customFormat="1" ht="15" customHeight="1">
      <c r="A1019" s="1">
        <v>1025</v>
      </c>
      <c r="B1019" s="51" t="s">
        <v>64</v>
      </c>
      <c r="C1019" s="57">
        <v>28</v>
      </c>
      <c r="D1019" s="30">
        <f>(H1019*J1019)/100</f>
        <v>0</v>
      </c>
      <c r="E1019" s="4">
        <f t="shared" si="137"/>
        <v>0</v>
      </c>
      <c r="F1019" s="5"/>
      <c r="G1019" s="22"/>
      <c r="H1019" s="5"/>
      <c r="I1019" s="1"/>
      <c r="J1019" s="27">
        <f>IF(ISNUMBER(C1019),C1019,VALUE(LEFT(C1019,(SEARCH("±",C1019,1)-1))))</f>
        <v>28</v>
      </c>
    </row>
    <row r="1020" spans="1:11" s="23" customFormat="1" ht="15" customHeight="1">
      <c r="A1020" s="1">
        <v>1026</v>
      </c>
      <c r="B1020" s="51" t="s">
        <v>65</v>
      </c>
      <c r="C1020" s="57" t="s">
        <v>66</v>
      </c>
      <c r="D1020" s="30">
        <f>(H1020*J1020)/100</f>
        <v>0</v>
      </c>
      <c r="E1020" s="4">
        <f t="shared" si="137"/>
        <v>0</v>
      </c>
      <c r="F1020" s="5"/>
      <c r="G1020" s="22"/>
      <c r="H1020" s="5"/>
      <c r="I1020" s="1"/>
      <c r="J1020" s="27">
        <f>IF(ISNUMBER(C1020),C1020,VALUE(LEFT(C1020,(SEARCH("±",C1020,1)-1))))</f>
        <v>29</v>
      </c>
    </row>
    <row r="1021" spans="1:11" ht="15" customHeight="1">
      <c r="A1021" s="1">
        <v>1027</v>
      </c>
      <c r="B1021" s="40" t="s">
        <v>1781</v>
      </c>
      <c r="C1021" s="57" t="s">
        <v>67</v>
      </c>
      <c r="D1021" s="30">
        <f>(H1021*J1021)/100</f>
        <v>5.22</v>
      </c>
      <c r="E1021" s="31">
        <f t="shared" si="137"/>
        <v>1.2</v>
      </c>
      <c r="F1021" s="5">
        <v>150</v>
      </c>
      <c r="G1021" s="55">
        <v>5.2905000000000006</v>
      </c>
      <c r="H1021" s="5">
        <v>18</v>
      </c>
      <c r="I1021" s="1"/>
      <c r="J1021" s="27">
        <f>IF(ISNUMBER(C1021),C1021,VALUE(LEFT(C1021,(SEARCH("±",C1021,1)-1))))</f>
        <v>29</v>
      </c>
    </row>
    <row r="1022" spans="1:11" s="27" customFormat="1" ht="15.75" customHeight="1">
      <c r="A1022" s="1">
        <v>1028</v>
      </c>
      <c r="B1022" s="20" t="s">
        <v>68</v>
      </c>
      <c r="C1022" s="24"/>
      <c r="D1022" s="24"/>
      <c r="E1022" s="24"/>
      <c r="F1022" s="24"/>
      <c r="G1022" s="24"/>
      <c r="H1022" s="24"/>
      <c r="I1022" s="24"/>
      <c r="J1022" s="24"/>
      <c r="K1022" s="24"/>
    </row>
    <row r="1023" spans="1:11" ht="15" customHeight="1">
      <c r="A1023" s="1">
        <v>1029</v>
      </c>
      <c r="B1023" s="51" t="s">
        <v>69</v>
      </c>
      <c r="C1023" s="57">
        <v>22</v>
      </c>
      <c r="D1023" s="30">
        <f>(H1023*J1023)/100</f>
        <v>3.96</v>
      </c>
      <c r="E1023" s="31">
        <f t="shared" si="137"/>
        <v>1.2</v>
      </c>
      <c r="F1023" s="5">
        <v>150</v>
      </c>
      <c r="G1023" s="55">
        <v>5.2905000000000006</v>
      </c>
      <c r="H1023" s="5">
        <v>18</v>
      </c>
      <c r="I1023" s="1"/>
      <c r="J1023" s="27">
        <f>IF(ISNUMBER(C1023),C1023,VALUE(LEFT(C1023,(SEARCH("±",C1023,1)-1))))</f>
        <v>22</v>
      </c>
    </row>
    <row r="1024" spans="1:11" ht="15" customHeight="1">
      <c r="A1024" s="1">
        <v>1030</v>
      </c>
      <c r="B1024" s="51" t="s">
        <v>70</v>
      </c>
      <c r="C1024" s="57" t="s">
        <v>71</v>
      </c>
      <c r="D1024" s="30">
        <f>(H1024*J1024)/100</f>
        <v>5.4</v>
      </c>
      <c r="E1024" s="31">
        <f t="shared" si="137"/>
        <v>1.2</v>
      </c>
      <c r="F1024" s="5">
        <v>150</v>
      </c>
      <c r="G1024" s="55">
        <v>5.2905000000000006</v>
      </c>
      <c r="H1024" s="5">
        <v>18</v>
      </c>
      <c r="I1024" s="1"/>
      <c r="J1024" s="27">
        <f>IF(ISNUMBER(C1024),C1024,VALUE(LEFT(C1024,(SEARCH("±",C1024,1)-1))))</f>
        <v>30</v>
      </c>
    </row>
    <row r="1025" spans="1:10" ht="15" customHeight="1">
      <c r="A1025" s="1">
        <v>1031</v>
      </c>
      <c r="B1025" s="51" t="s">
        <v>72</v>
      </c>
      <c r="C1025" s="57" t="s">
        <v>1766</v>
      </c>
      <c r="D1025" s="30">
        <f>(H1025*J1025)/100</f>
        <v>5.18</v>
      </c>
      <c r="E1025" s="38">
        <f t="shared" si="137"/>
        <v>0.93333333333333335</v>
      </c>
      <c r="F1025" s="5">
        <v>150</v>
      </c>
      <c r="G1025" s="55">
        <v>5.2905000000000006</v>
      </c>
      <c r="H1025" s="5">
        <v>14</v>
      </c>
      <c r="I1025" s="1"/>
      <c r="J1025" s="27">
        <f>IF(ISNUMBER(C1025),C1025,VALUE(LEFT(C1025,(SEARCH("±",C1025,1)-1))))</f>
        <v>37</v>
      </c>
    </row>
    <row r="1026" spans="1:10" ht="15" customHeight="1">
      <c r="A1026" s="1">
        <v>1032</v>
      </c>
      <c r="B1026" s="54" t="s">
        <v>1761</v>
      </c>
      <c r="C1026" s="57" t="s">
        <v>1602</v>
      </c>
      <c r="D1026" s="30">
        <f>(H1026*J1026)/100</f>
        <v>5.0999999999999996</v>
      </c>
      <c r="E1026" s="31">
        <f t="shared" si="137"/>
        <v>1.1333333333333333</v>
      </c>
      <c r="F1026" s="5">
        <v>150</v>
      </c>
      <c r="G1026" s="55">
        <v>5.2905000000000006</v>
      </c>
      <c r="H1026" s="5">
        <v>17</v>
      </c>
      <c r="I1026" s="1"/>
      <c r="J1026" s="27">
        <f>IF(ISNUMBER(C1026),C1026,VALUE(LEFT(C1026,(SEARCH("±",C1026,1)-1))))</f>
        <v>30</v>
      </c>
    </row>
    <row r="1027" spans="1:10" ht="15" customHeight="1">
      <c r="A1027" s="1">
        <v>1033</v>
      </c>
      <c r="B1027" s="51" t="s">
        <v>73</v>
      </c>
      <c r="C1027" s="57">
        <v>52</v>
      </c>
      <c r="D1027" s="30">
        <f>(H1027*J1027)/100</f>
        <v>8.84</v>
      </c>
      <c r="E1027" s="31">
        <f t="shared" si="137"/>
        <v>1.1333333333333333</v>
      </c>
      <c r="F1027" s="5">
        <v>150</v>
      </c>
      <c r="G1027" s="55">
        <v>5.2905000000000006</v>
      </c>
      <c r="H1027" s="5">
        <v>17</v>
      </c>
      <c r="I1027" s="1"/>
      <c r="J1027" s="27">
        <f>IF(ISNUMBER(C1027),C1027,VALUE(LEFT(C1027,(SEARCH("±",C1027,1)-1))))</f>
        <v>52</v>
      </c>
    </row>
    <row r="1028" spans="1:10" s="27" customFormat="1" ht="15.75" customHeight="1">
      <c r="A1028" s="1">
        <v>1034</v>
      </c>
      <c r="B1028" s="58" t="s">
        <v>74</v>
      </c>
      <c r="C1028" s="24"/>
      <c r="D1028" s="24"/>
      <c r="E1028" s="24"/>
      <c r="F1028" s="24"/>
      <c r="G1028" s="24"/>
      <c r="H1028" s="24"/>
      <c r="I1028" s="24"/>
      <c r="J1028" s="24"/>
    </row>
    <row r="1029" spans="1:10" ht="15" customHeight="1">
      <c r="A1029" s="1">
        <v>1035</v>
      </c>
      <c r="B1029" s="51" t="s">
        <v>75</v>
      </c>
      <c r="C1029" s="57">
        <v>18</v>
      </c>
      <c r="D1029" s="30">
        <f t="shared" ref="D1029:D1034" si="140">(H1029*J1029)/100</f>
        <v>3.24</v>
      </c>
      <c r="E1029" s="31">
        <f t="shared" si="137"/>
        <v>1.2</v>
      </c>
      <c r="F1029" s="5">
        <v>150</v>
      </c>
      <c r="G1029" s="55">
        <v>5.2905000000000006</v>
      </c>
      <c r="H1029" s="5">
        <v>18</v>
      </c>
      <c r="I1029" s="1"/>
      <c r="J1029" s="27">
        <f t="shared" ref="J1029:J1034" si="141">IF(ISNUMBER(C1029),C1029,VALUE(LEFT(C1029,(SEARCH("±",C1029,1)-1))))</f>
        <v>18</v>
      </c>
    </row>
    <row r="1030" spans="1:10" ht="15" customHeight="1">
      <c r="A1030" s="1">
        <v>1036</v>
      </c>
      <c r="B1030" s="51" t="s">
        <v>75</v>
      </c>
      <c r="C1030" s="57">
        <v>21</v>
      </c>
      <c r="D1030" s="30">
        <f t="shared" si="140"/>
        <v>3.78</v>
      </c>
      <c r="E1030" s="31">
        <f t="shared" si="137"/>
        <v>1.2</v>
      </c>
      <c r="F1030" s="5">
        <v>150</v>
      </c>
      <c r="G1030" s="55">
        <v>5.2905000000000006</v>
      </c>
      <c r="H1030" s="5">
        <v>18</v>
      </c>
      <c r="I1030" s="1"/>
      <c r="J1030" s="27">
        <f t="shared" si="141"/>
        <v>21</v>
      </c>
    </row>
    <row r="1031" spans="1:10" ht="15" customHeight="1">
      <c r="A1031" s="1">
        <v>1037</v>
      </c>
      <c r="B1031" s="51" t="s">
        <v>75</v>
      </c>
      <c r="C1031" s="57">
        <v>31</v>
      </c>
      <c r="D1031" s="30">
        <f t="shared" si="140"/>
        <v>5.58</v>
      </c>
      <c r="E1031" s="31">
        <f t="shared" si="137"/>
        <v>1.2</v>
      </c>
      <c r="F1031" s="5">
        <v>150</v>
      </c>
      <c r="G1031" s="55">
        <v>5.2905000000000006</v>
      </c>
      <c r="H1031" s="5">
        <v>18</v>
      </c>
      <c r="I1031" s="1"/>
      <c r="J1031" s="27">
        <f t="shared" si="141"/>
        <v>31</v>
      </c>
    </row>
    <row r="1032" spans="1:10" ht="15" customHeight="1">
      <c r="A1032" s="1">
        <v>1038</v>
      </c>
      <c r="B1032" s="51" t="s">
        <v>75</v>
      </c>
      <c r="C1032" s="57">
        <v>32</v>
      </c>
      <c r="D1032" s="30">
        <f t="shared" si="140"/>
        <v>5.76</v>
      </c>
      <c r="E1032" s="31">
        <f t="shared" si="137"/>
        <v>1.2</v>
      </c>
      <c r="F1032" s="5">
        <v>150</v>
      </c>
      <c r="G1032" s="55">
        <v>5.2905000000000006</v>
      </c>
      <c r="H1032" s="5">
        <v>18</v>
      </c>
      <c r="I1032" s="1"/>
      <c r="J1032" s="27">
        <f t="shared" si="141"/>
        <v>32</v>
      </c>
    </row>
    <row r="1033" spans="1:10" ht="15" customHeight="1">
      <c r="A1033" s="1">
        <v>1039</v>
      </c>
      <c r="B1033" s="40" t="s">
        <v>1914</v>
      </c>
      <c r="C1033" s="57" t="s">
        <v>1380</v>
      </c>
      <c r="D1033" s="30">
        <f t="shared" si="140"/>
        <v>4.68</v>
      </c>
      <c r="E1033" s="31">
        <f t="shared" si="137"/>
        <v>1.2</v>
      </c>
      <c r="F1033" s="5">
        <v>150</v>
      </c>
      <c r="G1033" s="55">
        <v>5.2905000000000006</v>
      </c>
      <c r="H1033" s="5">
        <v>18</v>
      </c>
      <c r="I1033" s="1"/>
      <c r="J1033" s="27">
        <f t="shared" si="141"/>
        <v>26</v>
      </c>
    </row>
    <row r="1034" spans="1:10" ht="15" customHeight="1">
      <c r="A1034" s="1">
        <v>1040</v>
      </c>
      <c r="B1034" s="28" t="s">
        <v>76</v>
      </c>
      <c r="C1034" s="57">
        <v>32</v>
      </c>
      <c r="D1034" s="30">
        <f t="shared" si="140"/>
        <v>9.6</v>
      </c>
      <c r="E1034" s="31">
        <f t="shared" si="137"/>
        <v>2</v>
      </c>
      <c r="F1034" s="5">
        <v>150</v>
      </c>
      <c r="G1034" s="55">
        <v>5.2905000000000006</v>
      </c>
      <c r="H1034" s="5">
        <v>30</v>
      </c>
      <c r="I1034" s="1"/>
      <c r="J1034" s="27">
        <f t="shared" si="141"/>
        <v>32</v>
      </c>
    </row>
    <row r="1035" spans="1:10" s="27" customFormat="1" ht="15.75" customHeight="1">
      <c r="A1035" s="1">
        <v>1041</v>
      </c>
      <c r="B1035" s="20" t="s">
        <v>77</v>
      </c>
      <c r="C1035" s="24"/>
      <c r="D1035" s="24"/>
      <c r="E1035" s="24"/>
      <c r="F1035" s="24"/>
      <c r="G1035" s="24"/>
      <c r="H1035" s="24"/>
      <c r="I1035" s="24"/>
      <c r="J1035" s="24"/>
    </row>
    <row r="1036" spans="1:10" s="23" customFormat="1" ht="15" customHeight="1">
      <c r="A1036" s="1">
        <v>1042</v>
      </c>
      <c r="B1036" s="28" t="s">
        <v>78</v>
      </c>
      <c r="C1036" s="57">
        <v>31</v>
      </c>
      <c r="D1036" s="30">
        <f>(H1036*J1036)/100</f>
        <v>0</v>
      </c>
      <c r="E1036" s="4">
        <f t="shared" si="137"/>
        <v>0</v>
      </c>
      <c r="F1036" s="5"/>
      <c r="G1036" s="22"/>
      <c r="H1036" s="5"/>
      <c r="I1036" s="1"/>
      <c r="J1036" s="27">
        <f>IF(ISNUMBER(C1036),C1036,VALUE(LEFT(C1036,(SEARCH("±",C1036,1)-1))))</f>
        <v>31</v>
      </c>
    </row>
    <row r="1037" spans="1:10" s="23" customFormat="1" ht="15" customHeight="1">
      <c r="A1037" s="1">
        <v>1043</v>
      </c>
      <c r="B1037" s="28" t="s">
        <v>79</v>
      </c>
      <c r="C1037" s="57" t="s">
        <v>1801</v>
      </c>
      <c r="D1037" s="30">
        <f>(H1037*J1037)/100</f>
        <v>0</v>
      </c>
      <c r="E1037" s="4">
        <f t="shared" si="137"/>
        <v>0</v>
      </c>
      <c r="F1037" s="5"/>
      <c r="G1037" s="22"/>
      <c r="H1037" s="5"/>
      <c r="I1037" s="1"/>
      <c r="J1037" s="27">
        <f>IF(ISNUMBER(C1037),C1037,VALUE(LEFT(C1037,(SEARCH("±",C1037,1)-1))))</f>
        <v>47</v>
      </c>
    </row>
    <row r="1038" spans="1:10" ht="15" customHeight="1">
      <c r="A1038" s="1">
        <v>1044</v>
      </c>
      <c r="B1038" s="40" t="s">
        <v>1781</v>
      </c>
      <c r="C1038" s="57" t="s">
        <v>80</v>
      </c>
      <c r="D1038" s="30">
        <f>(H1038*J1038)/100</f>
        <v>7.41</v>
      </c>
      <c r="E1038" s="31">
        <f t="shared" si="137"/>
        <v>1.2666666666666666</v>
      </c>
      <c r="F1038" s="5">
        <v>150</v>
      </c>
      <c r="G1038" s="55">
        <v>5.2905000000000006</v>
      </c>
      <c r="H1038" s="5">
        <v>19</v>
      </c>
      <c r="I1038" s="1"/>
      <c r="J1038" s="27">
        <f>IF(ISNUMBER(C1038),C1038,VALUE(LEFT(C1038,(SEARCH("±",C1038,1)-1))))</f>
        <v>39</v>
      </c>
    </row>
    <row r="1039" spans="1:10" s="27" customFormat="1" ht="15.75" customHeight="1">
      <c r="A1039" s="1">
        <v>1045</v>
      </c>
      <c r="B1039" s="20" t="s">
        <v>81</v>
      </c>
      <c r="C1039" s="24"/>
      <c r="D1039" s="24"/>
      <c r="E1039" s="24"/>
      <c r="F1039" s="24"/>
      <c r="G1039" s="24"/>
      <c r="H1039" s="24"/>
      <c r="I1039" s="24"/>
      <c r="J1039" s="24"/>
    </row>
    <row r="1040" spans="1:10" ht="15" customHeight="1">
      <c r="A1040" s="1">
        <v>1046</v>
      </c>
      <c r="B1040" s="51" t="s">
        <v>82</v>
      </c>
      <c r="C1040" s="57">
        <v>31</v>
      </c>
      <c r="D1040" s="30">
        <f t="shared" ref="D1040:D1045" si="142">(H1040*J1040)/100</f>
        <v>5.27</v>
      </c>
      <c r="E1040" s="31">
        <f t="shared" si="137"/>
        <v>1.1333333333333333</v>
      </c>
      <c r="F1040" s="5">
        <v>150</v>
      </c>
      <c r="G1040" s="55">
        <v>5.2905000000000006</v>
      </c>
      <c r="H1040" s="5">
        <v>17</v>
      </c>
      <c r="I1040" s="1"/>
      <c r="J1040" s="27">
        <f t="shared" ref="J1040:J1045" si="143">IF(ISNUMBER(C1040),C1040,VALUE(LEFT(C1040,(SEARCH("±",C1040,1)-1))))</f>
        <v>31</v>
      </c>
    </row>
    <row r="1041" spans="1:11" s="23" customFormat="1" ht="15" customHeight="1">
      <c r="A1041" s="1">
        <v>1047</v>
      </c>
      <c r="B1041" s="51" t="s">
        <v>83</v>
      </c>
      <c r="C1041" s="57" t="s">
        <v>84</v>
      </c>
      <c r="D1041" s="30">
        <f t="shared" si="142"/>
        <v>0</v>
      </c>
      <c r="E1041" s="4">
        <f t="shared" si="137"/>
        <v>0</v>
      </c>
      <c r="F1041" s="5"/>
      <c r="G1041" s="22"/>
      <c r="H1041" s="5"/>
      <c r="I1041" s="1"/>
      <c r="J1041" s="27">
        <f t="shared" si="143"/>
        <v>53</v>
      </c>
    </row>
    <row r="1042" spans="1:11" ht="15" customHeight="1">
      <c r="A1042" s="1">
        <v>1048</v>
      </c>
      <c r="B1042" s="51" t="s">
        <v>85</v>
      </c>
      <c r="C1042" s="57" t="s">
        <v>86</v>
      </c>
      <c r="D1042" s="30">
        <f t="shared" si="142"/>
        <v>4.25</v>
      </c>
      <c r="E1042" s="31">
        <f t="shared" si="137"/>
        <v>1.1333333333333333</v>
      </c>
      <c r="F1042" s="5">
        <v>150</v>
      </c>
      <c r="G1042" s="55">
        <v>5.2905000000000006</v>
      </c>
      <c r="H1042" s="5">
        <v>17</v>
      </c>
      <c r="I1042" s="1"/>
      <c r="J1042" s="27">
        <f t="shared" si="143"/>
        <v>25</v>
      </c>
    </row>
    <row r="1043" spans="1:11" ht="15" customHeight="1">
      <c r="A1043" s="1">
        <v>1049</v>
      </c>
      <c r="B1043" s="51" t="s">
        <v>87</v>
      </c>
      <c r="C1043" s="57" t="s">
        <v>910</v>
      </c>
      <c r="D1043" s="30">
        <f t="shared" si="142"/>
        <v>7.14</v>
      </c>
      <c r="E1043" s="31">
        <f t="shared" si="137"/>
        <v>1.1333333333333333</v>
      </c>
      <c r="F1043" s="5">
        <v>150</v>
      </c>
      <c r="G1043" s="55">
        <v>5.2905000000000006</v>
      </c>
      <c r="H1043" s="5">
        <v>17</v>
      </c>
      <c r="I1043" s="1"/>
      <c r="J1043" s="27">
        <f t="shared" si="143"/>
        <v>42</v>
      </c>
    </row>
    <row r="1044" spans="1:11" ht="15" customHeight="1">
      <c r="A1044" s="1">
        <v>1050</v>
      </c>
      <c r="B1044" s="28" t="s">
        <v>88</v>
      </c>
      <c r="C1044" s="57">
        <v>22</v>
      </c>
      <c r="D1044" s="30">
        <f t="shared" si="142"/>
        <v>1.98</v>
      </c>
      <c r="E1044" s="38">
        <f t="shared" si="137"/>
        <v>0.6</v>
      </c>
      <c r="F1044" s="5">
        <v>150</v>
      </c>
      <c r="G1044" s="55">
        <v>5.2905000000000006</v>
      </c>
      <c r="H1044" s="5">
        <v>9</v>
      </c>
      <c r="I1044" s="1"/>
      <c r="J1044" s="27">
        <f t="shared" si="143"/>
        <v>22</v>
      </c>
    </row>
    <row r="1045" spans="1:11" ht="15" customHeight="1">
      <c r="A1045" s="1">
        <v>1051</v>
      </c>
      <c r="B1045" s="51" t="s">
        <v>89</v>
      </c>
      <c r="C1045" s="57">
        <v>22</v>
      </c>
      <c r="D1045" s="30">
        <f t="shared" si="142"/>
        <v>4.4000000000000004</v>
      </c>
      <c r="E1045" s="31">
        <f t="shared" si="137"/>
        <v>1.3333333333333333</v>
      </c>
      <c r="F1045" s="5">
        <v>150</v>
      </c>
      <c r="G1045" s="55">
        <v>5.2905000000000006</v>
      </c>
      <c r="H1045" s="5">
        <v>20</v>
      </c>
      <c r="I1045" s="1"/>
      <c r="J1045" s="27">
        <f t="shared" si="143"/>
        <v>22</v>
      </c>
    </row>
    <row r="1046" spans="1:11" s="27" customFormat="1" ht="15.75" customHeight="1">
      <c r="A1046" s="1">
        <v>1052</v>
      </c>
      <c r="B1046" s="20" t="s">
        <v>90</v>
      </c>
      <c r="C1046" s="24"/>
      <c r="D1046" s="24"/>
      <c r="E1046" s="24"/>
      <c r="F1046" s="24"/>
      <c r="G1046" s="24"/>
      <c r="H1046" s="24"/>
      <c r="I1046" s="24"/>
      <c r="J1046" s="24"/>
    </row>
    <row r="1047" spans="1:11" ht="15" customHeight="1">
      <c r="A1047" s="1">
        <v>1053</v>
      </c>
      <c r="B1047" s="51" t="s">
        <v>91</v>
      </c>
      <c r="C1047" s="57">
        <v>39</v>
      </c>
      <c r="D1047" s="30">
        <f>(H1047*J1047)/100</f>
        <v>10.14</v>
      </c>
      <c r="E1047" s="31">
        <f t="shared" si="137"/>
        <v>1.7333333333333334</v>
      </c>
      <c r="F1047" s="5">
        <v>150</v>
      </c>
      <c r="G1047" s="55">
        <v>5.2905000000000006</v>
      </c>
      <c r="H1047" s="5">
        <v>26</v>
      </c>
      <c r="I1047" s="1"/>
      <c r="J1047" s="27">
        <f>IF(ISNUMBER(C1047),C1047,VALUE(LEFT(C1047,(SEARCH("±",C1047,1)-1))))</f>
        <v>39</v>
      </c>
    </row>
    <row r="1048" spans="1:11" ht="15" customHeight="1">
      <c r="A1048" s="1">
        <v>1054</v>
      </c>
      <c r="B1048" s="28" t="s">
        <v>92</v>
      </c>
      <c r="C1048" s="57">
        <v>45</v>
      </c>
      <c r="D1048" s="30">
        <f>(H1048*J1048)/100</f>
        <v>9.9</v>
      </c>
      <c r="E1048" s="31">
        <f t="shared" si="137"/>
        <v>1.4666666666666666</v>
      </c>
      <c r="F1048" s="5">
        <v>150</v>
      </c>
      <c r="G1048" s="55">
        <v>5.2905000000000006</v>
      </c>
      <c r="H1048" s="5">
        <v>22</v>
      </c>
      <c r="I1048" s="1"/>
      <c r="J1048" s="27">
        <f>IF(ISNUMBER(C1048),C1048,VALUE(LEFT(C1048,(SEARCH("±",C1048,1)-1))))</f>
        <v>45</v>
      </c>
    </row>
    <row r="1049" spans="1:11" ht="15" customHeight="1">
      <c r="A1049" s="1">
        <v>1055</v>
      </c>
      <c r="B1049" s="51" t="s">
        <v>93</v>
      </c>
      <c r="C1049" s="57">
        <v>46</v>
      </c>
      <c r="D1049" s="30">
        <f>(H1049*J1049)/100</f>
        <v>8.2799999999999994</v>
      </c>
      <c r="E1049" s="31">
        <f t="shared" si="137"/>
        <v>1.2</v>
      </c>
      <c r="F1049" s="5">
        <v>150</v>
      </c>
      <c r="G1049" s="55">
        <v>5.2905000000000006</v>
      </c>
      <c r="H1049" s="5">
        <v>18</v>
      </c>
      <c r="I1049" s="1"/>
      <c r="J1049" s="27">
        <f>IF(ISNUMBER(C1049),C1049,VALUE(LEFT(C1049,(SEARCH("±",C1049,1)-1))))</f>
        <v>46</v>
      </c>
    </row>
    <row r="1050" spans="1:11" s="27" customFormat="1" ht="15.75" customHeight="1">
      <c r="A1050" s="1">
        <v>1056</v>
      </c>
      <c r="B1050" s="20" t="s">
        <v>94</v>
      </c>
      <c r="C1050" s="24"/>
      <c r="D1050" s="24"/>
      <c r="E1050" s="24"/>
      <c r="F1050" s="24"/>
      <c r="G1050" s="24"/>
      <c r="H1050" s="24"/>
      <c r="I1050" s="24"/>
      <c r="J1050" s="24"/>
      <c r="K1050" s="24"/>
    </row>
    <row r="1051" spans="1:11" ht="15" customHeight="1">
      <c r="A1051" s="1">
        <v>1057</v>
      </c>
      <c r="B1051" s="51" t="s">
        <v>95</v>
      </c>
      <c r="C1051" s="57" t="s">
        <v>96</v>
      </c>
      <c r="D1051" s="30">
        <f>(H1051*J1051)/100</f>
        <v>0.9</v>
      </c>
      <c r="E1051" s="38">
        <f t="shared" si="137"/>
        <v>0.4</v>
      </c>
      <c r="F1051" s="5">
        <v>150</v>
      </c>
      <c r="G1051" s="55">
        <v>5.2905000000000006</v>
      </c>
      <c r="H1051" s="5">
        <v>6</v>
      </c>
      <c r="I1051" s="1"/>
      <c r="J1051" s="27">
        <f>IF(ISNUMBER(C1051),C1051,VALUE(LEFT(C1051,(SEARCH("±",C1051,1)-1))))</f>
        <v>15</v>
      </c>
    </row>
    <row r="1052" spans="1:11" ht="15" customHeight="1">
      <c r="A1052" s="1">
        <v>1058</v>
      </c>
      <c r="B1052" s="51" t="s">
        <v>97</v>
      </c>
      <c r="C1052" s="57" t="s">
        <v>98</v>
      </c>
      <c r="D1052" s="30">
        <f>(H1052*J1052)/100</f>
        <v>1.2</v>
      </c>
      <c r="E1052" s="38">
        <f t="shared" si="137"/>
        <v>0.4</v>
      </c>
      <c r="F1052" s="5">
        <v>150</v>
      </c>
      <c r="G1052" s="55">
        <v>5.2905000000000006</v>
      </c>
      <c r="H1052" s="5">
        <v>6</v>
      </c>
      <c r="I1052" s="1"/>
      <c r="J1052" s="27">
        <f>IF(ISNUMBER(C1052),C1052,VALUE(LEFT(C1052,(SEARCH("±",C1052,1)-1))))</f>
        <v>20</v>
      </c>
    </row>
    <row r="1053" spans="1:11" ht="15" customHeight="1">
      <c r="A1053" s="1">
        <v>1059</v>
      </c>
      <c r="B1053" s="54" t="s">
        <v>1781</v>
      </c>
      <c r="C1053" s="57" t="s">
        <v>99</v>
      </c>
      <c r="D1053" s="30">
        <f>(H1053*J1053)/100</f>
        <v>1.08</v>
      </c>
      <c r="E1053" s="38">
        <f t="shared" si="137"/>
        <v>0.4</v>
      </c>
      <c r="F1053" s="5">
        <v>150</v>
      </c>
      <c r="G1053" s="55">
        <v>5.2905000000000006</v>
      </c>
      <c r="H1053" s="5">
        <v>6</v>
      </c>
      <c r="I1053" s="1"/>
      <c r="J1053" s="27">
        <f>IF(ISNUMBER(C1053),C1053,VALUE(LEFT(C1053,(SEARCH("±",C1053,1)-1))))</f>
        <v>18</v>
      </c>
    </row>
    <row r="1054" spans="1:11" ht="15" customHeight="1">
      <c r="A1054" s="1">
        <v>1060</v>
      </c>
      <c r="B1054" s="51" t="s">
        <v>100</v>
      </c>
      <c r="C1054" s="57" t="s">
        <v>101</v>
      </c>
      <c r="D1054" s="30">
        <f>(H1054*J1054)/100</f>
        <v>0.84</v>
      </c>
      <c r="E1054" s="38">
        <f t="shared" si="137"/>
        <v>0.4</v>
      </c>
      <c r="F1054" s="5">
        <v>150</v>
      </c>
      <c r="G1054" s="55">
        <v>5.2905000000000006</v>
      </c>
      <c r="H1054" s="5">
        <v>6</v>
      </c>
      <c r="I1054" s="1"/>
      <c r="J1054" s="27">
        <f>IF(ISNUMBER(C1054),C1054,VALUE(LEFT(C1054,(SEARCH("±",C1054,1)-1))))</f>
        <v>14</v>
      </c>
    </row>
    <row r="1055" spans="1:11" ht="15" customHeight="1">
      <c r="A1055" s="1">
        <v>1061</v>
      </c>
      <c r="B1055" s="51" t="s">
        <v>102</v>
      </c>
      <c r="C1055" s="57">
        <v>32</v>
      </c>
      <c r="D1055" s="30">
        <f>(H1055*J1055)/100</f>
        <v>6.08</v>
      </c>
      <c r="E1055" s="31">
        <f t="shared" si="137"/>
        <v>1.2666666666666666</v>
      </c>
      <c r="F1055" s="5">
        <v>150</v>
      </c>
      <c r="G1055" s="55">
        <v>5.2905000000000006</v>
      </c>
      <c r="H1055" s="5">
        <v>19</v>
      </c>
      <c r="I1055" s="1"/>
      <c r="J1055" s="27">
        <f>IF(ISNUMBER(C1055),C1055,VALUE(LEFT(C1055,(SEARCH("±",C1055,1)-1))))</f>
        <v>32</v>
      </c>
    </row>
    <row r="1056" spans="1:11" ht="15" customHeight="1">
      <c r="B1056" s="85" t="s">
        <v>1587</v>
      </c>
      <c r="C1056" s="57"/>
      <c r="D1056" s="30"/>
      <c r="E1056" s="31"/>
      <c r="G1056" s="55"/>
      <c r="I1056" s="1"/>
      <c r="J1056" s="27"/>
    </row>
    <row r="1057" spans="1:11" s="27" customFormat="1" ht="15.75" customHeight="1">
      <c r="A1057" s="1">
        <v>1063</v>
      </c>
      <c r="B1057" s="20" t="s">
        <v>1666</v>
      </c>
      <c r="C1057" s="24"/>
      <c r="D1057" s="24"/>
      <c r="E1057" s="24"/>
      <c r="F1057" s="24"/>
      <c r="G1057" s="24"/>
      <c r="H1057" s="24"/>
      <c r="I1057" s="24"/>
      <c r="J1057" s="24"/>
    </row>
    <row r="1058" spans="1:11" ht="15" customHeight="1">
      <c r="A1058" s="1">
        <v>1064</v>
      </c>
      <c r="B1058" s="28" t="s">
        <v>103</v>
      </c>
      <c r="C1058" s="57" t="s">
        <v>104</v>
      </c>
      <c r="D1058" s="30">
        <f>(H1058*J1058)/100</f>
        <v>9.24</v>
      </c>
      <c r="E1058" s="31">
        <f t="shared" si="137"/>
        <v>1.4666666666666666</v>
      </c>
      <c r="F1058" s="5">
        <v>50</v>
      </c>
      <c r="G1058" s="55">
        <v>1.7635000000000001</v>
      </c>
      <c r="H1058" s="5">
        <v>22</v>
      </c>
      <c r="I1058" s="1"/>
      <c r="J1058" s="27">
        <f>IF(ISNUMBER(C1058),C1058,VALUE(LEFT(C1058,(SEARCH("±",C1058,1)-1))))</f>
        <v>42</v>
      </c>
    </row>
    <row r="1059" spans="1:11" s="27" customFormat="1" ht="15.75" customHeight="1">
      <c r="A1059" s="1">
        <v>1065</v>
      </c>
      <c r="B1059" s="20" t="s">
        <v>105</v>
      </c>
      <c r="C1059" s="24"/>
      <c r="D1059" s="24"/>
      <c r="E1059" s="24"/>
      <c r="F1059" s="24"/>
      <c r="G1059" s="24"/>
      <c r="H1059" s="24"/>
      <c r="I1059" s="24"/>
      <c r="J1059" s="24"/>
    </row>
    <row r="1060" spans="1:11" s="27" customFormat="1" ht="15" customHeight="1">
      <c r="A1060" s="1">
        <v>1066</v>
      </c>
      <c r="B1060" s="28" t="s">
        <v>106</v>
      </c>
      <c r="C1060" s="57" t="s">
        <v>107</v>
      </c>
      <c r="D1060" s="30">
        <f>(H1060*J1060)/100</f>
        <v>13.05</v>
      </c>
      <c r="E1060" s="31">
        <f t="shared" si="137"/>
        <v>1.9333333333333333</v>
      </c>
      <c r="F1060" s="5">
        <v>50</v>
      </c>
      <c r="G1060" s="55">
        <v>1.7635000000000001</v>
      </c>
      <c r="H1060" s="5">
        <v>29</v>
      </c>
      <c r="I1060" s="1"/>
      <c r="J1060" s="27">
        <f>IF(ISNUMBER(C1060),C1060,VALUE(LEFT(C1060,(SEARCH("±",C1060,1)-1))))</f>
        <v>45</v>
      </c>
    </row>
    <row r="1061" spans="1:11" s="43" customFormat="1" ht="15" customHeight="1">
      <c r="A1061" s="1">
        <v>1067</v>
      </c>
      <c r="B1061" s="28" t="s">
        <v>108</v>
      </c>
      <c r="C1061" s="32" t="s">
        <v>1818</v>
      </c>
      <c r="D1061" s="30">
        <f>(H1061*J1061)/100</f>
        <v>3.38</v>
      </c>
      <c r="E1061" s="38">
        <f t="shared" si="137"/>
        <v>0.8666666666666667</v>
      </c>
      <c r="F1061" s="5">
        <v>250</v>
      </c>
      <c r="G1061" s="55">
        <v>8.8175000000000008</v>
      </c>
      <c r="H1061" s="5">
        <v>13</v>
      </c>
      <c r="I1061" s="1"/>
      <c r="J1061" s="27">
        <f>IF(ISNUMBER(C1061),C1061,VALUE(LEFT(C1061,(SEARCH("±",C1061,1)-1))))</f>
        <v>26</v>
      </c>
    </row>
    <row r="1062" spans="1:11" ht="15" customHeight="1">
      <c r="A1062" s="1">
        <v>1068</v>
      </c>
      <c r="B1062" s="28" t="s">
        <v>109</v>
      </c>
      <c r="C1062" s="57" t="s">
        <v>1602</v>
      </c>
      <c r="D1062" s="30">
        <f>(H1062*J1062)/100</f>
        <v>5.7</v>
      </c>
      <c r="E1062" s="31">
        <f t="shared" si="137"/>
        <v>1.2666666666666666</v>
      </c>
      <c r="F1062" s="5">
        <v>40</v>
      </c>
      <c r="G1062" s="55">
        <v>1.4108000000000001</v>
      </c>
      <c r="H1062" s="5">
        <v>19</v>
      </c>
      <c r="I1062" s="1"/>
      <c r="J1062" s="27">
        <f>IF(ISNUMBER(C1062),C1062,VALUE(LEFT(C1062,(SEARCH("±",C1062,1)-1))))</f>
        <v>30</v>
      </c>
    </row>
    <row r="1063" spans="1:11" ht="15" customHeight="1">
      <c r="A1063" s="1">
        <v>1069</v>
      </c>
      <c r="B1063" s="28" t="s">
        <v>110</v>
      </c>
      <c r="C1063" s="57" t="s">
        <v>1512</v>
      </c>
      <c r="D1063" s="30">
        <f>(H1063*J1063)/100</f>
        <v>6.08</v>
      </c>
      <c r="E1063" s="31">
        <f t="shared" si="137"/>
        <v>1.2666666666666666</v>
      </c>
      <c r="F1063" s="5">
        <v>40</v>
      </c>
      <c r="G1063" s="55">
        <v>1.4108000000000001</v>
      </c>
      <c r="H1063" s="5">
        <v>19</v>
      </c>
      <c r="I1063" s="1"/>
      <c r="J1063" s="27">
        <f>IF(ISNUMBER(C1063),C1063,VALUE(LEFT(C1063,(SEARCH("±",C1063,1)-1))))</f>
        <v>32</v>
      </c>
    </row>
    <row r="1064" spans="1:11" ht="15" customHeight="1">
      <c r="A1064" s="1">
        <v>1070</v>
      </c>
      <c r="B1064" s="40" t="s">
        <v>111</v>
      </c>
      <c r="C1064" s="57" t="s">
        <v>1527</v>
      </c>
      <c r="D1064" s="30">
        <f>(H1064*J1064)/100</f>
        <v>5.89</v>
      </c>
      <c r="E1064" s="31">
        <f t="shared" si="137"/>
        <v>1.2666666666666666</v>
      </c>
      <c r="F1064" s="5">
        <v>40</v>
      </c>
      <c r="G1064" s="55">
        <v>1.4108000000000001</v>
      </c>
      <c r="H1064" s="5">
        <v>19</v>
      </c>
      <c r="I1064" s="1"/>
      <c r="J1064" s="27">
        <f>IF(ISNUMBER(C1064),C1064,VALUE(LEFT(C1064,(SEARCH("±",C1064,1)-1))))</f>
        <v>31</v>
      </c>
    </row>
    <row r="1065" spans="1:11" s="27" customFormat="1" ht="15.75" customHeight="1">
      <c r="A1065" s="1">
        <v>1071</v>
      </c>
      <c r="B1065" s="20" t="s">
        <v>112</v>
      </c>
      <c r="C1065" s="24"/>
      <c r="D1065" s="24"/>
      <c r="E1065" s="24"/>
      <c r="F1065" s="24"/>
      <c r="G1065" s="24"/>
      <c r="H1065" s="24"/>
      <c r="I1065" s="24"/>
      <c r="J1065" s="24"/>
      <c r="K1065" s="24"/>
    </row>
    <row r="1066" spans="1:11" s="27" customFormat="1" ht="15.75" customHeight="1">
      <c r="A1066" s="1">
        <v>1072</v>
      </c>
      <c r="B1066" s="20" t="s">
        <v>113</v>
      </c>
      <c r="C1066" s="24"/>
      <c r="D1066" s="24"/>
      <c r="E1066" s="24"/>
      <c r="F1066" s="24"/>
      <c r="G1066" s="24"/>
      <c r="H1066" s="24"/>
      <c r="I1066" s="24"/>
      <c r="J1066" s="24"/>
      <c r="K1066" s="24"/>
    </row>
    <row r="1067" spans="1:11" ht="15" customHeight="1">
      <c r="A1067" s="1">
        <v>1073</v>
      </c>
      <c r="B1067" s="28" t="s">
        <v>114</v>
      </c>
      <c r="C1067" s="57" t="s">
        <v>115</v>
      </c>
      <c r="D1067" s="30">
        <f>(H1067*J1067)/100</f>
        <v>3.08</v>
      </c>
      <c r="E1067" s="31">
        <f t="shared" ref="E1067:E1131" si="144">SUM(H1067/15)</f>
        <v>1.4666666666666666</v>
      </c>
      <c r="F1067" s="5">
        <v>35</v>
      </c>
      <c r="G1067" s="55">
        <v>1.23445</v>
      </c>
      <c r="H1067" s="5">
        <v>22</v>
      </c>
      <c r="I1067" s="1"/>
      <c r="J1067" s="27">
        <f>IF(ISNUMBER(C1067),C1067,VALUE(LEFT(C1067,(SEARCH("±",C1067,1)-1))))</f>
        <v>14</v>
      </c>
    </row>
    <row r="1068" spans="1:11" s="27" customFormat="1" ht="15.75" customHeight="1">
      <c r="A1068" s="1">
        <v>1074</v>
      </c>
      <c r="B1068" s="20" t="s">
        <v>116</v>
      </c>
      <c r="C1068" s="24"/>
      <c r="D1068" s="24"/>
      <c r="E1068" s="24"/>
      <c r="F1068" s="24"/>
      <c r="G1068" s="24"/>
      <c r="H1068" s="24"/>
      <c r="I1068" s="24"/>
      <c r="J1068" s="24"/>
      <c r="K1068" s="24"/>
    </row>
    <row r="1069" spans="1:11" ht="15" customHeight="1">
      <c r="A1069" s="1">
        <v>1075</v>
      </c>
      <c r="B1069" s="28" t="s">
        <v>117</v>
      </c>
      <c r="C1069" s="57" t="s">
        <v>66</v>
      </c>
      <c r="D1069" s="30">
        <f>(H1069*J1069)/100</f>
        <v>2.3199999999999998</v>
      </c>
      <c r="E1069" s="38">
        <f t="shared" si="144"/>
        <v>0.53333333333333333</v>
      </c>
      <c r="F1069" s="5">
        <v>50</v>
      </c>
      <c r="G1069" s="55">
        <v>1.7635000000000001</v>
      </c>
      <c r="H1069" s="5">
        <v>8</v>
      </c>
      <c r="I1069" s="1"/>
      <c r="J1069" s="27">
        <f>IF(ISNUMBER(C1069),C1069,VALUE(LEFT(C1069,(SEARCH("±",C1069,1)-1))))</f>
        <v>29</v>
      </c>
    </row>
    <row r="1070" spans="1:11" s="43" customFormat="1" ht="15" customHeight="1">
      <c r="A1070" s="1">
        <v>1076</v>
      </c>
      <c r="B1070" s="28" t="s">
        <v>118</v>
      </c>
      <c r="C1070" s="57" t="s">
        <v>119</v>
      </c>
      <c r="D1070" s="30">
        <f>(H1070*J1070)/100</f>
        <v>1.38</v>
      </c>
      <c r="E1070" s="38">
        <f t="shared" si="144"/>
        <v>0.4</v>
      </c>
      <c r="F1070" s="5">
        <v>50</v>
      </c>
      <c r="G1070" s="55">
        <v>1.7635000000000001</v>
      </c>
      <c r="H1070" s="5">
        <v>6</v>
      </c>
      <c r="I1070" s="1"/>
      <c r="J1070" s="27">
        <f>IF(ISNUMBER(C1070),C1070,VALUE(LEFT(C1070,(SEARCH("±",C1070,1)-1))))</f>
        <v>23</v>
      </c>
    </row>
    <row r="1071" spans="1:11" s="27" customFormat="1" ht="15.75" customHeight="1">
      <c r="A1071" s="1">
        <v>1077</v>
      </c>
      <c r="B1071" s="20" t="s">
        <v>120</v>
      </c>
      <c r="C1071" s="24"/>
      <c r="D1071" s="24"/>
      <c r="E1071" s="24"/>
      <c r="F1071" s="24"/>
      <c r="G1071" s="24"/>
      <c r="H1071" s="24"/>
      <c r="I1071" s="24"/>
      <c r="J1071" s="24"/>
    </row>
    <row r="1072" spans="1:11" ht="15" customHeight="1">
      <c r="A1072" s="1">
        <v>1078</v>
      </c>
      <c r="B1072" s="28" t="s">
        <v>121</v>
      </c>
      <c r="C1072" s="57" t="s">
        <v>1602</v>
      </c>
      <c r="D1072" s="30">
        <f>(H1072*J1072)/100</f>
        <v>4.2</v>
      </c>
      <c r="E1072" s="38">
        <f t="shared" si="144"/>
        <v>0.93333333333333335</v>
      </c>
      <c r="F1072" s="5">
        <v>80</v>
      </c>
      <c r="G1072" s="55">
        <v>2.8216000000000001</v>
      </c>
      <c r="H1072" s="5">
        <v>14</v>
      </c>
      <c r="I1072" s="1"/>
      <c r="J1072" s="27">
        <f>IF(ISNUMBER(C1072),C1072,VALUE(LEFT(C1072,(SEARCH("±",C1072,1)-1))))</f>
        <v>30</v>
      </c>
    </row>
    <row r="1073" spans="1:10" ht="15" customHeight="1">
      <c r="A1073" s="1">
        <v>1079</v>
      </c>
      <c r="B1073" s="28" t="s">
        <v>117</v>
      </c>
      <c r="C1073" s="57" t="s">
        <v>1785</v>
      </c>
      <c r="D1073" s="30">
        <f>(H1073*J1073)/100</f>
        <v>4.9400000000000004</v>
      </c>
      <c r="E1073" s="38">
        <f t="shared" si="144"/>
        <v>0.8666666666666667</v>
      </c>
      <c r="F1073" s="5">
        <v>80</v>
      </c>
      <c r="G1073" s="55">
        <v>2.8216000000000001</v>
      </c>
      <c r="H1073" s="5">
        <v>13</v>
      </c>
      <c r="I1073" s="1"/>
      <c r="J1073" s="27">
        <f>IF(ISNUMBER(C1073),C1073,VALUE(LEFT(C1073,(SEARCH("±",C1073,1)-1))))</f>
        <v>38</v>
      </c>
    </row>
    <row r="1074" spans="1:10" ht="15" customHeight="1">
      <c r="A1074" s="1">
        <v>1080</v>
      </c>
      <c r="B1074" s="28" t="s">
        <v>118</v>
      </c>
      <c r="C1074" s="57" t="s">
        <v>122</v>
      </c>
      <c r="D1074" s="30">
        <f>(H1074*J1074)/100</f>
        <v>1.98</v>
      </c>
      <c r="E1074" s="38">
        <f t="shared" si="144"/>
        <v>0.6</v>
      </c>
      <c r="F1074" s="5">
        <v>80</v>
      </c>
      <c r="G1074" s="55">
        <v>2.8216000000000001</v>
      </c>
      <c r="H1074" s="5">
        <v>9</v>
      </c>
      <c r="I1074" s="1"/>
      <c r="J1074" s="27">
        <f>IF(ISNUMBER(C1074),C1074,VALUE(LEFT(C1074,(SEARCH("±",C1074,1)-1))))</f>
        <v>22</v>
      </c>
    </row>
    <row r="1075" spans="1:10" ht="15" customHeight="1">
      <c r="A1075" s="1">
        <v>1081</v>
      </c>
      <c r="B1075" s="28" t="s">
        <v>123</v>
      </c>
      <c r="C1075" s="57" t="s">
        <v>893</v>
      </c>
      <c r="D1075" s="30">
        <f>(H1075*J1075)/100</f>
        <v>5.59</v>
      </c>
      <c r="E1075" s="38">
        <f t="shared" si="144"/>
        <v>0.8666666666666667</v>
      </c>
      <c r="F1075" s="5">
        <v>80</v>
      </c>
      <c r="G1075" s="55">
        <v>2.8216000000000001</v>
      </c>
      <c r="H1075" s="5">
        <v>13</v>
      </c>
      <c r="I1075" s="1"/>
      <c r="J1075" s="27">
        <f>IF(ISNUMBER(C1075),C1075,VALUE(LEFT(C1075,(SEARCH("±",C1075,1)-1))))</f>
        <v>43</v>
      </c>
    </row>
    <row r="1076" spans="1:10" ht="15" customHeight="1">
      <c r="A1076" s="1">
        <v>1082</v>
      </c>
      <c r="B1076" s="28" t="s">
        <v>124</v>
      </c>
      <c r="C1076" s="57" t="s">
        <v>1461</v>
      </c>
      <c r="D1076" s="30">
        <f>(H1076*J1076)/100</f>
        <v>6</v>
      </c>
      <c r="E1076" s="38">
        <f t="shared" si="144"/>
        <v>1</v>
      </c>
      <c r="F1076" s="5">
        <v>80</v>
      </c>
      <c r="G1076" s="55">
        <v>2.8216000000000001</v>
      </c>
      <c r="H1076" s="5">
        <v>15</v>
      </c>
      <c r="I1076" s="1"/>
      <c r="J1076" s="27">
        <f>IF(ISNUMBER(C1076),C1076,VALUE(LEFT(C1076,(SEARCH("±",C1076,1)-1))))</f>
        <v>40</v>
      </c>
    </row>
    <row r="1077" spans="1:10" s="27" customFormat="1" ht="15.75" customHeight="1">
      <c r="A1077" s="1">
        <v>1083</v>
      </c>
      <c r="B1077" s="20" t="s">
        <v>125</v>
      </c>
      <c r="C1077" s="24"/>
      <c r="D1077" s="24"/>
      <c r="E1077" s="24"/>
      <c r="F1077" s="24"/>
      <c r="G1077" s="24"/>
      <c r="H1077" s="24"/>
      <c r="I1077" s="24"/>
      <c r="J1077" s="24"/>
    </row>
    <row r="1078" spans="1:10" ht="15" customHeight="1">
      <c r="A1078" s="1">
        <v>1084</v>
      </c>
      <c r="B1078" s="28" t="s">
        <v>126</v>
      </c>
      <c r="C1078" s="57" t="s">
        <v>1477</v>
      </c>
      <c r="D1078" s="30">
        <f>(H1078*J1078)/100</f>
        <v>2.75</v>
      </c>
      <c r="E1078" s="38">
        <f t="shared" si="144"/>
        <v>0.73333333333333328</v>
      </c>
      <c r="F1078" s="5">
        <v>55</v>
      </c>
      <c r="G1078" s="55">
        <v>1.9398500000000001</v>
      </c>
      <c r="H1078" s="42">
        <v>11</v>
      </c>
      <c r="I1078" s="1"/>
      <c r="J1078" s="27">
        <f>IF(ISNUMBER(C1078),C1078,VALUE(LEFT(C1078,(SEARCH("±",C1078,1)-1))))</f>
        <v>25</v>
      </c>
    </row>
    <row r="1079" spans="1:10" ht="15" customHeight="1">
      <c r="A1079" s="1">
        <v>1085</v>
      </c>
      <c r="B1079" s="28" t="s">
        <v>127</v>
      </c>
      <c r="C1079" s="57" t="s">
        <v>910</v>
      </c>
      <c r="D1079" s="30">
        <f>(H1079*J1079)/100</f>
        <v>3.78</v>
      </c>
      <c r="E1079" s="38">
        <f t="shared" si="144"/>
        <v>0.6</v>
      </c>
      <c r="F1079" s="5">
        <v>55</v>
      </c>
      <c r="G1079" s="55">
        <v>1.9398500000000001</v>
      </c>
      <c r="H1079" s="42">
        <v>9</v>
      </c>
      <c r="I1079" s="1"/>
      <c r="J1079" s="27">
        <f>IF(ISNUMBER(C1079),C1079,VALUE(LEFT(C1079,(SEARCH("±",C1079,1)-1))))</f>
        <v>42</v>
      </c>
    </row>
    <row r="1080" spans="1:10" s="43" customFormat="1" ht="15" customHeight="1">
      <c r="A1080" s="1">
        <v>1086</v>
      </c>
      <c r="B1080" s="28" t="s">
        <v>118</v>
      </c>
      <c r="C1080" s="57" t="s">
        <v>128</v>
      </c>
      <c r="D1080" s="30">
        <f>(H1080*J1080)/100</f>
        <v>3.33</v>
      </c>
      <c r="E1080" s="38">
        <f t="shared" si="144"/>
        <v>0.6</v>
      </c>
      <c r="F1080" s="5">
        <v>55</v>
      </c>
      <c r="G1080" s="55">
        <v>1.9398500000000001</v>
      </c>
      <c r="H1080" s="42">
        <v>9</v>
      </c>
      <c r="I1080" s="1"/>
      <c r="J1080" s="27">
        <f>IF(ISNUMBER(C1080),C1080,VALUE(LEFT(C1080,(SEARCH("±",C1080,1)-1))))</f>
        <v>37</v>
      </c>
    </row>
    <row r="1081" spans="1:10" s="27" customFormat="1" ht="15.75" customHeight="1">
      <c r="A1081" s="1">
        <v>1087</v>
      </c>
      <c r="B1081" s="20" t="s">
        <v>129</v>
      </c>
      <c r="C1081" s="24"/>
      <c r="D1081" s="24"/>
      <c r="E1081" s="24"/>
      <c r="F1081" s="24"/>
      <c r="G1081" s="24"/>
      <c r="H1081" s="24"/>
      <c r="I1081" s="24"/>
      <c r="J1081" s="24"/>
    </row>
    <row r="1082" spans="1:10" ht="15" customHeight="1">
      <c r="A1082" s="1">
        <v>1088</v>
      </c>
      <c r="B1082" s="28" t="s">
        <v>130</v>
      </c>
      <c r="C1082" s="57" t="s">
        <v>1874</v>
      </c>
      <c r="D1082" s="30">
        <f>(H1082*J1082)/100</f>
        <v>0.47</v>
      </c>
      <c r="E1082" s="38">
        <f t="shared" si="144"/>
        <v>6.6666666666666666E-2</v>
      </c>
      <c r="F1082" s="5">
        <v>250</v>
      </c>
      <c r="G1082" s="55">
        <v>8.8175000000000008</v>
      </c>
      <c r="H1082" s="5">
        <v>1</v>
      </c>
      <c r="I1082" s="1"/>
      <c r="J1082" s="27">
        <f>IF(ISNUMBER(C1082),C1082,VALUE(LEFT(C1082,(SEARCH("±",C1082,1)-1))))</f>
        <v>47</v>
      </c>
    </row>
    <row r="1083" spans="1:10" ht="15" customHeight="1">
      <c r="A1083" s="1">
        <v>1089</v>
      </c>
      <c r="B1083" s="28" t="s">
        <v>131</v>
      </c>
      <c r="C1083" s="57" t="s">
        <v>978</v>
      </c>
      <c r="D1083" s="30">
        <f>(H1083*J1083)/100</f>
        <v>1.1100000000000001</v>
      </c>
      <c r="E1083" s="38">
        <f t="shared" si="144"/>
        <v>0.2</v>
      </c>
      <c r="F1083" s="5">
        <v>250</v>
      </c>
      <c r="G1083" s="55">
        <v>8.8175000000000008</v>
      </c>
      <c r="H1083" s="5">
        <v>3</v>
      </c>
      <c r="I1083" s="1"/>
      <c r="J1083" s="27">
        <f>IF(ISNUMBER(C1083),C1083,VALUE(LEFT(C1083,(SEARCH("±",C1083,1)-1))))</f>
        <v>37</v>
      </c>
    </row>
    <row r="1084" spans="1:10" ht="15" customHeight="1">
      <c r="A1084" s="1">
        <v>1090</v>
      </c>
      <c r="B1084" s="28" t="s">
        <v>132</v>
      </c>
      <c r="C1084" s="57" t="s">
        <v>1697</v>
      </c>
      <c r="D1084" s="30">
        <f>(H1084*J1084)/100</f>
        <v>0.42</v>
      </c>
      <c r="E1084" s="38">
        <f t="shared" si="144"/>
        <v>6.6666666666666666E-2</v>
      </c>
      <c r="F1084" s="5">
        <v>250</v>
      </c>
      <c r="G1084" s="55">
        <v>8.8175000000000008</v>
      </c>
      <c r="H1084" s="5">
        <v>1</v>
      </c>
      <c r="I1084" s="1"/>
      <c r="J1084" s="27">
        <f>IF(ISNUMBER(C1084),C1084,VALUE(LEFT(C1084,(SEARCH("±",C1084,1)-1))))</f>
        <v>42</v>
      </c>
    </row>
    <row r="1085" spans="1:10" ht="15" customHeight="1">
      <c r="A1085" s="1">
        <v>1091</v>
      </c>
      <c r="B1085" s="28" t="s">
        <v>133</v>
      </c>
      <c r="C1085" s="57" t="s">
        <v>1438</v>
      </c>
      <c r="D1085" s="30">
        <f>(H1085*J1085)/100</f>
        <v>0.96</v>
      </c>
      <c r="E1085" s="38">
        <f t="shared" si="144"/>
        <v>0.2</v>
      </c>
      <c r="F1085" s="5">
        <v>250</v>
      </c>
      <c r="G1085" s="55">
        <v>8.8175000000000008</v>
      </c>
      <c r="H1085" s="5">
        <v>3</v>
      </c>
      <c r="I1085" s="1"/>
      <c r="J1085" s="27">
        <f>IF(ISNUMBER(C1085),C1085,VALUE(LEFT(C1085,(SEARCH("±",C1085,1)-1))))</f>
        <v>32</v>
      </c>
    </row>
    <row r="1086" spans="1:10" ht="15" customHeight="1">
      <c r="B1086" s="84" t="s">
        <v>1587</v>
      </c>
      <c r="C1086" s="57"/>
      <c r="D1086" s="30"/>
      <c r="E1086" s="38"/>
      <c r="G1086" s="55"/>
      <c r="I1086" s="1"/>
      <c r="J1086" s="27"/>
    </row>
    <row r="1087" spans="1:10" s="27" customFormat="1" ht="15.75" customHeight="1">
      <c r="A1087" s="1">
        <v>1093</v>
      </c>
      <c r="B1087" s="20" t="s">
        <v>1667</v>
      </c>
      <c r="C1087" s="24"/>
      <c r="D1087" s="24"/>
      <c r="E1087" s="24"/>
      <c r="F1087" s="24"/>
      <c r="G1087" s="24"/>
      <c r="H1087" s="24"/>
      <c r="I1087" s="24"/>
      <c r="J1087" s="24"/>
    </row>
    <row r="1088" spans="1:10" ht="15" customHeight="1">
      <c r="A1088" s="1">
        <v>1094</v>
      </c>
      <c r="B1088" s="51" t="s">
        <v>134</v>
      </c>
      <c r="C1088" s="71" t="s">
        <v>135</v>
      </c>
      <c r="D1088" s="30">
        <f t="shared" ref="D1088:D1093" si="145">(H1088*J1088)/100</f>
        <v>7.36</v>
      </c>
      <c r="E1088" s="31">
        <f t="shared" si="144"/>
        <v>1.0666666666666667</v>
      </c>
      <c r="F1088" s="5">
        <v>100</v>
      </c>
      <c r="G1088" s="55">
        <v>3.5270000000000001</v>
      </c>
      <c r="H1088" s="5">
        <v>16</v>
      </c>
      <c r="I1088" s="1"/>
      <c r="J1088" s="27">
        <f t="shared" ref="J1088:J1093" si="146">IF(ISNUMBER(C1088),C1088,VALUE(LEFT(C1088,(SEARCH("±",C1088,1)-1))))</f>
        <v>46</v>
      </c>
    </row>
    <row r="1089" spans="1:10" ht="15" customHeight="1">
      <c r="A1089" s="1">
        <v>1096</v>
      </c>
      <c r="B1089" s="51" t="s">
        <v>136</v>
      </c>
      <c r="C1089" s="57" t="s">
        <v>1591</v>
      </c>
      <c r="D1089" s="30">
        <f t="shared" si="145"/>
        <v>7.22</v>
      </c>
      <c r="E1089" s="31">
        <f t="shared" si="144"/>
        <v>1.2666666666666666</v>
      </c>
      <c r="F1089" s="5">
        <v>100</v>
      </c>
      <c r="G1089" s="55">
        <v>3.5270000000000001</v>
      </c>
      <c r="H1089" s="5">
        <v>19</v>
      </c>
      <c r="I1089" s="1"/>
      <c r="J1089" s="27">
        <f t="shared" si="146"/>
        <v>38</v>
      </c>
    </row>
    <row r="1090" spans="1:10" s="23" customFormat="1" ht="15" customHeight="1">
      <c r="A1090" s="1">
        <v>1097</v>
      </c>
      <c r="B1090" s="28" t="s">
        <v>137</v>
      </c>
      <c r="C1090" s="57" t="s">
        <v>1293</v>
      </c>
      <c r="D1090" s="30">
        <f t="shared" si="145"/>
        <v>14.8</v>
      </c>
      <c r="E1090" s="33">
        <f t="shared" si="144"/>
        <v>2.4666666666666668</v>
      </c>
      <c r="F1090" s="5">
        <v>360</v>
      </c>
      <c r="G1090" s="55">
        <v>12.6972</v>
      </c>
      <c r="H1090" s="5">
        <v>37</v>
      </c>
      <c r="I1090" s="1"/>
      <c r="J1090" s="27">
        <f t="shared" si="146"/>
        <v>40</v>
      </c>
    </row>
    <row r="1091" spans="1:10" s="28" customFormat="1" ht="15" customHeight="1">
      <c r="A1091" s="1">
        <v>1098</v>
      </c>
      <c r="B1091" s="28" t="s">
        <v>138</v>
      </c>
      <c r="C1091" s="68" t="s">
        <v>1105</v>
      </c>
      <c r="D1091" s="30">
        <f t="shared" si="145"/>
        <v>31.2</v>
      </c>
      <c r="E1091" s="33">
        <f t="shared" si="144"/>
        <v>3.2</v>
      </c>
      <c r="F1091" s="5">
        <v>150</v>
      </c>
      <c r="G1091" s="55">
        <v>5.2905000000000006</v>
      </c>
      <c r="H1091" s="5">
        <v>48</v>
      </c>
      <c r="I1091" s="1"/>
      <c r="J1091" s="27">
        <f t="shared" si="146"/>
        <v>65</v>
      </c>
    </row>
    <row r="1092" spans="1:10" ht="15" customHeight="1">
      <c r="A1092" s="1">
        <v>1099</v>
      </c>
      <c r="B1092" s="28" t="s">
        <v>139</v>
      </c>
      <c r="C1092" s="57" t="s">
        <v>5</v>
      </c>
      <c r="D1092" s="30">
        <f t="shared" si="145"/>
        <v>24.48</v>
      </c>
      <c r="E1092" s="33">
        <f t="shared" si="144"/>
        <v>4.5333333333333332</v>
      </c>
      <c r="F1092" s="5">
        <v>400</v>
      </c>
      <c r="G1092" s="55">
        <v>14.108000000000001</v>
      </c>
      <c r="H1092" s="42">
        <v>68</v>
      </c>
      <c r="I1092" s="1"/>
      <c r="J1092" s="27">
        <f t="shared" si="146"/>
        <v>36</v>
      </c>
    </row>
    <row r="1093" spans="1:10" ht="15" customHeight="1">
      <c r="A1093" s="1">
        <v>1100</v>
      </c>
      <c r="B1093" s="28" t="s">
        <v>140</v>
      </c>
      <c r="C1093" s="32" t="s">
        <v>1360</v>
      </c>
      <c r="D1093" s="30">
        <f t="shared" si="145"/>
        <v>12.15</v>
      </c>
      <c r="E1093" s="31">
        <f t="shared" si="144"/>
        <v>1.8</v>
      </c>
      <c r="F1093" s="5">
        <v>100</v>
      </c>
      <c r="G1093" s="55">
        <v>3.5270000000000001</v>
      </c>
      <c r="H1093" s="42">
        <v>27</v>
      </c>
      <c r="I1093" s="1"/>
      <c r="J1093" s="27">
        <f t="shared" si="146"/>
        <v>45</v>
      </c>
    </row>
    <row r="1094" spans="1:10" s="27" customFormat="1" ht="15.75" customHeight="1">
      <c r="A1094" s="1">
        <v>1101</v>
      </c>
      <c r="B1094" s="20" t="s">
        <v>141</v>
      </c>
      <c r="C1094" s="24"/>
      <c r="D1094" s="24"/>
      <c r="E1094" s="24"/>
      <c r="F1094" s="24"/>
      <c r="G1094" s="24"/>
      <c r="H1094" s="24"/>
      <c r="I1094" s="24"/>
      <c r="J1094" s="24"/>
    </row>
    <row r="1095" spans="1:10" ht="15" customHeight="1">
      <c r="A1095" s="1">
        <v>1102</v>
      </c>
      <c r="B1095" s="28" t="s">
        <v>142</v>
      </c>
      <c r="C1095" s="29">
        <v>60</v>
      </c>
      <c r="D1095" s="30">
        <f t="shared" ref="D1095:D1103" si="147">(H1095*J1095)/100</f>
        <v>16.2</v>
      </c>
      <c r="E1095" s="31">
        <f t="shared" si="144"/>
        <v>1.8</v>
      </c>
      <c r="F1095" s="5">
        <v>100</v>
      </c>
      <c r="G1095" s="55">
        <v>3.5270000000000001</v>
      </c>
      <c r="H1095" s="5">
        <v>27</v>
      </c>
      <c r="I1095" s="1"/>
      <c r="J1095" s="27">
        <f t="shared" ref="J1095:J1103" si="148">IF(ISNUMBER(C1095),C1095,VALUE(LEFT(C1095,(SEARCH("±",C1095,1)-1))))</f>
        <v>60</v>
      </c>
    </row>
    <row r="1096" spans="1:10" s="23" customFormat="1" ht="15" customHeight="1">
      <c r="A1096" s="1">
        <v>1103</v>
      </c>
      <c r="B1096" s="28" t="s">
        <v>143</v>
      </c>
      <c r="C1096" s="34">
        <v>80</v>
      </c>
      <c r="D1096" s="30">
        <f t="shared" si="147"/>
        <v>21.6</v>
      </c>
      <c r="E1096" s="31">
        <f t="shared" si="144"/>
        <v>1.8</v>
      </c>
      <c r="F1096" s="5">
        <v>100</v>
      </c>
      <c r="G1096" s="55">
        <v>3.5270000000000001</v>
      </c>
      <c r="H1096" s="5">
        <v>27</v>
      </c>
      <c r="I1096" s="1"/>
      <c r="J1096" s="27">
        <f t="shared" si="148"/>
        <v>80</v>
      </c>
    </row>
    <row r="1097" spans="1:10" ht="15" customHeight="1">
      <c r="A1097" s="1">
        <v>1104</v>
      </c>
      <c r="B1097" s="28" t="s">
        <v>144</v>
      </c>
      <c r="C1097" s="32" t="s">
        <v>5</v>
      </c>
      <c r="D1097" s="30">
        <f t="shared" si="147"/>
        <v>8.64</v>
      </c>
      <c r="E1097" s="31">
        <f t="shared" si="144"/>
        <v>1.6</v>
      </c>
      <c r="F1097" s="5">
        <v>100</v>
      </c>
      <c r="G1097" s="6">
        <v>3.5270000000000001</v>
      </c>
      <c r="H1097" s="5">
        <v>24</v>
      </c>
      <c r="I1097" s="1"/>
      <c r="J1097" s="27">
        <f t="shared" si="148"/>
        <v>36</v>
      </c>
    </row>
    <row r="1098" spans="1:10" ht="15" customHeight="1">
      <c r="A1098" s="1">
        <v>1105</v>
      </c>
      <c r="B1098" s="28" t="s">
        <v>145</v>
      </c>
      <c r="C1098" s="32" t="s">
        <v>1602</v>
      </c>
      <c r="D1098" s="30">
        <f t="shared" si="147"/>
        <v>6.6</v>
      </c>
      <c r="E1098" s="31">
        <f t="shared" si="144"/>
        <v>1.4666666666666666</v>
      </c>
      <c r="F1098" s="5">
        <v>100</v>
      </c>
      <c r="G1098" s="6">
        <v>3.5270000000000001</v>
      </c>
      <c r="H1098" s="5">
        <v>22</v>
      </c>
      <c r="I1098" s="1"/>
      <c r="J1098" s="27">
        <f t="shared" si="148"/>
        <v>30</v>
      </c>
    </row>
    <row r="1099" spans="1:10" ht="15" customHeight="1">
      <c r="A1099" s="1">
        <v>1106</v>
      </c>
      <c r="B1099" s="28" t="s">
        <v>146</v>
      </c>
      <c r="C1099" s="32" t="s">
        <v>147</v>
      </c>
      <c r="D1099" s="30">
        <f t="shared" si="147"/>
        <v>12.25</v>
      </c>
      <c r="E1099" s="31">
        <f t="shared" si="144"/>
        <v>1.6666666666666667</v>
      </c>
      <c r="F1099" s="5">
        <v>100</v>
      </c>
      <c r="G1099" s="6">
        <v>3.5270000000000001</v>
      </c>
      <c r="H1099" s="5">
        <v>25</v>
      </c>
      <c r="I1099" s="1"/>
      <c r="J1099" s="27">
        <f t="shared" si="148"/>
        <v>49</v>
      </c>
    </row>
    <row r="1100" spans="1:10" ht="15" customHeight="1">
      <c r="A1100" s="1">
        <v>1107</v>
      </c>
      <c r="B1100" s="51" t="s">
        <v>148</v>
      </c>
      <c r="C1100" s="71" t="s">
        <v>41</v>
      </c>
      <c r="D1100" s="30">
        <f t="shared" si="147"/>
        <v>0.84</v>
      </c>
      <c r="E1100" s="38">
        <f t="shared" si="144"/>
        <v>0.2</v>
      </c>
      <c r="F1100" s="44">
        <v>100</v>
      </c>
      <c r="G1100" s="6">
        <v>3.5270000000000001</v>
      </c>
      <c r="H1100" s="44">
        <v>3</v>
      </c>
      <c r="I1100" s="1"/>
      <c r="J1100" s="27">
        <f t="shared" si="148"/>
        <v>28</v>
      </c>
    </row>
    <row r="1101" spans="1:10" s="28" customFormat="1" ht="15" customHeight="1">
      <c r="A1101" s="1">
        <v>1108</v>
      </c>
      <c r="B1101" s="28" t="s">
        <v>149</v>
      </c>
      <c r="C1101" s="68" t="s">
        <v>895</v>
      </c>
      <c r="D1101" s="30">
        <f t="shared" si="147"/>
        <v>34.979999999999997</v>
      </c>
      <c r="E1101" s="33">
        <f t="shared" si="144"/>
        <v>3.5333333333333332</v>
      </c>
      <c r="F1101" s="5">
        <v>360</v>
      </c>
      <c r="G1101" s="6">
        <v>12.6972</v>
      </c>
      <c r="H1101" s="5">
        <v>53</v>
      </c>
      <c r="I1101" s="1"/>
      <c r="J1101" s="27">
        <f t="shared" si="148"/>
        <v>66</v>
      </c>
    </row>
    <row r="1102" spans="1:10" ht="15" customHeight="1">
      <c r="A1102" s="1">
        <v>1109</v>
      </c>
      <c r="B1102" s="28" t="s">
        <v>150</v>
      </c>
      <c r="C1102" s="57" t="s">
        <v>151</v>
      </c>
      <c r="D1102" s="30">
        <f t="shared" si="147"/>
        <v>24.96</v>
      </c>
      <c r="E1102" s="33">
        <f t="shared" si="144"/>
        <v>3.2</v>
      </c>
      <c r="F1102" s="5">
        <v>360</v>
      </c>
      <c r="G1102" s="6">
        <v>12.6972</v>
      </c>
      <c r="H1102" s="5">
        <v>48</v>
      </c>
      <c r="I1102" s="1"/>
      <c r="J1102" s="27">
        <f t="shared" si="148"/>
        <v>52</v>
      </c>
    </row>
    <row r="1103" spans="1:10" s="28" customFormat="1" ht="15" customHeight="1">
      <c r="A1103" s="1">
        <v>1110</v>
      </c>
      <c r="B1103" s="28" t="s">
        <v>152</v>
      </c>
      <c r="C1103" s="56" t="s">
        <v>153</v>
      </c>
      <c r="D1103" s="30">
        <f t="shared" si="147"/>
        <v>54.75</v>
      </c>
      <c r="E1103" s="33">
        <f t="shared" si="144"/>
        <v>5</v>
      </c>
      <c r="F1103" s="5">
        <v>360</v>
      </c>
      <c r="G1103" s="6">
        <v>12.6972</v>
      </c>
      <c r="H1103" s="5">
        <v>75</v>
      </c>
      <c r="I1103" s="1"/>
      <c r="J1103" s="27">
        <f t="shared" si="148"/>
        <v>73</v>
      </c>
    </row>
    <row r="1104" spans="1:10" s="27" customFormat="1" ht="15.75" customHeight="1">
      <c r="A1104" s="1">
        <v>1111</v>
      </c>
      <c r="B1104" s="20" t="s">
        <v>154</v>
      </c>
      <c r="C1104" s="24"/>
      <c r="D1104" s="24"/>
      <c r="E1104" s="24"/>
      <c r="F1104" s="24"/>
      <c r="G1104" s="24"/>
      <c r="H1104" s="24"/>
      <c r="I1104" s="24"/>
      <c r="J1104" s="24"/>
    </row>
    <row r="1105" spans="1:10" s="27" customFormat="1" ht="15" customHeight="1">
      <c r="A1105" s="1">
        <v>1112</v>
      </c>
      <c r="B1105" s="28" t="s">
        <v>155</v>
      </c>
      <c r="C1105" s="57" t="s">
        <v>1121</v>
      </c>
      <c r="D1105" s="30">
        <f t="shared" ref="D1105:D1110" si="149">(H1105*J1105)/100</f>
        <v>17.28</v>
      </c>
      <c r="E1105" s="33">
        <f t="shared" si="144"/>
        <v>2.4</v>
      </c>
      <c r="F1105" s="5">
        <v>100</v>
      </c>
      <c r="G1105" s="6">
        <v>3.5270000000000001</v>
      </c>
      <c r="H1105" s="5">
        <v>36</v>
      </c>
      <c r="I1105" s="1"/>
      <c r="J1105" s="27">
        <f t="shared" ref="J1105:J1110" si="150">IF(ISNUMBER(C1105),C1105,VALUE(LEFT(C1105,(SEARCH("±",C1105,1)-1))))</f>
        <v>48</v>
      </c>
    </row>
    <row r="1106" spans="1:10" s="23" customFormat="1" ht="15" customHeight="1">
      <c r="A1106" s="1">
        <v>1113</v>
      </c>
      <c r="B1106" s="51" t="s">
        <v>156</v>
      </c>
      <c r="C1106" s="57">
        <v>55</v>
      </c>
      <c r="D1106" s="30">
        <f t="shared" si="149"/>
        <v>20.350000000000001</v>
      </c>
      <c r="E1106" s="33">
        <f t="shared" si="144"/>
        <v>2.4666666666666668</v>
      </c>
      <c r="F1106" s="5">
        <v>100</v>
      </c>
      <c r="G1106" s="6">
        <v>3.5270000000000001</v>
      </c>
      <c r="H1106" s="5">
        <v>37</v>
      </c>
      <c r="I1106" s="1"/>
      <c r="J1106" s="27">
        <f t="shared" si="150"/>
        <v>55</v>
      </c>
    </row>
    <row r="1107" spans="1:10" s="27" customFormat="1" ht="15" customHeight="1">
      <c r="A1107" s="1">
        <v>1114</v>
      </c>
      <c r="B1107" s="40" t="s">
        <v>157</v>
      </c>
      <c r="C1107" s="57" t="s">
        <v>1289</v>
      </c>
      <c r="D1107" s="30">
        <f t="shared" si="149"/>
        <v>19.239999999999998</v>
      </c>
      <c r="E1107" s="33">
        <f t="shared" si="144"/>
        <v>2.4666666666666668</v>
      </c>
      <c r="F1107" s="5">
        <v>100</v>
      </c>
      <c r="G1107" s="74">
        <v>3.5270000000000001</v>
      </c>
      <c r="H1107" s="5">
        <v>37</v>
      </c>
      <c r="I1107" s="1"/>
      <c r="J1107" s="27">
        <f t="shared" si="150"/>
        <v>52</v>
      </c>
    </row>
    <row r="1108" spans="1:10" s="27" customFormat="1" ht="15" customHeight="1">
      <c r="A1108" s="1">
        <v>1115</v>
      </c>
      <c r="B1108" s="51" t="s">
        <v>158</v>
      </c>
      <c r="C1108" s="57">
        <v>27</v>
      </c>
      <c r="D1108" s="30">
        <f t="shared" si="149"/>
        <v>13.5</v>
      </c>
      <c r="E1108" s="33">
        <f t="shared" si="144"/>
        <v>3.3333333333333335</v>
      </c>
      <c r="F1108" s="5">
        <v>440</v>
      </c>
      <c r="G1108" s="6">
        <v>15.518800000000001</v>
      </c>
      <c r="H1108" s="5">
        <v>50</v>
      </c>
      <c r="I1108" s="1"/>
      <c r="J1108" s="27">
        <f t="shared" si="150"/>
        <v>27</v>
      </c>
    </row>
    <row r="1109" spans="1:10" ht="15" customHeight="1">
      <c r="A1109" s="1">
        <v>1116</v>
      </c>
      <c r="B1109" s="51" t="s">
        <v>159</v>
      </c>
      <c r="C1109" s="57">
        <v>22</v>
      </c>
      <c r="D1109" s="30">
        <f t="shared" si="149"/>
        <v>11</v>
      </c>
      <c r="E1109" s="33">
        <f t="shared" si="144"/>
        <v>3.3333333333333335</v>
      </c>
      <c r="F1109" s="5">
        <v>440</v>
      </c>
      <c r="G1109" s="6">
        <v>15.518800000000001</v>
      </c>
      <c r="H1109" s="5">
        <v>50</v>
      </c>
      <c r="I1109" s="1"/>
      <c r="J1109" s="27">
        <f t="shared" si="150"/>
        <v>22</v>
      </c>
    </row>
    <row r="1110" spans="1:10" ht="15" customHeight="1">
      <c r="A1110" s="1">
        <v>1117</v>
      </c>
      <c r="B1110" s="40" t="s">
        <v>160</v>
      </c>
      <c r="C1110" s="57" t="s">
        <v>1019</v>
      </c>
      <c r="D1110" s="30">
        <f t="shared" si="149"/>
        <v>12.5</v>
      </c>
      <c r="E1110" s="33">
        <f t="shared" si="144"/>
        <v>3.3333333333333335</v>
      </c>
      <c r="F1110" s="5">
        <v>440</v>
      </c>
      <c r="G1110" s="6">
        <v>15.518800000000001</v>
      </c>
      <c r="H1110" s="5">
        <v>50</v>
      </c>
      <c r="I1110" s="1"/>
      <c r="J1110" s="27">
        <f t="shared" si="150"/>
        <v>25</v>
      </c>
    </row>
    <row r="1111" spans="1:10" s="27" customFormat="1" ht="15.75" customHeight="1">
      <c r="A1111" s="1">
        <v>1118</v>
      </c>
      <c r="B1111" s="20" t="s">
        <v>161</v>
      </c>
      <c r="C1111" s="24"/>
      <c r="D1111" s="24"/>
      <c r="E1111" s="24"/>
      <c r="F1111" s="24"/>
      <c r="G1111" s="24"/>
      <c r="H1111" s="24"/>
      <c r="I1111" s="24"/>
      <c r="J1111" s="24"/>
    </row>
    <row r="1112" spans="1:10" s="28" customFormat="1" ht="15.75" customHeight="1">
      <c r="A1112" s="1">
        <v>1119</v>
      </c>
      <c r="B1112" s="51" t="s">
        <v>162</v>
      </c>
      <c r="C1112" s="57">
        <v>55</v>
      </c>
      <c r="D1112" s="30">
        <f t="shared" ref="D1112:D1119" si="151">(H1112*J1112)/100</f>
        <v>37.4</v>
      </c>
      <c r="E1112" s="33">
        <f t="shared" si="144"/>
        <v>4.5333333333333332</v>
      </c>
      <c r="F1112" s="5">
        <v>200</v>
      </c>
      <c r="G1112" s="6">
        <v>7.0540000000000003</v>
      </c>
      <c r="H1112" s="5">
        <v>68</v>
      </c>
      <c r="I1112" s="1"/>
      <c r="J1112" s="27">
        <f t="shared" ref="J1112:J1119" si="152">IF(ISNUMBER(C1112),C1112,VALUE(LEFT(C1112,(SEARCH("±",C1112,1)-1))))</f>
        <v>55</v>
      </c>
    </row>
    <row r="1113" spans="1:10" ht="15" customHeight="1">
      <c r="A1113" s="1">
        <v>1120</v>
      </c>
      <c r="B1113" s="51" t="s">
        <v>163</v>
      </c>
      <c r="C1113" s="57">
        <v>39</v>
      </c>
      <c r="D1113" s="30">
        <f t="shared" si="151"/>
        <v>10.92</v>
      </c>
      <c r="E1113" s="31">
        <f t="shared" si="144"/>
        <v>1.8666666666666667</v>
      </c>
      <c r="F1113" s="5">
        <v>200</v>
      </c>
      <c r="G1113" s="6">
        <v>7.0540000000000003</v>
      </c>
      <c r="H1113" s="5">
        <v>28</v>
      </c>
      <c r="I1113" s="1"/>
      <c r="J1113" s="27">
        <f t="shared" si="152"/>
        <v>39</v>
      </c>
    </row>
    <row r="1114" spans="1:10" ht="15" customHeight="1">
      <c r="A1114" s="1">
        <v>1121</v>
      </c>
      <c r="B1114" s="28" t="s">
        <v>164</v>
      </c>
      <c r="C1114" s="68">
        <v>59</v>
      </c>
      <c r="D1114" s="30">
        <f t="shared" si="151"/>
        <v>28.32</v>
      </c>
      <c r="E1114" s="33">
        <f t="shared" si="144"/>
        <v>3.2</v>
      </c>
      <c r="F1114" s="5">
        <v>100</v>
      </c>
      <c r="G1114" s="6">
        <v>3.5270000000000001</v>
      </c>
      <c r="H1114" s="5">
        <v>48</v>
      </c>
      <c r="I1114" s="1"/>
      <c r="J1114" s="27">
        <f t="shared" si="152"/>
        <v>59</v>
      </c>
    </row>
    <row r="1115" spans="1:10" s="27" customFormat="1">
      <c r="A1115" s="1">
        <v>1122</v>
      </c>
      <c r="B1115" s="28" t="s">
        <v>165</v>
      </c>
      <c r="C1115" s="57">
        <v>55</v>
      </c>
      <c r="D1115" s="30">
        <f t="shared" si="151"/>
        <v>25.85</v>
      </c>
      <c r="E1115" s="33">
        <f t="shared" si="144"/>
        <v>3.1333333333333333</v>
      </c>
      <c r="F1115" s="5">
        <v>100</v>
      </c>
      <c r="G1115" s="6">
        <v>3.5270000000000001</v>
      </c>
      <c r="H1115" s="5">
        <v>47</v>
      </c>
      <c r="I1115" s="1"/>
      <c r="J1115" s="27">
        <f t="shared" si="152"/>
        <v>55</v>
      </c>
    </row>
    <row r="1116" spans="1:10" ht="15" customHeight="1">
      <c r="A1116" s="1">
        <v>1123</v>
      </c>
      <c r="B1116" s="28" t="s">
        <v>166</v>
      </c>
      <c r="C1116" s="68">
        <v>62</v>
      </c>
      <c r="D1116" s="30">
        <f t="shared" si="151"/>
        <v>23.56</v>
      </c>
      <c r="E1116" s="33">
        <f t="shared" si="144"/>
        <v>2.5333333333333332</v>
      </c>
      <c r="F1116" s="5">
        <v>100</v>
      </c>
      <c r="G1116" s="6">
        <v>3.5270000000000001</v>
      </c>
      <c r="H1116" s="5">
        <v>38</v>
      </c>
      <c r="I1116" s="1"/>
      <c r="J1116" s="27">
        <f t="shared" si="152"/>
        <v>62</v>
      </c>
    </row>
    <row r="1117" spans="1:10" s="23" customFormat="1" ht="15" customHeight="1">
      <c r="A1117" s="1">
        <v>1124</v>
      </c>
      <c r="B1117" s="51" t="s">
        <v>167</v>
      </c>
      <c r="C1117" s="57">
        <v>51</v>
      </c>
      <c r="D1117" s="30">
        <f t="shared" si="151"/>
        <v>22.44</v>
      </c>
      <c r="E1117" s="33">
        <f t="shared" si="144"/>
        <v>2.9333333333333331</v>
      </c>
      <c r="F1117" s="5">
        <v>100</v>
      </c>
      <c r="G1117" s="6">
        <v>3.5270000000000001</v>
      </c>
      <c r="H1117" s="42">
        <v>44</v>
      </c>
      <c r="I1117" s="1"/>
      <c r="J1117" s="27">
        <f t="shared" si="152"/>
        <v>51</v>
      </c>
    </row>
    <row r="1118" spans="1:10" s="28" customFormat="1" ht="15" customHeight="1">
      <c r="A1118" s="1">
        <v>1125</v>
      </c>
      <c r="B1118" s="51" t="s">
        <v>167</v>
      </c>
      <c r="C1118" s="68">
        <v>67</v>
      </c>
      <c r="D1118" s="30">
        <f t="shared" si="151"/>
        <v>29.48</v>
      </c>
      <c r="E1118" s="33">
        <f t="shared" si="144"/>
        <v>2.9333333333333331</v>
      </c>
      <c r="F1118" s="5">
        <v>100</v>
      </c>
      <c r="G1118" s="6">
        <v>3.5270000000000001</v>
      </c>
      <c r="H1118" s="42">
        <v>44</v>
      </c>
      <c r="I1118" s="1"/>
      <c r="J1118" s="27">
        <f t="shared" si="152"/>
        <v>67</v>
      </c>
    </row>
    <row r="1119" spans="1:10" s="27" customFormat="1" ht="15" customHeight="1">
      <c r="A1119" s="1">
        <v>1126</v>
      </c>
      <c r="B1119" s="40" t="s">
        <v>1781</v>
      </c>
      <c r="C1119" s="68" t="s">
        <v>860</v>
      </c>
      <c r="D1119" s="30">
        <f t="shared" si="151"/>
        <v>25.96</v>
      </c>
      <c r="E1119" s="33">
        <f t="shared" si="144"/>
        <v>2.9333333333333331</v>
      </c>
      <c r="F1119" s="5">
        <v>100</v>
      </c>
      <c r="G1119" s="6">
        <v>3.5270000000000001</v>
      </c>
      <c r="H1119" s="42">
        <v>44</v>
      </c>
      <c r="I1119" s="1"/>
      <c r="J1119" s="27">
        <f t="shared" si="152"/>
        <v>59</v>
      </c>
    </row>
    <row r="1120" spans="1:10" s="27" customFormat="1" ht="15" customHeight="1">
      <c r="A1120" s="1"/>
      <c r="B1120" s="84" t="s">
        <v>1587</v>
      </c>
      <c r="C1120" s="68"/>
      <c r="D1120" s="30"/>
      <c r="E1120" s="33"/>
      <c r="F1120" s="5"/>
      <c r="G1120" s="6"/>
      <c r="H1120" s="42"/>
      <c r="I1120" s="1"/>
    </row>
    <row r="1121" spans="1:10" s="27" customFormat="1" ht="15.75" customHeight="1">
      <c r="A1121" s="1">
        <v>1128</v>
      </c>
      <c r="B1121" s="20" t="s">
        <v>1668</v>
      </c>
      <c r="C1121" s="24"/>
      <c r="D1121" s="24"/>
      <c r="E1121" s="24"/>
      <c r="F1121" s="24"/>
      <c r="G1121" s="24"/>
      <c r="H1121" s="24"/>
      <c r="I1121" s="24"/>
      <c r="J1121" s="24"/>
    </row>
    <row r="1122" spans="1:10" ht="15" customHeight="1">
      <c r="A1122" s="1">
        <v>1129</v>
      </c>
      <c r="B1122" s="28" t="s">
        <v>168</v>
      </c>
      <c r="C1122" s="32" t="s">
        <v>169</v>
      </c>
      <c r="D1122" s="30">
        <f t="shared" ref="D1122:D1139" si="153">(H1122*J1122)/100</f>
        <v>5.52</v>
      </c>
      <c r="E1122" s="31">
        <f t="shared" si="144"/>
        <v>1.6</v>
      </c>
      <c r="F1122" s="44" t="s">
        <v>170</v>
      </c>
      <c r="G1122" s="6">
        <v>8.3589900000000004</v>
      </c>
      <c r="H1122" s="45">
        <v>24</v>
      </c>
      <c r="I1122" s="1"/>
      <c r="J1122" s="27">
        <f t="shared" ref="J1122:J1139" si="154">IF(ISNUMBER(C1122),C1122,VALUE(LEFT(C1122,(SEARCH("±",C1122,1)-1))))</f>
        <v>23</v>
      </c>
    </row>
    <row r="1123" spans="1:10" s="27" customFormat="1">
      <c r="A1123" s="1">
        <v>1130</v>
      </c>
      <c r="B1123" s="28" t="s">
        <v>171</v>
      </c>
      <c r="C1123" s="29" t="s">
        <v>172</v>
      </c>
      <c r="D1123" s="30">
        <f t="shared" si="153"/>
        <v>24.4</v>
      </c>
      <c r="E1123" s="33">
        <f t="shared" si="144"/>
        <v>2.6666666666666665</v>
      </c>
      <c r="F1123" s="44" t="s">
        <v>170</v>
      </c>
      <c r="G1123" s="6">
        <v>8.3589900000000004</v>
      </c>
      <c r="H1123" s="45">
        <v>40</v>
      </c>
      <c r="I1123" s="1"/>
      <c r="J1123" s="27">
        <f t="shared" si="154"/>
        <v>61</v>
      </c>
    </row>
    <row r="1124" spans="1:10" s="27" customFormat="1" ht="15" customHeight="1">
      <c r="A1124" s="1">
        <v>1131</v>
      </c>
      <c r="B1124" s="28" t="s">
        <v>173</v>
      </c>
      <c r="C1124" s="32" t="s">
        <v>1418</v>
      </c>
      <c r="D1124" s="30">
        <f t="shared" si="153"/>
        <v>20</v>
      </c>
      <c r="E1124" s="33">
        <f t="shared" si="144"/>
        <v>2.6666666666666665</v>
      </c>
      <c r="F1124" s="44" t="s">
        <v>170</v>
      </c>
      <c r="G1124" s="6">
        <v>8.3589900000000004</v>
      </c>
      <c r="H1124" s="45">
        <v>40</v>
      </c>
      <c r="I1124" s="1"/>
      <c r="J1124" s="27">
        <f t="shared" si="154"/>
        <v>50</v>
      </c>
    </row>
    <row r="1125" spans="1:10" s="27" customFormat="1" ht="15" customHeight="1">
      <c r="A1125" s="1">
        <v>1132</v>
      </c>
      <c r="B1125" s="28" t="s">
        <v>174</v>
      </c>
      <c r="C1125" s="32" t="s">
        <v>175</v>
      </c>
      <c r="D1125" s="30">
        <f t="shared" si="153"/>
        <v>16.32</v>
      </c>
      <c r="E1125" s="33">
        <f t="shared" si="144"/>
        <v>2.2666666666666666</v>
      </c>
      <c r="F1125" s="44" t="s">
        <v>176</v>
      </c>
      <c r="G1125" s="6">
        <v>8.8175000000000008</v>
      </c>
      <c r="H1125" s="45">
        <v>34</v>
      </c>
      <c r="I1125" s="1"/>
      <c r="J1125" s="27">
        <f t="shared" si="154"/>
        <v>48</v>
      </c>
    </row>
    <row r="1126" spans="1:10" ht="15" customHeight="1">
      <c r="A1126" s="1">
        <v>1133</v>
      </c>
      <c r="B1126" s="28" t="s">
        <v>177</v>
      </c>
      <c r="C1126" s="32" t="s">
        <v>1768</v>
      </c>
      <c r="D1126" s="30">
        <f t="shared" si="153"/>
        <v>8.6</v>
      </c>
      <c r="E1126" s="31">
        <f t="shared" si="144"/>
        <v>1.3333333333333333</v>
      </c>
      <c r="F1126" s="44">
        <v>38</v>
      </c>
      <c r="G1126" s="6">
        <v>1.34026</v>
      </c>
      <c r="H1126" s="45">
        <v>20</v>
      </c>
      <c r="I1126" s="1"/>
      <c r="J1126" s="27">
        <f t="shared" si="154"/>
        <v>43</v>
      </c>
    </row>
    <row r="1127" spans="1:10" s="27" customFormat="1" ht="15" customHeight="1">
      <c r="A1127" s="1">
        <v>1134</v>
      </c>
      <c r="B1127" s="28" t="s">
        <v>178</v>
      </c>
      <c r="C1127" s="32" t="s">
        <v>1461</v>
      </c>
      <c r="D1127" s="30">
        <f t="shared" si="153"/>
        <v>18.8</v>
      </c>
      <c r="E1127" s="33">
        <f t="shared" si="144"/>
        <v>3.1333333333333333</v>
      </c>
      <c r="F1127" s="44" t="s">
        <v>170</v>
      </c>
      <c r="G1127" s="6">
        <v>8.3589900000000004</v>
      </c>
      <c r="H1127" s="45">
        <v>47</v>
      </c>
      <c r="I1127" s="1"/>
      <c r="J1127" s="27">
        <f t="shared" si="154"/>
        <v>40</v>
      </c>
    </row>
    <row r="1128" spans="1:10" ht="15" customHeight="1">
      <c r="A1128" s="1">
        <v>1135</v>
      </c>
      <c r="B1128" s="28" t="s">
        <v>179</v>
      </c>
      <c r="C1128" s="32" t="s">
        <v>1896</v>
      </c>
      <c r="D1128" s="30">
        <f t="shared" si="153"/>
        <v>9.36</v>
      </c>
      <c r="E1128" s="31">
        <f t="shared" si="144"/>
        <v>1.7333333333333334</v>
      </c>
      <c r="F1128" s="44">
        <v>113</v>
      </c>
      <c r="G1128" s="6">
        <v>3.9855100000000001</v>
      </c>
      <c r="H1128" s="45">
        <v>26</v>
      </c>
      <c r="I1128" s="1"/>
      <c r="J1128" s="27">
        <f t="shared" si="154"/>
        <v>36</v>
      </c>
    </row>
    <row r="1129" spans="1:10" ht="15" customHeight="1">
      <c r="A1129" s="1">
        <v>1136</v>
      </c>
      <c r="B1129" s="28" t="s">
        <v>180</v>
      </c>
      <c r="C1129" s="32" t="s">
        <v>1321</v>
      </c>
      <c r="D1129" s="30">
        <f t="shared" si="153"/>
        <v>7.13</v>
      </c>
      <c r="E1129" s="31">
        <f t="shared" si="144"/>
        <v>1.5333333333333334</v>
      </c>
      <c r="F1129" s="44" t="s">
        <v>170</v>
      </c>
      <c r="G1129" s="6">
        <v>8.3589900000000004</v>
      </c>
      <c r="H1129" s="45">
        <v>23</v>
      </c>
      <c r="I1129" s="1"/>
      <c r="J1129" s="27">
        <f t="shared" si="154"/>
        <v>31</v>
      </c>
    </row>
    <row r="1130" spans="1:10" s="27" customFormat="1" ht="15" customHeight="1">
      <c r="A1130" s="1">
        <v>1137</v>
      </c>
      <c r="B1130" s="28" t="s">
        <v>181</v>
      </c>
      <c r="C1130" s="32" t="s">
        <v>175</v>
      </c>
      <c r="D1130" s="30">
        <f t="shared" si="153"/>
        <v>17.28</v>
      </c>
      <c r="E1130" s="33">
        <f t="shared" si="144"/>
        <v>2.4</v>
      </c>
      <c r="F1130" s="44" t="s">
        <v>170</v>
      </c>
      <c r="G1130" s="6">
        <v>8.3589900000000004</v>
      </c>
      <c r="H1130" s="45">
        <v>36</v>
      </c>
      <c r="I1130" s="1"/>
      <c r="J1130" s="27">
        <f t="shared" si="154"/>
        <v>48</v>
      </c>
    </row>
    <row r="1131" spans="1:10" ht="15" customHeight="1">
      <c r="A1131" s="1">
        <v>1138</v>
      </c>
      <c r="B1131" s="28" t="s">
        <v>182</v>
      </c>
      <c r="C1131" s="32" t="s">
        <v>1747</v>
      </c>
      <c r="D1131" s="30">
        <f t="shared" si="153"/>
        <v>7.82</v>
      </c>
      <c r="E1131" s="31">
        <f t="shared" si="144"/>
        <v>1.5333333333333334</v>
      </c>
      <c r="F1131" s="44" t="s">
        <v>170</v>
      </c>
      <c r="G1131" s="6">
        <v>8.3589900000000004</v>
      </c>
      <c r="H1131" s="45">
        <v>23</v>
      </c>
      <c r="I1131" s="1"/>
      <c r="J1131" s="27">
        <f t="shared" si="154"/>
        <v>34</v>
      </c>
    </row>
    <row r="1132" spans="1:10" s="27" customFormat="1" ht="15" customHeight="1">
      <c r="A1132" s="24">
        <v>1139</v>
      </c>
      <c r="B1132" s="75" t="s">
        <v>183</v>
      </c>
      <c r="C1132" s="32" t="s">
        <v>184</v>
      </c>
      <c r="D1132" s="30">
        <f t="shared" si="153"/>
        <v>6.56</v>
      </c>
      <c r="E1132" s="33">
        <f t="shared" ref="E1132:E1196" si="155">SUM(H1132/15)</f>
        <v>2.7333333333333334</v>
      </c>
      <c r="F1132" s="76" t="s">
        <v>170</v>
      </c>
      <c r="G1132" s="77">
        <v>8.3589900000000004</v>
      </c>
      <c r="H1132" s="78">
        <v>41</v>
      </c>
      <c r="I1132" s="1"/>
      <c r="J1132" s="27">
        <f t="shared" si="154"/>
        <v>16</v>
      </c>
    </row>
    <row r="1133" spans="1:10" s="23" customFormat="1" ht="15" customHeight="1">
      <c r="A1133" s="1">
        <v>1140</v>
      </c>
      <c r="B1133" s="28" t="s">
        <v>185</v>
      </c>
      <c r="C1133" s="32" t="s">
        <v>186</v>
      </c>
      <c r="D1133" s="30">
        <f t="shared" si="153"/>
        <v>18.329999999999998</v>
      </c>
      <c r="E1133" s="33">
        <f t="shared" si="155"/>
        <v>2.6</v>
      </c>
      <c r="F1133" s="44" t="s">
        <v>170</v>
      </c>
      <c r="G1133" s="55">
        <v>8.3589900000000004</v>
      </c>
      <c r="H1133" s="45">
        <v>39</v>
      </c>
      <c r="I1133" s="1"/>
      <c r="J1133" s="27">
        <f t="shared" si="154"/>
        <v>47</v>
      </c>
    </row>
    <row r="1134" spans="1:10" s="27" customFormat="1" ht="15" customHeight="1">
      <c r="A1134" s="1">
        <v>1141</v>
      </c>
      <c r="B1134" s="28" t="s">
        <v>187</v>
      </c>
      <c r="C1134" s="32" t="s">
        <v>1119</v>
      </c>
      <c r="D1134" s="30">
        <f t="shared" si="153"/>
        <v>19.440000000000001</v>
      </c>
      <c r="E1134" s="33">
        <f t="shared" si="155"/>
        <v>2.4</v>
      </c>
      <c r="F1134" s="44" t="s">
        <v>170</v>
      </c>
      <c r="G1134" s="55">
        <v>8.3589900000000004</v>
      </c>
      <c r="H1134" s="45">
        <v>36</v>
      </c>
      <c r="I1134" s="1"/>
      <c r="J1134" s="27">
        <f t="shared" si="154"/>
        <v>54</v>
      </c>
    </row>
    <row r="1135" spans="1:10" s="27" customFormat="1" ht="15" customHeight="1">
      <c r="A1135" s="1">
        <v>1142</v>
      </c>
      <c r="B1135" s="28" t="s">
        <v>188</v>
      </c>
      <c r="C1135" s="32" t="s">
        <v>189</v>
      </c>
      <c r="D1135" s="30">
        <f t="shared" si="153"/>
        <v>16.399999999999999</v>
      </c>
      <c r="E1135" s="33">
        <f t="shared" si="155"/>
        <v>2.7333333333333334</v>
      </c>
      <c r="F1135" s="44" t="s">
        <v>170</v>
      </c>
      <c r="G1135" s="55">
        <v>8.3589900000000004</v>
      </c>
      <c r="H1135" s="45">
        <v>41</v>
      </c>
      <c r="I1135" s="1"/>
      <c r="J1135" s="27">
        <f t="shared" si="154"/>
        <v>40</v>
      </c>
    </row>
    <row r="1136" spans="1:10" s="27" customFormat="1" ht="15" customHeight="1">
      <c r="A1136" s="1">
        <v>1143</v>
      </c>
      <c r="B1136" s="28" t="s">
        <v>190</v>
      </c>
      <c r="C1136" s="32" t="s">
        <v>1447</v>
      </c>
      <c r="D1136" s="30">
        <f t="shared" si="153"/>
        <v>12.71</v>
      </c>
      <c r="E1136" s="33">
        <f t="shared" si="155"/>
        <v>2.7333333333333334</v>
      </c>
      <c r="F1136" s="44" t="s">
        <v>176</v>
      </c>
      <c r="G1136" s="6">
        <v>8.8175000000000008</v>
      </c>
      <c r="H1136" s="45">
        <v>41</v>
      </c>
      <c r="I1136" s="1"/>
      <c r="J1136" s="27">
        <f t="shared" si="154"/>
        <v>31</v>
      </c>
    </row>
    <row r="1137" spans="1:11" s="23" customFormat="1" ht="15" customHeight="1">
      <c r="A1137" s="1">
        <v>1144</v>
      </c>
      <c r="B1137" s="28" t="s">
        <v>191</v>
      </c>
      <c r="C1137" s="32" t="s">
        <v>25</v>
      </c>
      <c r="D1137" s="30">
        <f t="shared" si="153"/>
        <v>14.52</v>
      </c>
      <c r="E1137" s="33">
        <f t="shared" si="155"/>
        <v>2.9333333333333331</v>
      </c>
      <c r="F1137" s="44" t="s">
        <v>176</v>
      </c>
      <c r="G1137" s="6">
        <v>8.8175000000000008</v>
      </c>
      <c r="H1137" s="45">
        <v>44</v>
      </c>
      <c r="I1137" s="1"/>
      <c r="J1137" s="27">
        <f t="shared" si="154"/>
        <v>33</v>
      </c>
    </row>
    <row r="1138" spans="1:11" s="27" customFormat="1" ht="15" customHeight="1">
      <c r="A1138" s="1">
        <v>1145</v>
      </c>
      <c r="B1138" s="28" t="s">
        <v>192</v>
      </c>
      <c r="C1138" s="32" t="s">
        <v>193</v>
      </c>
      <c r="D1138" s="30">
        <f t="shared" si="153"/>
        <v>12.69</v>
      </c>
      <c r="E1138" s="33">
        <f t="shared" si="155"/>
        <v>3.1333333333333333</v>
      </c>
      <c r="F1138" s="5">
        <v>250</v>
      </c>
      <c r="G1138" s="6">
        <v>8.8175000000000008</v>
      </c>
      <c r="H1138" s="5">
        <v>47</v>
      </c>
      <c r="I1138" s="1"/>
      <c r="J1138" s="27">
        <f t="shared" si="154"/>
        <v>27</v>
      </c>
    </row>
    <row r="1139" spans="1:11" ht="15" customHeight="1">
      <c r="A1139" s="1">
        <v>1146</v>
      </c>
      <c r="B1139" s="28" t="s">
        <v>194</v>
      </c>
      <c r="C1139" s="32">
        <v>40</v>
      </c>
      <c r="D1139" s="30">
        <f t="shared" si="153"/>
        <v>11.6</v>
      </c>
      <c r="E1139" s="31">
        <f t="shared" si="155"/>
        <v>1.9333333333333333</v>
      </c>
      <c r="F1139" s="5" t="s">
        <v>195</v>
      </c>
      <c r="G1139" s="6">
        <v>8.3589900000000004</v>
      </c>
      <c r="H1139" s="5">
        <v>29</v>
      </c>
      <c r="I1139" s="1"/>
      <c r="J1139" s="27">
        <f t="shared" si="154"/>
        <v>40</v>
      </c>
    </row>
    <row r="1140" spans="1:11" ht="15" customHeight="1">
      <c r="B1140" s="84" t="s">
        <v>1587</v>
      </c>
      <c r="C1140" s="32"/>
      <c r="D1140" s="30"/>
      <c r="E1140" s="31"/>
      <c r="I1140" s="1"/>
      <c r="J1140" s="27"/>
    </row>
    <row r="1141" spans="1:11" s="27" customFormat="1" ht="15.75" customHeight="1">
      <c r="A1141" s="1">
        <v>1148</v>
      </c>
      <c r="B1141" s="20" t="s">
        <v>1669</v>
      </c>
      <c r="C1141" s="24"/>
      <c r="D1141" s="24"/>
      <c r="E1141" s="24"/>
      <c r="F1141" s="24"/>
      <c r="G1141" s="24"/>
      <c r="H1141" s="24"/>
      <c r="I1141" s="24"/>
      <c r="J1141" s="24"/>
      <c r="K1141" s="24"/>
    </row>
    <row r="1142" spans="1:11" s="23" customFormat="1" ht="15" customHeight="1">
      <c r="A1142" s="1">
        <v>1149</v>
      </c>
      <c r="B1142" s="46" t="s">
        <v>196</v>
      </c>
      <c r="C1142" s="47">
        <v>45</v>
      </c>
      <c r="D1142" s="30">
        <f>(H1142*J1142)/100</f>
        <v>20.25</v>
      </c>
      <c r="E1142" s="33">
        <f t="shared" si="155"/>
        <v>3</v>
      </c>
      <c r="F1142" s="79">
        <v>180</v>
      </c>
      <c r="G1142" s="6">
        <v>6.3486000000000002</v>
      </c>
      <c r="H1142" s="79">
        <v>45</v>
      </c>
      <c r="I1142" s="1"/>
      <c r="J1142" s="27">
        <f>IF(ISNUMBER(C1142),C1142,VALUE(LEFT(C1142,(SEARCH("±",C1142,1)-1))))</f>
        <v>45</v>
      </c>
    </row>
    <row r="1143" spans="1:11" s="28" customFormat="1" ht="15" customHeight="1">
      <c r="A1143" s="1">
        <v>1150</v>
      </c>
      <c r="B1143" s="46" t="s">
        <v>197</v>
      </c>
      <c r="C1143" s="66" t="s">
        <v>198</v>
      </c>
      <c r="D1143" s="30">
        <f>(H1143*J1143)/100</f>
        <v>32.76</v>
      </c>
      <c r="E1143" s="33">
        <f t="shared" si="155"/>
        <v>2.8</v>
      </c>
      <c r="F1143" s="79">
        <v>180</v>
      </c>
      <c r="G1143" s="6">
        <v>6.3486000000000002</v>
      </c>
      <c r="H1143" s="79">
        <v>42</v>
      </c>
      <c r="I1143" s="1"/>
      <c r="J1143" s="27">
        <f>IF(ISNUMBER(C1143),C1143,VALUE(LEFT(C1143,(SEARCH("±",C1143,1)-1))))</f>
        <v>78</v>
      </c>
    </row>
    <row r="1144" spans="1:11" s="27" customFormat="1" ht="15.75" customHeight="1">
      <c r="A1144" s="1">
        <v>1151</v>
      </c>
      <c r="B1144" s="26" t="s">
        <v>199</v>
      </c>
      <c r="C1144" s="24"/>
      <c r="D1144" s="24"/>
      <c r="E1144" s="24"/>
      <c r="F1144" s="24"/>
      <c r="G1144" s="24"/>
      <c r="H1144" s="24"/>
      <c r="I1144" s="24"/>
      <c r="J1144" s="24"/>
      <c r="K1144" s="24"/>
    </row>
    <row r="1145" spans="1:11" s="23" customFormat="1" ht="15" customHeight="1">
      <c r="A1145" s="1">
        <v>1152</v>
      </c>
      <c r="B1145" s="46" t="s">
        <v>199</v>
      </c>
      <c r="C1145" s="47" t="s">
        <v>1512</v>
      </c>
      <c r="D1145" s="30">
        <f>(H1145*J1145)/100</f>
        <v>14.72</v>
      </c>
      <c r="E1145" s="33">
        <f t="shared" si="155"/>
        <v>3.0666666666666669</v>
      </c>
      <c r="F1145" s="79">
        <v>180</v>
      </c>
      <c r="G1145" s="6">
        <v>6.3486000000000002</v>
      </c>
      <c r="H1145" s="79">
        <v>46</v>
      </c>
      <c r="I1145" s="1"/>
      <c r="J1145" s="27">
        <f>IF(ISNUMBER(C1145),C1145,VALUE(LEFT(C1145,(SEARCH("±",C1145,1)-1))))</f>
        <v>32</v>
      </c>
    </row>
    <row r="1146" spans="1:11" s="23" customFormat="1" ht="15" customHeight="1">
      <c r="A1146" s="1">
        <v>1153</v>
      </c>
      <c r="B1146" s="46" t="s">
        <v>200</v>
      </c>
      <c r="C1146" s="47" t="s">
        <v>1874</v>
      </c>
      <c r="D1146" s="30">
        <f>(H1146*J1146)/100</f>
        <v>21.62</v>
      </c>
      <c r="E1146" s="33">
        <f t="shared" si="155"/>
        <v>3.0666666666666669</v>
      </c>
      <c r="F1146" s="79">
        <v>180</v>
      </c>
      <c r="G1146" s="55">
        <v>6.3486000000000002</v>
      </c>
      <c r="H1146" s="79">
        <v>46</v>
      </c>
      <c r="I1146" s="1"/>
      <c r="J1146" s="27">
        <f>IF(ISNUMBER(C1146),C1146,VALUE(LEFT(C1146,(SEARCH("±",C1146,1)-1))))</f>
        <v>47</v>
      </c>
    </row>
    <row r="1147" spans="1:11" s="27" customFormat="1" ht="15" customHeight="1">
      <c r="A1147" s="1">
        <v>1154</v>
      </c>
      <c r="B1147" s="48" t="s">
        <v>1781</v>
      </c>
      <c r="C1147" s="47" t="s">
        <v>189</v>
      </c>
      <c r="D1147" s="30">
        <f>(H1147*J1147)/100</f>
        <v>18.399999999999999</v>
      </c>
      <c r="E1147" s="33">
        <f t="shared" si="155"/>
        <v>3.0666666666666669</v>
      </c>
      <c r="F1147" s="79">
        <v>180</v>
      </c>
      <c r="G1147" s="55">
        <v>6.3486000000000002</v>
      </c>
      <c r="H1147" s="79">
        <v>46</v>
      </c>
      <c r="I1147" s="1"/>
      <c r="J1147" s="27">
        <f>IF(ISNUMBER(C1147),C1147,VALUE(LEFT(C1147,(SEARCH("±",C1147,1)-1))))</f>
        <v>40</v>
      </c>
    </row>
    <row r="1148" spans="1:11" s="23" customFormat="1" ht="15" customHeight="1">
      <c r="A1148" s="1">
        <v>1155</v>
      </c>
      <c r="B1148" s="46" t="s">
        <v>201</v>
      </c>
      <c r="C1148" s="47">
        <v>54</v>
      </c>
      <c r="D1148" s="30">
        <f>(H1148*J1148)/100</f>
        <v>22.68</v>
      </c>
      <c r="E1148" s="33">
        <f t="shared" si="155"/>
        <v>2.8</v>
      </c>
      <c r="F1148" s="79">
        <v>180</v>
      </c>
      <c r="G1148" s="55">
        <v>6.3486000000000002</v>
      </c>
      <c r="H1148" s="79">
        <v>42</v>
      </c>
      <c r="I1148" s="1"/>
      <c r="J1148" s="27">
        <f>IF(ISNUMBER(C1148),C1148,VALUE(LEFT(C1148,(SEARCH("±",C1148,1)-1))))</f>
        <v>54</v>
      </c>
    </row>
    <row r="1149" spans="1:11" s="28" customFormat="1" ht="15" customHeight="1">
      <c r="A1149" s="1">
        <v>1156</v>
      </c>
      <c r="B1149" s="46" t="s">
        <v>202</v>
      </c>
      <c r="C1149" s="49" t="s">
        <v>856</v>
      </c>
      <c r="D1149" s="30">
        <f>(H1149*J1149)/100</f>
        <v>32.64</v>
      </c>
      <c r="E1149" s="33">
        <f t="shared" si="155"/>
        <v>3.2</v>
      </c>
      <c r="F1149" s="80">
        <v>180</v>
      </c>
      <c r="G1149" s="55">
        <v>6.3486000000000002</v>
      </c>
      <c r="H1149" s="45">
        <v>48</v>
      </c>
      <c r="I1149" s="1"/>
      <c r="J1149" s="27">
        <f>IF(ISNUMBER(C1149),C1149,VALUE(LEFT(C1149,(SEARCH("±",C1149,1)-1))))</f>
        <v>68</v>
      </c>
    </row>
    <row r="1150" spans="1:11" s="27" customFormat="1" ht="15.75" customHeight="1">
      <c r="A1150" s="1">
        <v>1157</v>
      </c>
      <c r="B1150" s="26" t="s">
        <v>203</v>
      </c>
      <c r="C1150" s="24"/>
      <c r="D1150" s="24"/>
      <c r="E1150" s="24"/>
      <c r="F1150" s="24"/>
      <c r="G1150" s="24"/>
      <c r="H1150" s="24"/>
      <c r="I1150" s="24"/>
      <c r="J1150" s="24"/>
    </row>
    <row r="1151" spans="1:11" s="23" customFormat="1" ht="15" customHeight="1">
      <c r="A1151" s="1">
        <v>1158</v>
      </c>
      <c r="B1151" s="46" t="s">
        <v>204</v>
      </c>
      <c r="C1151" s="47" t="s">
        <v>1643</v>
      </c>
      <c r="D1151" s="30">
        <f>(H1151*J1151)/100</f>
        <v>0</v>
      </c>
      <c r="E1151" s="4">
        <f t="shared" si="155"/>
        <v>0</v>
      </c>
      <c r="F1151" s="79"/>
      <c r="G1151" s="22"/>
      <c r="H1151" s="79"/>
      <c r="I1151" s="1"/>
      <c r="J1151" s="27">
        <f>IF(ISNUMBER(C1151),C1151,VALUE(LEFT(C1151,(SEARCH("±",C1151,1)-1))))</f>
        <v>46</v>
      </c>
    </row>
    <row r="1152" spans="1:11" s="27" customFormat="1" ht="15" customHeight="1">
      <c r="A1152" s="1">
        <v>1159</v>
      </c>
      <c r="B1152" s="46" t="s">
        <v>205</v>
      </c>
      <c r="C1152" s="47" t="s">
        <v>1121</v>
      </c>
      <c r="D1152" s="30">
        <f>(H1152*J1152)/100</f>
        <v>0</v>
      </c>
      <c r="E1152" s="4">
        <f t="shared" si="155"/>
        <v>0</v>
      </c>
      <c r="F1152" s="79"/>
      <c r="G1152" s="22"/>
      <c r="H1152" s="79"/>
      <c r="I1152" s="1"/>
      <c r="J1152" s="27">
        <f>IF(ISNUMBER(C1152),C1152,VALUE(LEFT(C1152,(SEARCH("±",C1152,1)-1))))</f>
        <v>48</v>
      </c>
    </row>
    <row r="1153" spans="1:11" s="27" customFormat="1" ht="15" customHeight="1">
      <c r="A1153" s="1">
        <v>1160</v>
      </c>
      <c r="B1153" s="46" t="s">
        <v>206</v>
      </c>
      <c r="C1153" s="47">
        <v>47</v>
      </c>
      <c r="D1153" s="30">
        <f>(H1153*J1153)/100</f>
        <v>0</v>
      </c>
      <c r="E1153" s="4">
        <f t="shared" si="155"/>
        <v>0</v>
      </c>
      <c r="F1153" s="79"/>
      <c r="G1153" s="22"/>
      <c r="H1153" s="79"/>
      <c r="I1153" s="1"/>
      <c r="J1153" s="27">
        <f>IF(ISNUMBER(C1153),C1153,VALUE(LEFT(C1153,(SEARCH("±",C1153,1)-1))))</f>
        <v>47</v>
      </c>
    </row>
    <row r="1154" spans="1:11" s="27" customFormat="1" ht="15" customHeight="1">
      <c r="A1154" s="1">
        <v>1161</v>
      </c>
      <c r="B1154" s="48" t="s">
        <v>1761</v>
      </c>
      <c r="C1154" s="47" t="s">
        <v>207</v>
      </c>
      <c r="D1154" s="30">
        <f>(H1154*J1154)/100</f>
        <v>18.8</v>
      </c>
      <c r="E1154" s="33">
        <f t="shared" si="155"/>
        <v>2.6666666666666665</v>
      </c>
      <c r="F1154" s="79">
        <v>180</v>
      </c>
      <c r="G1154" s="55">
        <v>6.3486000000000002</v>
      </c>
      <c r="H1154" s="79">
        <v>40</v>
      </c>
      <c r="I1154" s="1"/>
      <c r="J1154" s="27">
        <f>IF(ISNUMBER(C1154),C1154,VALUE(LEFT(C1154,(SEARCH("±",C1154,1)-1))))</f>
        <v>47</v>
      </c>
    </row>
    <row r="1155" spans="1:11" s="27" customFormat="1" ht="21" customHeight="1">
      <c r="A1155" s="1">
        <v>1162</v>
      </c>
      <c r="B1155" s="26" t="s">
        <v>208</v>
      </c>
      <c r="C1155" s="24"/>
      <c r="D1155" s="24"/>
      <c r="E1155" s="24"/>
      <c r="F1155" s="24"/>
      <c r="G1155" s="24"/>
      <c r="H1155" s="24"/>
      <c r="I1155" s="24"/>
      <c r="J1155" s="24"/>
    </row>
    <row r="1156" spans="1:11" s="23" customFormat="1" ht="15" customHeight="1">
      <c r="A1156" s="1">
        <v>1163</v>
      </c>
      <c r="B1156" s="46" t="s">
        <v>209</v>
      </c>
      <c r="C1156" s="47">
        <v>43</v>
      </c>
      <c r="D1156" s="30">
        <f t="shared" ref="D1156:D1163" si="156">(H1156*J1156)/100</f>
        <v>20.64</v>
      </c>
      <c r="E1156" s="33">
        <f t="shared" si="155"/>
        <v>3.2</v>
      </c>
      <c r="F1156" s="79">
        <v>180</v>
      </c>
      <c r="G1156" s="6">
        <v>6.3486000000000002</v>
      </c>
      <c r="H1156" s="79">
        <v>48</v>
      </c>
      <c r="I1156" s="1"/>
      <c r="J1156" s="27">
        <f t="shared" ref="J1156:J1163" si="157">IF(ISNUMBER(C1156),C1156,VALUE(LEFT(C1156,(SEARCH("±",C1156,1)-1))))</f>
        <v>43</v>
      </c>
    </row>
    <row r="1157" spans="1:11" s="23" customFormat="1" ht="15" customHeight="1">
      <c r="A1157" s="1">
        <v>1164</v>
      </c>
      <c r="B1157" s="46" t="s">
        <v>210</v>
      </c>
      <c r="C1157" s="47">
        <v>48</v>
      </c>
      <c r="D1157" s="30">
        <f t="shared" si="156"/>
        <v>23.04</v>
      </c>
      <c r="E1157" s="33">
        <f t="shared" si="155"/>
        <v>3.2</v>
      </c>
      <c r="F1157" s="79">
        <v>180</v>
      </c>
      <c r="G1157" s="6">
        <v>6.3486000000000002</v>
      </c>
      <c r="H1157" s="79">
        <v>48</v>
      </c>
      <c r="I1157" s="1"/>
      <c r="J1157" s="27">
        <f t="shared" si="157"/>
        <v>48</v>
      </c>
    </row>
    <row r="1158" spans="1:11" s="23" customFormat="1" ht="15" customHeight="1">
      <c r="A1158" s="1">
        <v>1165</v>
      </c>
      <c r="B1158" s="48" t="s">
        <v>1781</v>
      </c>
      <c r="C1158" s="47" t="s">
        <v>1562</v>
      </c>
      <c r="D1158" s="30">
        <f t="shared" si="156"/>
        <v>22.08</v>
      </c>
      <c r="E1158" s="33">
        <f t="shared" si="155"/>
        <v>3.2</v>
      </c>
      <c r="F1158" s="79">
        <v>180</v>
      </c>
      <c r="G1158" s="6">
        <v>6.3486000000000002</v>
      </c>
      <c r="H1158" s="79">
        <v>48</v>
      </c>
      <c r="I1158" s="1"/>
      <c r="J1158" s="27">
        <f t="shared" si="157"/>
        <v>46</v>
      </c>
    </row>
    <row r="1159" spans="1:11" ht="15" customHeight="1">
      <c r="A1159" s="1">
        <v>1166</v>
      </c>
      <c r="B1159" s="46" t="s">
        <v>211</v>
      </c>
      <c r="C1159" s="47">
        <v>49</v>
      </c>
      <c r="D1159" s="30">
        <f t="shared" si="156"/>
        <v>23.52</v>
      </c>
      <c r="E1159" s="33">
        <f t="shared" si="155"/>
        <v>3.2</v>
      </c>
      <c r="F1159" s="79">
        <v>180</v>
      </c>
      <c r="G1159" s="6">
        <v>6.3486000000000002</v>
      </c>
      <c r="H1159" s="79">
        <v>48</v>
      </c>
      <c r="I1159" s="1"/>
      <c r="J1159" s="27">
        <f t="shared" si="157"/>
        <v>49</v>
      </c>
    </row>
    <row r="1160" spans="1:11" ht="15" customHeight="1">
      <c r="A1160" s="1">
        <v>1167</v>
      </c>
      <c r="B1160" s="46" t="s">
        <v>212</v>
      </c>
      <c r="C1160" s="49">
        <v>61</v>
      </c>
      <c r="D1160" s="30">
        <f t="shared" si="156"/>
        <v>29.28</v>
      </c>
      <c r="E1160" s="33">
        <f t="shared" si="155"/>
        <v>3.2</v>
      </c>
      <c r="F1160" s="79">
        <v>180</v>
      </c>
      <c r="G1160" s="6">
        <v>6.3486000000000002</v>
      </c>
      <c r="H1160" s="79">
        <v>48</v>
      </c>
      <c r="I1160" s="1"/>
      <c r="J1160" s="27">
        <f t="shared" si="157"/>
        <v>61</v>
      </c>
    </row>
    <row r="1161" spans="1:11" s="27" customFormat="1" ht="15" customHeight="1">
      <c r="A1161" s="1">
        <v>1168</v>
      </c>
      <c r="B1161" s="46" t="s">
        <v>213</v>
      </c>
      <c r="C1161" s="47">
        <v>45</v>
      </c>
      <c r="D1161" s="30">
        <f t="shared" si="156"/>
        <v>18.45</v>
      </c>
      <c r="E1161" s="33">
        <f t="shared" si="155"/>
        <v>2.7333333333333334</v>
      </c>
      <c r="F1161" s="79">
        <v>180</v>
      </c>
      <c r="G1161" s="55">
        <v>6.3486000000000002</v>
      </c>
      <c r="H1161" s="79">
        <v>41</v>
      </c>
      <c r="I1161" s="1"/>
      <c r="J1161" s="27">
        <f t="shared" si="157"/>
        <v>45</v>
      </c>
    </row>
    <row r="1162" spans="1:11" s="23" customFormat="1" ht="15" customHeight="1">
      <c r="A1162" s="1">
        <v>1169</v>
      </c>
      <c r="B1162" s="46" t="s">
        <v>214</v>
      </c>
      <c r="C1162" s="47">
        <v>53</v>
      </c>
      <c r="D1162" s="30">
        <f t="shared" si="156"/>
        <v>21.73</v>
      </c>
      <c r="E1162" s="33">
        <f t="shared" si="155"/>
        <v>2.7333333333333334</v>
      </c>
      <c r="F1162" s="79">
        <v>180</v>
      </c>
      <c r="G1162" s="55">
        <v>6.3486000000000002</v>
      </c>
      <c r="H1162" s="79">
        <v>41</v>
      </c>
      <c r="I1162" s="1"/>
      <c r="J1162" s="27">
        <f t="shared" si="157"/>
        <v>53</v>
      </c>
    </row>
    <row r="1163" spans="1:11" s="23" customFormat="1" ht="15" customHeight="1">
      <c r="A1163" s="1">
        <v>1170</v>
      </c>
      <c r="B1163" s="48" t="s">
        <v>1914</v>
      </c>
      <c r="C1163" s="47" t="s">
        <v>1771</v>
      </c>
      <c r="D1163" s="30">
        <f t="shared" si="156"/>
        <v>23.4</v>
      </c>
      <c r="E1163" s="33">
        <f t="shared" si="155"/>
        <v>3</v>
      </c>
      <c r="F1163" s="79">
        <v>180</v>
      </c>
      <c r="G1163" s="55">
        <v>6.3486000000000002</v>
      </c>
      <c r="H1163" s="79">
        <v>45</v>
      </c>
      <c r="I1163" s="1"/>
      <c r="J1163" s="27">
        <f t="shared" si="157"/>
        <v>52</v>
      </c>
    </row>
    <row r="1164" spans="1:11" s="27" customFormat="1" ht="15.75" customHeight="1">
      <c r="A1164" s="1">
        <v>1171</v>
      </c>
      <c r="B1164" s="26" t="s">
        <v>215</v>
      </c>
      <c r="C1164" s="24"/>
      <c r="D1164" s="24"/>
      <c r="E1164" s="24"/>
      <c r="F1164" s="24"/>
      <c r="G1164" s="24"/>
      <c r="H1164" s="24"/>
      <c r="I1164" s="24"/>
      <c r="J1164" s="24"/>
      <c r="K1164" s="24"/>
    </row>
    <row r="1165" spans="1:11" ht="15" customHeight="1">
      <c r="A1165" s="1">
        <v>1172</v>
      </c>
      <c r="B1165" s="46" t="s">
        <v>216</v>
      </c>
      <c r="C1165" s="47">
        <v>26</v>
      </c>
      <c r="D1165" s="30">
        <f>(H1165*J1165)/100</f>
        <v>11.7</v>
      </c>
      <c r="E1165" s="33">
        <f t="shared" si="155"/>
        <v>3</v>
      </c>
      <c r="F1165" s="79">
        <v>180</v>
      </c>
      <c r="G1165" s="6">
        <v>6.3486000000000002</v>
      </c>
      <c r="H1165" s="79">
        <v>45</v>
      </c>
      <c r="I1165" s="1"/>
      <c r="J1165" s="27">
        <f>IF(ISNUMBER(C1165),C1165,VALUE(LEFT(C1165,(SEARCH("±",C1165,1)-1))))</f>
        <v>26</v>
      </c>
    </row>
    <row r="1166" spans="1:11" s="27" customFormat="1" ht="15" customHeight="1">
      <c r="A1166" s="1">
        <v>1173</v>
      </c>
      <c r="B1166" s="46" t="s">
        <v>217</v>
      </c>
      <c r="C1166" s="47" t="s">
        <v>218</v>
      </c>
      <c r="D1166" s="30">
        <f>(H1166*J1166)/100</f>
        <v>17.55</v>
      </c>
      <c r="E1166" s="33">
        <f t="shared" si="155"/>
        <v>3</v>
      </c>
      <c r="F1166" s="79">
        <v>180</v>
      </c>
      <c r="G1166" s="6">
        <v>6.3486000000000002</v>
      </c>
      <c r="H1166" s="79">
        <v>45</v>
      </c>
      <c r="I1166" s="1"/>
      <c r="J1166" s="27">
        <f>IF(ISNUMBER(C1166),C1166,VALUE(LEFT(C1166,(SEARCH("±",C1166,1)-1))))</f>
        <v>39</v>
      </c>
    </row>
    <row r="1167" spans="1:11" s="27" customFormat="1" ht="15" customHeight="1">
      <c r="A1167" s="1">
        <v>1174</v>
      </c>
      <c r="B1167" s="48" t="s">
        <v>1781</v>
      </c>
      <c r="C1167" s="47" t="s">
        <v>1469</v>
      </c>
      <c r="D1167" s="30">
        <f>(H1167*J1167)/100</f>
        <v>0</v>
      </c>
      <c r="E1167" s="4">
        <f t="shared" si="155"/>
        <v>0</v>
      </c>
      <c r="F1167" s="79"/>
      <c r="G1167" s="22"/>
      <c r="H1167" s="79"/>
      <c r="I1167" s="1"/>
      <c r="J1167" s="27">
        <f>IF(ISNUMBER(C1167),C1167,VALUE(LEFT(C1167,(SEARCH("±",C1167,1)-1))))</f>
        <v>33</v>
      </c>
    </row>
    <row r="1168" spans="1:11" s="27" customFormat="1" ht="15.75" customHeight="1">
      <c r="A1168" s="1">
        <v>1175</v>
      </c>
      <c r="B1168" s="26" t="s">
        <v>219</v>
      </c>
      <c r="C1168" s="24"/>
      <c r="D1168" s="24"/>
      <c r="E1168" s="24"/>
      <c r="F1168" s="24"/>
      <c r="G1168" s="24"/>
      <c r="H1168" s="24"/>
      <c r="I1168" s="24"/>
      <c r="J1168" s="24"/>
      <c r="K1168" s="24"/>
    </row>
    <row r="1169" spans="1:11" s="23" customFormat="1" ht="15" customHeight="1">
      <c r="A1169" s="1">
        <v>1176</v>
      </c>
      <c r="B1169" s="46" t="s">
        <v>220</v>
      </c>
      <c r="C1169" s="47">
        <v>45</v>
      </c>
      <c r="D1169" s="30">
        <f>(H1169*J1169)/100</f>
        <v>22.05</v>
      </c>
      <c r="E1169" s="33">
        <f t="shared" si="155"/>
        <v>3.2666666666666666</v>
      </c>
      <c r="F1169" s="79">
        <v>180</v>
      </c>
      <c r="G1169" s="6">
        <v>6.3486000000000002</v>
      </c>
      <c r="H1169" s="79">
        <v>49</v>
      </c>
      <c r="I1169" s="1"/>
      <c r="J1169" s="27">
        <f>IF(ISNUMBER(C1169),C1169,VALUE(LEFT(C1169,(SEARCH("±",C1169,1)-1))))</f>
        <v>45</v>
      </c>
    </row>
    <row r="1170" spans="1:11" ht="15" customHeight="1">
      <c r="A1170" s="1">
        <v>1177</v>
      </c>
      <c r="B1170" s="46" t="s">
        <v>221</v>
      </c>
      <c r="C1170" s="47">
        <v>48</v>
      </c>
      <c r="D1170" s="30">
        <f>(H1170*J1170)/100</f>
        <v>23.52</v>
      </c>
      <c r="E1170" s="33">
        <f t="shared" si="155"/>
        <v>3.2666666666666666</v>
      </c>
      <c r="F1170" s="79">
        <v>180</v>
      </c>
      <c r="G1170" s="6">
        <v>6.3486000000000002</v>
      </c>
      <c r="H1170" s="79">
        <v>49</v>
      </c>
      <c r="I1170" s="1"/>
      <c r="J1170" s="27">
        <f>IF(ISNUMBER(C1170),C1170,VALUE(LEFT(C1170,(SEARCH("±",C1170,1)-1))))</f>
        <v>48</v>
      </c>
    </row>
    <row r="1171" spans="1:11" s="23" customFormat="1" ht="15" customHeight="1">
      <c r="A1171" s="1">
        <v>1178</v>
      </c>
      <c r="B1171" s="48" t="s">
        <v>1781</v>
      </c>
      <c r="C1171" s="47" t="s">
        <v>222</v>
      </c>
      <c r="D1171" s="30">
        <f>(H1171*J1171)/100</f>
        <v>22.56</v>
      </c>
      <c r="E1171" s="33">
        <f t="shared" si="155"/>
        <v>3.2</v>
      </c>
      <c r="F1171" s="79">
        <v>180</v>
      </c>
      <c r="G1171" s="6">
        <v>6.3486000000000002</v>
      </c>
      <c r="H1171" s="79">
        <v>48</v>
      </c>
      <c r="I1171" s="1"/>
      <c r="J1171" s="27">
        <f>IF(ISNUMBER(C1171),C1171,VALUE(LEFT(C1171,(SEARCH("±",C1171,1)-1))))</f>
        <v>47</v>
      </c>
    </row>
    <row r="1172" spans="1:11" s="28" customFormat="1" ht="15" customHeight="1">
      <c r="A1172" s="1">
        <v>1179</v>
      </c>
      <c r="B1172" s="46" t="s">
        <v>223</v>
      </c>
      <c r="C1172" s="49">
        <v>64</v>
      </c>
      <c r="D1172" s="30">
        <f>(H1172*J1172)/100</f>
        <v>32.64</v>
      </c>
      <c r="E1172" s="33">
        <f t="shared" si="155"/>
        <v>3.4</v>
      </c>
      <c r="F1172" s="79">
        <v>180</v>
      </c>
      <c r="G1172" s="6">
        <v>6.3486000000000002</v>
      </c>
      <c r="H1172" s="79">
        <v>51</v>
      </c>
      <c r="I1172" s="1"/>
      <c r="J1172" s="27">
        <f>IF(ISNUMBER(C1172),C1172,VALUE(LEFT(C1172,(SEARCH("±",C1172,1)-1))))</f>
        <v>64</v>
      </c>
    </row>
    <row r="1173" spans="1:11" s="23" customFormat="1" ht="15" customHeight="1">
      <c r="A1173" s="1">
        <v>1180</v>
      </c>
      <c r="B1173" s="46" t="s">
        <v>224</v>
      </c>
      <c r="C1173" s="47" t="s">
        <v>225</v>
      </c>
      <c r="D1173" s="30">
        <f>(H1173*J1173)/100</f>
        <v>14.82</v>
      </c>
      <c r="E1173" s="33">
        <f t="shared" si="155"/>
        <v>2.5333333333333332</v>
      </c>
      <c r="F1173" s="79">
        <v>180</v>
      </c>
      <c r="G1173" s="6">
        <v>6.3486000000000002</v>
      </c>
      <c r="H1173" s="79">
        <v>38</v>
      </c>
      <c r="I1173" s="1"/>
      <c r="J1173" s="27">
        <f>IF(ISNUMBER(C1173),C1173,VALUE(LEFT(C1173,(SEARCH("±",C1173,1)-1))))</f>
        <v>39</v>
      </c>
    </row>
    <row r="1174" spans="1:11" s="27" customFormat="1" ht="15.75" customHeight="1">
      <c r="A1174" s="1">
        <v>1181</v>
      </c>
      <c r="B1174" s="26" t="s">
        <v>226</v>
      </c>
      <c r="C1174" s="24"/>
      <c r="D1174" s="24"/>
      <c r="E1174" s="24"/>
      <c r="F1174" s="24"/>
      <c r="G1174" s="24"/>
      <c r="H1174" s="24"/>
      <c r="I1174" s="24"/>
      <c r="J1174" s="24"/>
    </row>
    <row r="1175" spans="1:11" ht="15" customHeight="1">
      <c r="A1175" s="1">
        <v>1182</v>
      </c>
      <c r="B1175" s="46" t="s">
        <v>227</v>
      </c>
      <c r="C1175" s="49" t="s">
        <v>1440</v>
      </c>
      <c r="D1175" s="30">
        <f>(H1175*J1175)/100</f>
        <v>23.79</v>
      </c>
      <c r="E1175" s="33">
        <f t="shared" si="155"/>
        <v>2.6</v>
      </c>
      <c r="F1175" s="79">
        <v>180</v>
      </c>
      <c r="G1175" s="6">
        <v>6.3486000000000002</v>
      </c>
      <c r="H1175" s="79">
        <v>39</v>
      </c>
      <c r="I1175" s="1"/>
      <c r="J1175" s="27">
        <f>IF(ISNUMBER(C1175),C1175,VALUE(LEFT(C1175,(SEARCH("±",C1175,1)-1))))</f>
        <v>61</v>
      </c>
    </row>
    <row r="1176" spans="1:11" s="23" customFormat="1" ht="15" customHeight="1">
      <c r="A1176" s="1">
        <v>1183</v>
      </c>
      <c r="B1176" s="46" t="s">
        <v>228</v>
      </c>
      <c r="C1176" s="47" t="s">
        <v>1461</v>
      </c>
      <c r="D1176" s="30">
        <f>(H1176*J1176)/100</f>
        <v>15.6</v>
      </c>
      <c r="E1176" s="33">
        <f t="shared" si="155"/>
        <v>2.6</v>
      </c>
      <c r="F1176" s="79">
        <v>180</v>
      </c>
      <c r="G1176" s="6">
        <v>6.3486000000000002</v>
      </c>
      <c r="H1176" s="79">
        <v>39</v>
      </c>
      <c r="I1176" s="1"/>
      <c r="J1176" s="27">
        <f>IF(ISNUMBER(C1176),C1176,VALUE(LEFT(C1176,(SEARCH("±",C1176,1)-1))))</f>
        <v>40</v>
      </c>
    </row>
    <row r="1177" spans="1:11" s="28" customFormat="1" ht="15" customHeight="1">
      <c r="A1177" s="1">
        <v>1184</v>
      </c>
      <c r="B1177" s="46" t="s">
        <v>229</v>
      </c>
      <c r="C1177" s="66" t="s">
        <v>1728</v>
      </c>
      <c r="D1177" s="30">
        <f>(H1177*J1177)/100</f>
        <v>34.96</v>
      </c>
      <c r="E1177" s="33">
        <f t="shared" si="155"/>
        <v>2.5333333333333332</v>
      </c>
      <c r="F1177" s="79">
        <v>180</v>
      </c>
      <c r="G1177" s="6">
        <v>6.3486000000000002</v>
      </c>
      <c r="H1177" s="79">
        <v>38</v>
      </c>
      <c r="I1177" s="1"/>
      <c r="J1177" s="27">
        <f>IF(ISNUMBER(C1177),C1177,VALUE(LEFT(C1177,(SEARCH("±",C1177,1)-1))))</f>
        <v>92</v>
      </c>
    </row>
    <row r="1178" spans="1:11" s="28" customFormat="1" ht="15" customHeight="1">
      <c r="A1178" s="1">
        <v>1185</v>
      </c>
      <c r="B1178" s="46" t="s">
        <v>230</v>
      </c>
      <c r="C1178" s="66" t="s">
        <v>1236</v>
      </c>
      <c r="D1178" s="30">
        <f>(H1178*J1178)/100</f>
        <v>37.24</v>
      </c>
      <c r="E1178" s="33">
        <f t="shared" si="155"/>
        <v>3.2666666666666666</v>
      </c>
      <c r="F1178" s="79">
        <v>180</v>
      </c>
      <c r="G1178" s="6">
        <v>6.3486000000000002</v>
      </c>
      <c r="H1178" s="79">
        <v>49</v>
      </c>
      <c r="I1178" s="1"/>
      <c r="J1178" s="27">
        <f>IF(ISNUMBER(C1178),C1178,VALUE(LEFT(C1178,(SEARCH("±",C1178,1)-1))))</f>
        <v>76</v>
      </c>
    </row>
    <row r="1179" spans="1:11" s="23" customFormat="1" ht="15" customHeight="1">
      <c r="A1179" s="1">
        <v>1186</v>
      </c>
      <c r="B1179" s="46" t="s">
        <v>231</v>
      </c>
      <c r="C1179" s="49">
        <v>58</v>
      </c>
      <c r="D1179" s="30">
        <f>(H1179*J1179)/100</f>
        <v>22.62</v>
      </c>
      <c r="E1179" s="33">
        <f t="shared" si="155"/>
        <v>2.6</v>
      </c>
      <c r="F1179" s="79">
        <v>180</v>
      </c>
      <c r="G1179" s="6">
        <v>6.3486000000000002</v>
      </c>
      <c r="H1179" s="79">
        <v>39</v>
      </c>
      <c r="I1179" s="1"/>
      <c r="J1179" s="27">
        <f>IF(ISNUMBER(C1179),C1179,VALUE(LEFT(C1179,(SEARCH("±",C1179,1)-1))))</f>
        <v>58</v>
      </c>
    </row>
    <row r="1180" spans="1:11" s="27" customFormat="1" ht="15.75" customHeight="1">
      <c r="A1180" s="1">
        <v>1187</v>
      </c>
      <c r="B1180" s="26" t="s">
        <v>232</v>
      </c>
      <c r="C1180" s="24"/>
      <c r="D1180" s="24"/>
      <c r="E1180" s="24"/>
      <c r="F1180" s="24"/>
      <c r="G1180" s="24"/>
      <c r="H1180" s="24"/>
      <c r="I1180" s="24"/>
      <c r="J1180" s="24"/>
      <c r="K1180" s="24"/>
    </row>
    <row r="1181" spans="1:11" s="27" customFormat="1" ht="15" customHeight="1">
      <c r="A1181" s="1">
        <v>1188</v>
      </c>
      <c r="B1181" s="46" t="s">
        <v>233</v>
      </c>
      <c r="C1181" s="49" t="s">
        <v>856</v>
      </c>
      <c r="D1181" s="30">
        <f>(H1181*J1181)/100</f>
        <v>18.36</v>
      </c>
      <c r="E1181" s="31">
        <f t="shared" si="155"/>
        <v>1.8</v>
      </c>
      <c r="F1181" s="79">
        <v>220</v>
      </c>
      <c r="G1181" s="6">
        <v>7.7594000000000003</v>
      </c>
      <c r="H1181" s="79">
        <v>27</v>
      </c>
      <c r="I1181" s="1"/>
      <c r="J1181" s="27">
        <f>IF(ISNUMBER(C1181),C1181,VALUE(LEFT(C1181,(SEARCH("±",C1181,1)-1))))</f>
        <v>68</v>
      </c>
    </row>
    <row r="1182" spans="1:11" s="27" customFormat="1" ht="15" customHeight="1">
      <c r="A1182" s="1">
        <v>1189</v>
      </c>
      <c r="B1182" s="46" t="s">
        <v>234</v>
      </c>
      <c r="C1182" s="47">
        <v>27</v>
      </c>
      <c r="D1182" s="30">
        <f>(H1182*J1182)/100</f>
        <v>14.04</v>
      </c>
      <c r="E1182" s="33">
        <f t="shared" si="155"/>
        <v>3.4666666666666668</v>
      </c>
      <c r="F1182" s="79">
        <v>180</v>
      </c>
      <c r="G1182" s="6">
        <v>6.3486000000000002</v>
      </c>
      <c r="H1182" s="79">
        <v>52</v>
      </c>
      <c r="I1182" s="1"/>
      <c r="J1182" s="27">
        <f>IF(ISNUMBER(C1182),C1182,VALUE(LEFT(C1182,(SEARCH("±",C1182,1)-1))))</f>
        <v>27</v>
      </c>
    </row>
    <row r="1183" spans="1:11" s="27" customFormat="1" ht="15.75" customHeight="1">
      <c r="A1183" s="1">
        <v>1190</v>
      </c>
      <c r="B1183" s="26" t="s">
        <v>235</v>
      </c>
      <c r="C1183" s="24"/>
      <c r="D1183" s="24"/>
      <c r="E1183" s="24"/>
      <c r="F1183" s="24"/>
      <c r="G1183" s="24"/>
      <c r="H1183" s="24"/>
      <c r="I1183" s="24"/>
      <c r="J1183" s="24"/>
      <c r="K1183" s="24"/>
    </row>
    <row r="1184" spans="1:11" s="23" customFormat="1" ht="15" customHeight="1">
      <c r="A1184" s="1">
        <v>1191</v>
      </c>
      <c r="B1184" s="46" t="s">
        <v>236</v>
      </c>
      <c r="C1184" s="47">
        <v>32</v>
      </c>
      <c r="D1184" s="30">
        <f>(H1184*J1184)/100</f>
        <v>15.36</v>
      </c>
      <c r="E1184" s="33">
        <f t="shared" si="155"/>
        <v>3.2</v>
      </c>
      <c r="F1184" s="79">
        <v>180</v>
      </c>
      <c r="G1184" s="6">
        <v>6.3486000000000002</v>
      </c>
      <c r="H1184" s="79">
        <v>48</v>
      </c>
      <c r="I1184" s="1"/>
      <c r="J1184" s="27">
        <f>IF(ISNUMBER(C1184),C1184,VALUE(LEFT(C1184,(SEARCH("±",C1184,1)-1))))</f>
        <v>32</v>
      </c>
    </row>
    <row r="1185" spans="1:10" s="23" customFormat="1" ht="15" customHeight="1">
      <c r="A1185" s="1">
        <v>1192</v>
      </c>
      <c r="B1185" s="46" t="s">
        <v>237</v>
      </c>
      <c r="C1185" s="47">
        <v>34</v>
      </c>
      <c r="D1185" s="30">
        <f>(H1185*J1185)/100</f>
        <v>16.32</v>
      </c>
      <c r="E1185" s="33">
        <f t="shared" si="155"/>
        <v>3.2</v>
      </c>
      <c r="F1185" s="79">
        <v>180</v>
      </c>
      <c r="G1185" s="6">
        <v>6.3486000000000002</v>
      </c>
      <c r="H1185" s="79">
        <v>48</v>
      </c>
      <c r="I1185" s="1"/>
      <c r="J1185" s="27">
        <f>IF(ISNUMBER(C1185),C1185,VALUE(LEFT(C1185,(SEARCH("±",C1185,1)-1))))</f>
        <v>34</v>
      </c>
    </row>
    <row r="1186" spans="1:10" s="27" customFormat="1" ht="15" customHeight="1">
      <c r="A1186" s="1">
        <v>1193</v>
      </c>
      <c r="B1186" s="46" t="s">
        <v>237</v>
      </c>
      <c r="C1186" s="47">
        <v>40</v>
      </c>
      <c r="D1186" s="30">
        <f>(H1186*J1186)/100</f>
        <v>19.2</v>
      </c>
      <c r="E1186" s="33">
        <f t="shared" si="155"/>
        <v>3.2</v>
      </c>
      <c r="F1186" s="79">
        <v>180</v>
      </c>
      <c r="G1186" s="55">
        <v>6.3486000000000002</v>
      </c>
      <c r="H1186" s="79">
        <v>48</v>
      </c>
      <c r="I1186" s="1"/>
      <c r="J1186" s="27">
        <f>IF(ISNUMBER(C1186),C1186,VALUE(LEFT(C1186,(SEARCH("±",C1186,1)-1))))</f>
        <v>40</v>
      </c>
    </row>
    <row r="1187" spans="1:10" s="23" customFormat="1">
      <c r="A1187" s="1">
        <v>1194</v>
      </c>
      <c r="B1187" s="46" t="s">
        <v>238</v>
      </c>
      <c r="C1187" s="47">
        <v>44</v>
      </c>
      <c r="D1187" s="30">
        <f>(H1187*J1187)/100</f>
        <v>21.12</v>
      </c>
      <c r="E1187" s="33">
        <f t="shared" si="155"/>
        <v>3.2</v>
      </c>
      <c r="F1187" s="79">
        <v>180</v>
      </c>
      <c r="G1187" s="55">
        <v>6.3486000000000002</v>
      </c>
      <c r="H1187" s="79">
        <v>48</v>
      </c>
      <c r="I1187" s="1"/>
      <c r="J1187" s="27">
        <f>IF(ISNUMBER(C1187),C1187,VALUE(LEFT(C1187,(SEARCH("±",C1187,1)-1))))</f>
        <v>44</v>
      </c>
    </row>
    <row r="1188" spans="1:10" s="27" customFormat="1" ht="15" customHeight="1">
      <c r="A1188" s="1">
        <v>1195</v>
      </c>
      <c r="B1188" s="48" t="s">
        <v>1914</v>
      </c>
      <c r="C1188" s="47" t="s">
        <v>1684</v>
      </c>
      <c r="D1188" s="30">
        <f>(H1188*J1188)/100</f>
        <v>18.239999999999998</v>
      </c>
      <c r="E1188" s="33">
        <f t="shared" si="155"/>
        <v>3.2</v>
      </c>
      <c r="F1188" s="79">
        <v>180</v>
      </c>
      <c r="G1188" s="55">
        <v>6.3486000000000002</v>
      </c>
      <c r="H1188" s="79">
        <v>48</v>
      </c>
      <c r="I1188" s="1"/>
      <c r="J1188" s="27">
        <f>IF(ISNUMBER(C1188),C1188,VALUE(LEFT(C1188,(SEARCH("±",C1188,1)-1))))</f>
        <v>38</v>
      </c>
    </row>
    <row r="1189" spans="1:10" s="27" customFormat="1" ht="15.75" customHeight="1">
      <c r="A1189" s="1">
        <v>1196</v>
      </c>
      <c r="B1189" s="26" t="s">
        <v>239</v>
      </c>
      <c r="C1189" s="24"/>
      <c r="D1189" s="24"/>
      <c r="E1189" s="24"/>
      <c r="F1189" s="24"/>
      <c r="G1189" s="24"/>
      <c r="H1189" s="24"/>
      <c r="I1189" s="24"/>
      <c r="J1189" s="24"/>
    </row>
    <row r="1190" spans="1:10" ht="15" customHeight="1">
      <c r="A1190" s="1">
        <v>1197</v>
      </c>
      <c r="B1190" s="46" t="s">
        <v>240</v>
      </c>
      <c r="C1190" s="49">
        <v>58</v>
      </c>
      <c r="D1190" s="30">
        <f t="shared" ref="D1190:D1197" si="158">(H1190*J1190)/100</f>
        <v>27.84</v>
      </c>
      <c r="E1190" s="33">
        <f t="shared" si="155"/>
        <v>3.2</v>
      </c>
      <c r="F1190" s="79">
        <v>180</v>
      </c>
      <c r="G1190" s="55">
        <v>6.3486000000000002</v>
      </c>
      <c r="H1190" s="79">
        <v>48</v>
      </c>
      <c r="I1190" s="1"/>
      <c r="J1190" s="27">
        <f t="shared" ref="J1190:J1197" si="159">IF(ISNUMBER(C1190),C1190,VALUE(LEFT(C1190,(SEARCH("±",C1190,1)-1))))</f>
        <v>58</v>
      </c>
    </row>
    <row r="1191" spans="1:10" s="23" customFormat="1" ht="15" customHeight="1">
      <c r="A1191" s="1">
        <v>1198</v>
      </c>
      <c r="B1191" s="46" t="s">
        <v>241</v>
      </c>
      <c r="C1191" s="47">
        <v>47</v>
      </c>
      <c r="D1191" s="30">
        <f t="shared" si="158"/>
        <v>22.56</v>
      </c>
      <c r="E1191" s="33">
        <f t="shared" si="155"/>
        <v>3.2</v>
      </c>
      <c r="F1191" s="79">
        <v>180</v>
      </c>
      <c r="G1191" s="55">
        <v>6.3486000000000002</v>
      </c>
      <c r="H1191" s="79">
        <v>48</v>
      </c>
      <c r="I1191" s="1"/>
      <c r="J1191" s="27">
        <f t="shared" si="159"/>
        <v>47</v>
      </c>
    </row>
    <row r="1192" spans="1:10" ht="15" customHeight="1">
      <c r="A1192" s="1">
        <v>1199</v>
      </c>
      <c r="B1192" s="46" t="s">
        <v>242</v>
      </c>
      <c r="C1192" s="47">
        <v>53</v>
      </c>
      <c r="D1192" s="30">
        <f t="shared" si="158"/>
        <v>25.44</v>
      </c>
      <c r="E1192" s="33">
        <f t="shared" si="155"/>
        <v>3.2</v>
      </c>
      <c r="F1192" s="79">
        <v>180</v>
      </c>
      <c r="G1192" s="55">
        <v>6.3486000000000002</v>
      </c>
      <c r="H1192" s="79">
        <v>48</v>
      </c>
      <c r="I1192" s="1"/>
      <c r="J1192" s="27">
        <f t="shared" si="159"/>
        <v>53</v>
      </c>
    </row>
    <row r="1193" spans="1:10" s="23" customFormat="1" ht="15" customHeight="1">
      <c r="A1193" s="1">
        <v>1200</v>
      </c>
      <c r="B1193" s="46" t="s">
        <v>243</v>
      </c>
      <c r="C1193" s="47">
        <v>32</v>
      </c>
      <c r="D1193" s="30">
        <f t="shared" si="158"/>
        <v>15.36</v>
      </c>
      <c r="E1193" s="33">
        <f t="shared" si="155"/>
        <v>3.2</v>
      </c>
      <c r="F1193" s="79">
        <v>180</v>
      </c>
      <c r="G1193" s="55">
        <v>6.3486000000000002</v>
      </c>
      <c r="H1193" s="79">
        <v>48</v>
      </c>
      <c r="I1193" s="1"/>
      <c r="J1193" s="27">
        <f t="shared" si="159"/>
        <v>32</v>
      </c>
    </row>
    <row r="1194" spans="1:10" s="27" customFormat="1" ht="15" customHeight="1">
      <c r="A1194" s="1">
        <v>1201</v>
      </c>
      <c r="B1194" s="46" t="s">
        <v>243</v>
      </c>
      <c r="C1194" s="47">
        <v>36</v>
      </c>
      <c r="D1194" s="30">
        <f t="shared" si="158"/>
        <v>17.28</v>
      </c>
      <c r="E1194" s="33">
        <f t="shared" si="155"/>
        <v>3.2</v>
      </c>
      <c r="F1194" s="79">
        <v>180</v>
      </c>
      <c r="G1194" s="55">
        <v>6.3486000000000002</v>
      </c>
      <c r="H1194" s="79">
        <v>48</v>
      </c>
      <c r="I1194" s="1"/>
      <c r="J1194" s="27">
        <f t="shared" si="159"/>
        <v>36</v>
      </c>
    </row>
    <row r="1195" spans="1:10" s="27" customFormat="1" ht="15" customHeight="1">
      <c r="A1195" s="1">
        <v>1202</v>
      </c>
      <c r="B1195" s="46" t="s">
        <v>244</v>
      </c>
      <c r="C1195" s="47">
        <v>41</v>
      </c>
      <c r="D1195" s="30">
        <f t="shared" si="158"/>
        <v>19.68</v>
      </c>
      <c r="E1195" s="33">
        <f t="shared" si="155"/>
        <v>3.2</v>
      </c>
      <c r="F1195" s="79">
        <v>180</v>
      </c>
      <c r="G1195" s="55">
        <v>6.3486000000000002</v>
      </c>
      <c r="H1195" s="79">
        <v>48</v>
      </c>
      <c r="I1195" s="1"/>
      <c r="J1195" s="27">
        <f t="shared" si="159"/>
        <v>41</v>
      </c>
    </row>
    <row r="1196" spans="1:10" s="23" customFormat="1" ht="15" customHeight="1">
      <c r="A1196" s="1">
        <v>1203</v>
      </c>
      <c r="B1196" s="46" t="s">
        <v>245</v>
      </c>
      <c r="C1196" s="47" t="s">
        <v>1494</v>
      </c>
      <c r="D1196" s="30">
        <f t="shared" si="158"/>
        <v>21.12</v>
      </c>
      <c r="E1196" s="33">
        <f t="shared" si="155"/>
        <v>3.2</v>
      </c>
      <c r="F1196" s="79">
        <v>180</v>
      </c>
      <c r="G1196" s="55">
        <v>6.3486000000000002</v>
      </c>
      <c r="H1196" s="79">
        <v>48</v>
      </c>
      <c r="I1196" s="1"/>
      <c r="J1196" s="27">
        <f t="shared" si="159"/>
        <v>44</v>
      </c>
    </row>
    <row r="1197" spans="1:10" s="23" customFormat="1" ht="15" customHeight="1">
      <c r="A1197" s="1">
        <v>1204</v>
      </c>
      <c r="B1197" s="48" t="s">
        <v>1090</v>
      </c>
      <c r="C1197" s="47" t="s">
        <v>1494</v>
      </c>
      <c r="D1197" s="30">
        <f t="shared" si="158"/>
        <v>21.12</v>
      </c>
      <c r="E1197" s="33">
        <f t="shared" ref="E1197:E1261" si="160">SUM(H1197/15)</f>
        <v>3.2</v>
      </c>
      <c r="F1197" s="79">
        <v>180</v>
      </c>
      <c r="G1197" s="55">
        <v>6.3486000000000002</v>
      </c>
      <c r="H1197" s="79">
        <v>48</v>
      </c>
      <c r="I1197" s="1"/>
      <c r="J1197" s="27">
        <f t="shared" si="159"/>
        <v>44</v>
      </c>
    </row>
    <row r="1198" spans="1:10" s="27" customFormat="1" ht="15.75" customHeight="1">
      <c r="A1198" s="1">
        <v>1205</v>
      </c>
      <c r="B1198" s="26" t="s">
        <v>246</v>
      </c>
      <c r="C1198" s="24"/>
      <c r="D1198" s="24"/>
      <c r="E1198" s="24"/>
      <c r="F1198" s="24"/>
      <c r="G1198" s="24"/>
      <c r="H1198" s="24"/>
      <c r="I1198" s="24"/>
      <c r="J1198" s="24"/>
    </row>
    <row r="1199" spans="1:10" ht="15" customHeight="1">
      <c r="A1199" s="1">
        <v>1206</v>
      </c>
      <c r="B1199" s="46" t="s">
        <v>247</v>
      </c>
      <c r="C1199" s="49" t="s">
        <v>1567</v>
      </c>
      <c r="D1199" s="30">
        <f>(H1199*J1199)/100</f>
        <v>25.52</v>
      </c>
      <c r="E1199" s="33">
        <f t="shared" si="160"/>
        <v>2.9333333333333331</v>
      </c>
      <c r="F1199" s="79">
        <v>180</v>
      </c>
      <c r="G1199" s="55">
        <v>6.3486000000000002</v>
      </c>
      <c r="H1199" s="79">
        <v>44</v>
      </c>
      <c r="I1199" s="1"/>
      <c r="J1199" s="27">
        <f>IF(ISNUMBER(C1199),C1199,VALUE(LEFT(C1199,(SEARCH("±",C1199,1)-1))))</f>
        <v>58</v>
      </c>
    </row>
    <row r="1200" spans="1:10" ht="15" customHeight="1">
      <c r="A1200" s="1">
        <v>1207</v>
      </c>
      <c r="B1200" s="46" t="s">
        <v>248</v>
      </c>
      <c r="C1200" s="49" t="s">
        <v>249</v>
      </c>
      <c r="D1200" s="30">
        <f>(H1200*J1200)/100</f>
        <v>27.52</v>
      </c>
      <c r="E1200" s="33">
        <f t="shared" si="160"/>
        <v>2.8666666666666667</v>
      </c>
      <c r="F1200" s="79">
        <v>180</v>
      </c>
      <c r="G1200" s="55">
        <v>6.3486000000000002</v>
      </c>
      <c r="H1200" s="79">
        <v>43</v>
      </c>
      <c r="I1200" s="1"/>
      <c r="J1200" s="27">
        <f>IF(ISNUMBER(C1200),C1200,VALUE(LEFT(C1200,(SEARCH("±",C1200,1)-1))))</f>
        <v>64</v>
      </c>
    </row>
    <row r="1201" spans="1:11" ht="15" customHeight="1">
      <c r="A1201" s="1">
        <v>1208</v>
      </c>
      <c r="B1201" s="48" t="s">
        <v>1781</v>
      </c>
      <c r="C1201" s="49" t="s">
        <v>250</v>
      </c>
      <c r="D1201" s="30">
        <f>(H1201*J1201)/100</f>
        <v>26.84</v>
      </c>
      <c r="E1201" s="33">
        <f t="shared" si="160"/>
        <v>2.9333333333333331</v>
      </c>
      <c r="F1201" s="79">
        <v>180</v>
      </c>
      <c r="G1201" s="55">
        <v>6.3486000000000002</v>
      </c>
      <c r="H1201" s="79">
        <v>44</v>
      </c>
      <c r="I1201" s="1"/>
      <c r="J1201" s="27">
        <f>IF(ISNUMBER(C1201),C1201,VALUE(LEFT(C1201,(SEARCH("±",C1201,1)-1))))</f>
        <v>61</v>
      </c>
    </row>
    <row r="1202" spans="1:11" s="27" customFormat="1" ht="15.75" customHeight="1">
      <c r="A1202" s="1">
        <v>1209</v>
      </c>
      <c r="B1202" s="26" t="s">
        <v>251</v>
      </c>
      <c r="C1202" s="24"/>
      <c r="D1202" s="24"/>
      <c r="E1202" s="24"/>
      <c r="F1202" s="24"/>
      <c r="G1202" s="24"/>
      <c r="H1202" s="24"/>
      <c r="I1202" s="24"/>
      <c r="J1202" s="24"/>
    </row>
    <row r="1203" spans="1:11" s="23" customFormat="1" ht="15" customHeight="1">
      <c r="A1203" s="1">
        <v>1210</v>
      </c>
      <c r="B1203" s="46" t="s">
        <v>252</v>
      </c>
      <c r="C1203" s="47">
        <v>33</v>
      </c>
      <c r="D1203" s="30">
        <f t="shared" ref="D1203:D1210" si="161">(H1203*J1203)/100</f>
        <v>15.84</v>
      </c>
      <c r="E1203" s="33">
        <f t="shared" si="160"/>
        <v>3.2</v>
      </c>
      <c r="F1203" s="79">
        <v>180</v>
      </c>
      <c r="G1203" s="55">
        <v>6.3486000000000002</v>
      </c>
      <c r="H1203" s="79">
        <v>48</v>
      </c>
      <c r="I1203" s="1"/>
      <c r="J1203" s="27">
        <f t="shared" ref="J1203:J1210" si="162">IF(ISNUMBER(C1203),C1203,VALUE(LEFT(C1203,(SEARCH("±",C1203,1)-1))))</f>
        <v>33</v>
      </c>
    </row>
    <row r="1204" spans="1:11" s="23" customFormat="1" ht="15" customHeight="1">
      <c r="A1204" s="1">
        <v>1211</v>
      </c>
      <c r="B1204" s="46" t="s">
        <v>253</v>
      </c>
      <c r="C1204" s="47">
        <v>34</v>
      </c>
      <c r="D1204" s="30">
        <f t="shared" si="161"/>
        <v>16.32</v>
      </c>
      <c r="E1204" s="33">
        <f t="shared" si="160"/>
        <v>3.2</v>
      </c>
      <c r="F1204" s="79">
        <v>180</v>
      </c>
      <c r="G1204" s="55">
        <v>6.3486000000000002</v>
      </c>
      <c r="H1204" s="79">
        <v>48</v>
      </c>
      <c r="I1204" s="1"/>
      <c r="J1204" s="27">
        <f t="shared" si="162"/>
        <v>34</v>
      </c>
    </row>
    <row r="1205" spans="1:11" s="27" customFormat="1" ht="15" customHeight="1">
      <c r="A1205" s="1">
        <v>1212</v>
      </c>
      <c r="B1205" s="46" t="s">
        <v>254</v>
      </c>
      <c r="C1205" s="47">
        <v>38</v>
      </c>
      <c r="D1205" s="30">
        <f t="shared" si="161"/>
        <v>16.72</v>
      </c>
      <c r="E1205" s="33">
        <f t="shared" si="160"/>
        <v>2.9333333333333331</v>
      </c>
      <c r="F1205" s="79">
        <v>180</v>
      </c>
      <c r="G1205" s="55">
        <v>6.3486000000000002</v>
      </c>
      <c r="H1205" s="79">
        <v>44</v>
      </c>
      <c r="I1205" s="1"/>
      <c r="J1205" s="27">
        <f t="shared" si="162"/>
        <v>38</v>
      </c>
    </row>
    <row r="1206" spans="1:11" s="23" customFormat="1" ht="15" customHeight="1">
      <c r="A1206" s="1">
        <v>1213</v>
      </c>
      <c r="B1206" s="46" t="s">
        <v>255</v>
      </c>
      <c r="C1206" s="47">
        <v>42</v>
      </c>
      <c r="D1206" s="30">
        <f t="shared" si="161"/>
        <v>20.16</v>
      </c>
      <c r="E1206" s="33">
        <f t="shared" si="160"/>
        <v>3.2</v>
      </c>
      <c r="F1206" s="79">
        <v>180</v>
      </c>
      <c r="G1206" s="55">
        <v>6.3486000000000002</v>
      </c>
      <c r="H1206" s="79">
        <v>48</v>
      </c>
      <c r="I1206" s="1"/>
      <c r="J1206" s="27">
        <f t="shared" si="162"/>
        <v>42</v>
      </c>
    </row>
    <row r="1207" spans="1:11" s="23" customFormat="1" ht="15" customHeight="1">
      <c r="A1207" s="1">
        <v>1214</v>
      </c>
      <c r="B1207" s="46" t="s">
        <v>255</v>
      </c>
      <c r="C1207" s="47">
        <v>48</v>
      </c>
      <c r="D1207" s="30">
        <f t="shared" si="161"/>
        <v>23.04</v>
      </c>
      <c r="E1207" s="33">
        <f t="shared" si="160"/>
        <v>3.2</v>
      </c>
      <c r="F1207" s="79">
        <v>180</v>
      </c>
      <c r="G1207" s="55">
        <v>6.3486000000000002</v>
      </c>
      <c r="H1207" s="79">
        <v>48</v>
      </c>
      <c r="I1207" s="1"/>
      <c r="J1207" s="27">
        <f t="shared" si="162"/>
        <v>48</v>
      </c>
    </row>
    <row r="1208" spans="1:11" s="23" customFormat="1" ht="15" customHeight="1">
      <c r="A1208" s="1">
        <v>1215</v>
      </c>
      <c r="B1208" s="46" t="s">
        <v>256</v>
      </c>
      <c r="C1208" s="47" t="s">
        <v>257</v>
      </c>
      <c r="D1208" s="30">
        <f t="shared" si="161"/>
        <v>21.56</v>
      </c>
      <c r="E1208" s="33">
        <f t="shared" si="160"/>
        <v>2.9333333333333331</v>
      </c>
      <c r="F1208" s="79">
        <v>180</v>
      </c>
      <c r="G1208" s="55">
        <v>6.3486000000000002</v>
      </c>
      <c r="H1208" s="79">
        <v>44</v>
      </c>
      <c r="I1208" s="1"/>
      <c r="J1208" s="27">
        <f t="shared" si="162"/>
        <v>49</v>
      </c>
    </row>
    <row r="1209" spans="1:11">
      <c r="A1209" s="1">
        <v>1216</v>
      </c>
      <c r="B1209" s="46" t="s">
        <v>255</v>
      </c>
      <c r="C1209" s="47" t="s">
        <v>1418</v>
      </c>
      <c r="D1209" s="30">
        <f t="shared" si="161"/>
        <v>24</v>
      </c>
      <c r="E1209" s="33">
        <f t="shared" si="160"/>
        <v>3.2</v>
      </c>
      <c r="F1209" s="79">
        <v>180</v>
      </c>
      <c r="G1209" s="55">
        <v>6.3486000000000002</v>
      </c>
      <c r="H1209" s="79">
        <v>48</v>
      </c>
      <c r="I1209" s="1"/>
      <c r="J1209" s="27">
        <f t="shared" si="162"/>
        <v>50</v>
      </c>
    </row>
    <row r="1210" spans="1:11" s="27" customFormat="1" ht="15" customHeight="1">
      <c r="A1210" s="1">
        <v>1217</v>
      </c>
      <c r="B1210" s="48" t="s">
        <v>1090</v>
      </c>
      <c r="C1210" s="47" t="s">
        <v>1433</v>
      </c>
      <c r="D1210" s="30">
        <f t="shared" si="161"/>
        <v>19.739999999999998</v>
      </c>
      <c r="E1210" s="33">
        <f t="shared" si="160"/>
        <v>3.1333333333333333</v>
      </c>
      <c r="F1210" s="79">
        <v>180</v>
      </c>
      <c r="G1210" s="55">
        <v>6.3486000000000002</v>
      </c>
      <c r="H1210" s="79">
        <v>47</v>
      </c>
      <c r="I1210" s="1"/>
      <c r="J1210" s="27">
        <f t="shared" si="162"/>
        <v>42</v>
      </c>
    </row>
    <row r="1211" spans="1:11" s="27" customFormat="1">
      <c r="A1211" s="1">
        <v>1218</v>
      </c>
      <c r="B1211" s="26" t="s">
        <v>258</v>
      </c>
      <c r="C1211" s="24"/>
      <c r="D1211" s="24"/>
      <c r="E1211" s="24"/>
      <c r="F1211" s="24"/>
      <c r="G1211" s="24"/>
      <c r="H1211" s="24"/>
      <c r="I1211" s="24"/>
      <c r="J1211" s="24"/>
      <c r="K1211" s="24"/>
    </row>
    <row r="1212" spans="1:11" ht="15" customHeight="1">
      <c r="A1212" s="1">
        <v>1219</v>
      </c>
      <c r="B1212" s="46" t="s">
        <v>259</v>
      </c>
      <c r="C1212" s="49" t="s">
        <v>260</v>
      </c>
      <c r="D1212" s="30">
        <f>(H1212*J1212)/100</f>
        <v>28.32</v>
      </c>
      <c r="E1212" s="33">
        <f t="shared" si="160"/>
        <v>3.2</v>
      </c>
      <c r="F1212" s="79">
        <v>180</v>
      </c>
      <c r="G1212" s="55">
        <v>6.3486000000000002</v>
      </c>
      <c r="H1212" s="79">
        <v>48</v>
      </c>
      <c r="I1212" s="1"/>
      <c r="J1212" s="27">
        <f>IF(ISNUMBER(C1212),C1212,VALUE(LEFT(C1212,(SEARCH("±",C1212,1)-1))))</f>
        <v>59</v>
      </c>
    </row>
    <row r="1213" spans="1:11" s="28" customFormat="1" ht="15" customHeight="1">
      <c r="A1213" s="1">
        <v>1220</v>
      </c>
      <c r="B1213" s="46" t="s">
        <v>261</v>
      </c>
      <c r="C1213" s="49" t="s">
        <v>262</v>
      </c>
      <c r="D1213" s="30">
        <f>(H1213*J1213)/100</f>
        <v>31.2</v>
      </c>
      <c r="E1213" s="33">
        <f t="shared" si="160"/>
        <v>3.2</v>
      </c>
      <c r="F1213" s="79">
        <v>180</v>
      </c>
      <c r="G1213" s="55">
        <v>6.3486000000000002</v>
      </c>
      <c r="H1213" s="79">
        <v>48</v>
      </c>
      <c r="I1213" s="1"/>
      <c r="J1213" s="27">
        <f>IF(ISNUMBER(C1213),C1213,VALUE(LEFT(C1213,(SEARCH("±",C1213,1)-1))))</f>
        <v>65</v>
      </c>
    </row>
    <row r="1214" spans="1:11" s="23" customFormat="1" ht="15" customHeight="1">
      <c r="A1214" s="1">
        <v>1221</v>
      </c>
      <c r="B1214" s="46" t="s">
        <v>263</v>
      </c>
      <c r="C1214" s="47" t="s">
        <v>264</v>
      </c>
      <c r="D1214" s="30">
        <f>(H1214*J1214)/100</f>
        <v>22.08</v>
      </c>
      <c r="E1214" s="33">
        <f t="shared" si="160"/>
        <v>3.2</v>
      </c>
      <c r="F1214" s="79">
        <v>180</v>
      </c>
      <c r="G1214" s="55">
        <v>6.3486000000000002</v>
      </c>
      <c r="H1214" s="79">
        <v>48</v>
      </c>
      <c r="I1214" s="1"/>
      <c r="J1214" s="27">
        <f>IF(ISNUMBER(C1214),C1214,VALUE(LEFT(C1214,(SEARCH("±",C1214,1)-1))))</f>
        <v>46</v>
      </c>
    </row>
    <row r="1215" spans="1:11" ht="15" customHeight="1">
      <c r="A1215" s="1">
        <v>1222</v>
      </c>
      <c r="B1215" s="48" t="s">
        <v>265</v>
      </c>
      <c r="C1215" s="49" t="s">
        <v>1847</v>
      </c>
      <c r="D1215" s="30">
        <f>(H1215*J1215)/100</f>
        <v>27.36</v>
      </c>
      <c r="E1215" s="33">
        <f t="shared" si="160"/>
        <v>3.2</v>
      </c>
      <c r="F1215" s="79">
        <v>180</v>
      </c>
      <c r="G1215" s="55">
        <v>6.3486000000000002</v>
      </c>
      <c r="H1215" s="79">
        <v>48</v>
      </c>
      <c r="I1215" s="1"/>
      <c r="J1215" s="27">
        <f>IF(ISNUMBER(C1215),C1215,VALUE(LEFT(C1215,(SEARCH("±",C1215,1)-1))))</f>
        <v>57</v>
      </c>
    </row>
    <row r="1216" spans="1:11" s="27" customFormat="1" ht="15.75" customHeight="1">
      <c r="A1216" s="1">
        <v>1223</v>
      </c>
      <c r="B1216" s="26" t="s">
        <v>266</v>
      </c>
      <c r="C1216" s="24"/>
      <c r="D1216" s="24"/>
      <c r="E1216" s="24"/>
      <c r="F1216" s="24"/>
      <c r="G1216" s="24"/>
      <c r="H1216" s="24"/>
      <c r="I1216" s="24"/>
      <c r="J1216" s="24"/>
    </row>
    <row r="1217" spans="1:11" s="27" customFormat="1" ht="15" customHeight="1">
      <c r="A1217" s="1">
        <v>1224</v>
      </c>
      <c r="B1217" s="46" t="s">
        <v>267</v>
      </c>
      <c r="C1217" s="47">
        <v>32</v>
      </c>
      <c r="D1217" s="30">
        <f t="shared" ref="D1217:D1225" si="163">(H1217*J1217)/100</f>
        <v>14.08</v>
      </c>
      <c r="E1217" s="33">
        <f t="shared" si="160"/>
        <v>2.9333333333333331</v>
      </c>
      <c r="F1217" s="79">
        <v>180</v>
      </c>
      <c r="G1217" s="55">
        <v>6.3486000000000002</v>
      </c>
      <c r="H1217" s="79">
        <v>44</v>
      </c>
      <c r="I1217" s="1"/>
      <c r="J1217" s="27">
        <f t="shared" ref="J1217:J1225" si="164">IF(ISNUMBER(C1217),C1217,VALUE(LEFT(C1217,(SEARCH("±",C1217,1)-1))))</f>
        <v>32</v>
      </c>
    </row>
    <row r="1218" spans="1:11" s="27" customFormat="1" ht="15" customHeight="1">
      <c r="A1218" s="1">
        <v>1225</v>
      </c>
      <c r="B1218" s="46" t="s">
        <v>268</v>
      </c>
      <c r="C1218" s="47" t="s">
        <v>1697</v>
      </c>
      <c r="D1218" s="30">
        <f t="shared" si="163"/>
        <v>16.8</v>
      </c>
      <c r="E1218" s="33">
        <f t="shared" si="160"/>
        <v>2.6666666666666665</v>
      </c>
      <c r="F1218" s="79">
        <v>180</v>
      </c>
      <c r="G1218" s="55">
        <v>6.3486000000000002</v>
      </c>
      <c r="H1218" s="79">
        <v>40</v>
      </c>
      <c r="I1218" s="1"/>
      <c r="J1218" s="27">
        <f t="shared" si="164"/>
        <v>42</v>
      </c>
    </row>
    <row r="1219" spans="1:11" s="23" customFormat="1" ht="15" customHeight="1">
      <c r="A1219" s="1">
        <v>1226</v>
      </c>
      <c r="B1219" s="48" t="s">
        <v>1781</v>
      </c>
      <c r="C1219" s="47" t="s">
        <v>269</v>
      </c>
      <c r="D1219" s="30">
        <f t="shared" si="163"/>
        <v>15.54</v>
      </c>
      <c r="E1219" s="33">
        <f t="shared" si="160"/>
        <v>2.8</v>
      </c>
      <c r="F1219" s="79">
        <v>180</v>
      </c>
      <c r="G1219" s="55">
        <v>6.3486000000000002</v>
      </c>
      <c r="H1219" s="79">
        <v>42</v>
      </c>
      <c r="I1219" s="1"/>
      <c r="J1219" s="27">
        <f t="shared" si="164"/>
        <v>37</v>
      </c>
    </row>
    <row r="1220" spans="1:11" s="27" customFormat="1" ht="15" customHeight="1">
      <c r="A1220" s="1">
        <v>1227</v>
      </c>
      <c r="B1220" s="46" t="s">
        <v>270</v>
      </c>
      <c r="C1220" s="47" t="s">
        <v>1404</v>
      </c>
      <c r="D1220" s="30">
        <f t="shared" si="163"/>
        <v>18.920000000000002</v>
      </c>
      <c r="E1220" s="33">
        <f t="shared" si="160"/>
        <v>2.9333333333333331</v>
      </c>
      <c r="F1220" s="79">
        <v>180</v>
      </c>
      <c r="G1220" s="55">
        <v>6.3486000000000002</v>
      </c>
      <c r="H1220" s="79">
        <v>44</v>
      </c>
      <c r="I1220" s="1"/>
      <c r="J1220" s="27">
        <f t="shared" si="164"/>
        <v>43</v>
      </c>
    </row>
    <row r="1221" spans="1:11" ht="15" customHeight="1">
      <c r="A1221" s="1">
        <v>1228</v>
      </c>
      <c r="B1221" s="46" t="s">
        <v>271</v>
      </c>
      <c r="C1221" s="47" t="s">
        <v>272</v>
      </c>
      <c r="D1221" s="30">
        <f t="shared" si="163"/>
        <v>8.99</v>
      </c>
      <c r="E1221" s="33">
        <f t="shared" si="160"/>
        <v>2.0666666666666669</v>
      </c>
      <c r="F1221" s="79">
        <v>180</v>
      </c>
      <c r="G1221" s="55">
        <v>6.3486000000000002</v>
      </c>
      <c r="H1221" s="79">
        <v>31</v>
      </c>
      <c r="I1221" s="1"/>
      <c r="J1221" s="27">
        <f t="shared" si="164"/>
        <v>29</v>
      </c>
    </row>
    <row r="1222" spans="1:11" s="27" customFormat="1" ht="15" customHeight="1">
      <c r="A1222" s="1">
        <v>1229</v>
      </c>
      <c r="B1222" s="46" t="s">
        <v>273</v>
      </c>
      <c r="C1222" s="47">
        <v>38</v>
      </c>
      <c r="D1222" s="30">
        <f t="shared" si="163"/>
        <v>18.239999999999998</v>
      </c>
      <c r="E1222" s="33">
        <f t="shared" si="160"/>
        <v>3.2</v>
      </c>
      <c r="F1222" s="79">
        <v>180</v>
      </c>
      <c r="G1222" s="55">
        <v>6.3486000000000002</v>
      </c>
      <c r="H1222" s="79">
        <v>48</v>
      </c>
      <c r="I1222" s="1"/>
      <c r="J1222" s="27">
        <f t="shared" si="164"/>
        <v>38</v>
      </c>
    </row>
    <row r="1223" spans="1:11" ht="15" customHeight="1">
      <c r="A1223" s="1">
        <v>1230</v>
      </c>
      <c r="B1223" s="46" t="s">
        <v>274</v>
      </c>
      <c r="C1223" s="47">
        <v>50</v>
      </c>
      <c r="D1223" s="30">
        <f t="shared" si="163"/>
        <v>10.5</v>
      </c>
      <c r="E1223" s="31">
        <f t="shared" si="160"/>
        <v>1.4</v>
      </c>
      <c r="F1223" s="79">
        <v>180</v>
      </c>
      <c r="G1223" s="55">
        <v>6.3486000000000002</v>
      </c>
      <c r="H1223" s="79">
        <v>21</v>
      </c>
      <c r="I1223" s="1"/>
      <c r="J1223" s="27">
        <f t="shared" si="164"/>
        <v>50</v>
      </c>
    </row>
    <row r="1224" spans="1:11" s="28" customFormat="1" ht="15" customHeight="1">
      <c r="A1224" s="1">
        <v>1231</v>
      </c>
      <c r="B1224" s="46" t="s">
        <v>275</v>
      </c>
      <c r="C1224" s="49" t="s">
        <v>276</v>
      </c>
      <c r="D1224" s="30">
        <f t="shared" si="163"/>
        <v>29.76</v>
      </c>
      <c r="E1224" s="33">
        <f t="shared" si="160"/>
        <v>3.2</v>
      </c>
      <c r="F1224" s="79">
        <v>180</v>
      </c>
      <c r="G1224" s="55">
        <v>6.3486000000000002</v>
      </c>
      <c r="H1224" s="79">
        <v>48</v>
      </c>
      <c r="I1224" s="1"/>
      <c r="J1224" s="27">
        <f t="shared" si="164"/>
        <v>62</v>
      </c>
    </row>
    <row r="1225" spans="1:11" s="23" customFormat="1" ht="15" customHeight="1">
      <c r="A1225" s="1">
        <v>1232</v>
      </c>
      <c r="B1225" s="46" t="s">
        <v>277</v>
      </c>
      <c r="C1225" s="47" t="s">
        <v>278</v>
      </c>
      <c r="D1225" s="30">
        <f t="shared" si="163"/>
        <v>15.4</v>
      </c>
      <c r="E1225" s="33">
        <f t="shared" si="160"/>
        <v>2.9333333333333331</v>
      </c>
      <c r="F1225" s="79">
        <v>180</v>
      </c>
      <c r="G1225" s="55">
        <v>6.3486000000000002</v>
      </c>
      <c r="H1225" s="79">
        <v>44</v>
      </c>
      <c r="I1225" s="1"/>
      <c r="J1225" s="27">
        <f t="shared" si="164"/>
        <v>35</v>
      </c>
    </row>
    <row r="1226" spans="1:11" s="23" customFormat="1" ht="15" customHeight="1">
      <c r="A1226" s="1"/>
      <c r="B1226" s="86" t="s">
        <v>1587</v>
      </c>
      <c r="C1226" s="47"/>
      <c r="D1226" s="30"/>
      <c r="E1226" s="33"/>
      <c r="F1226" s="79"/>
      <c r="G1226" s="55"/>
      <c r="H1226" s="79"/>
      <c r="I1226" s="1"/>
      <c r="J1226" s="27"/>
    </row>
    <row r="1227" spans="1:11" s="27" customFormat="1" ht="15.75" customHeight="1">
      <c r="A1227" s="1">
        <v>1234</v>
      </c>
      <c r="B1227" s="20" t="s">
        <v>1670</v>
      </c>
      <c r="C1227" s="24"/>
      <c r="D1227" s="24"/>
      <c r="E1227" s="24"/>
      <c r="F1227" s="24"/>
      <c r="G1227" s="24"/>
      <c r="H1227" s="24"/>
      <c r="I1227" s="24"/>
      <c r="J1227" s="24"/>
    </row>
    <row r="1228" spans="1:11" ht="15" customHeight="1">
      <c r="A1228" s="1">
        <v>1235</v>
      </c>
      <c r="B1228" s="28" t="s">
        <v>279</v>
      </c>
      <c r="C1228" s="56" t="s">
        <v>280</v>
      </c>
      <c r="D1228" s="30">
        <f>(H1228*J1228)/100</f>
        <v>27.9</v>
      </c>
      <c r="E1228" s="33">
        <f t="shared" si="160"/>
        <v>2.0666666666666669</v>
      </c>
      <c r="F1228" s="5">
        <v>50</v>
      </c>
      <c r="G1228" s="55">
        <v>1.7635000000000001</v>
      </c>
      <c r="H1228" s="5">
        <v>31</v>
      </c>
      <c r="I1228" s="1"/>
      <c r="J1228" s="27">
        <f>IF(ISNUMBER(C1228),C1228,VALUE(LEFT(C1228,(SEARCH("±",C1228,1)-1))))</f>
        <v>90</v>
      </c>
    </row>
    <row r="1229" spans="1:11" s="27" customFormat="1" ht="15.75" customHeight="1">
      <c r="A1229" s="1">
        <v>1236</v>
      </c>
      <c r="B1229" s="20" t="s">
        <v>281</v>
      </c>
      <c r="C1229" s="24"/>
      <c r="D1229" s="24"/>
      <c r="E1229" s="24"/>
      <c r="F1229" s="24"/>
      <c r="G1229" s="24"/>
      <c r="H1229" s="24"/>
      <c r="I1229" s="24"/>
      <c r="J1229" s="24"/>
      <c r="K1229" s="24"/>
    </row>
    <row r="1230" spans="1:11" ht="15" customHeight="1">
      <c r="A1230" s="1">
        <v>1237</v>
      </c>
      <c r="B1230" s="28" t="s">
        <v>282</v>
      </c>
      <c r="C1230" s="57" t="s">
        <v>283</v>
      </c>
      <c r="D1230" s="30">
        <f t="shared" ref="D1230:D1236" si="165">(H1230*J1230)/100</f>
        <v>7.48</v>
      </c>
      <c r="E1230" s="31">
        <f t="shared" si="160"/>
        <v>1.4666666666666666</v>
      </c>
      <c r="F1230" s="5">
        <v>50</v>
      </c>
      <c r="G1230" s="55">
        <v>1.7635000000000001</v>
      </c>
      <c r="H1230" s="5">
        <v>22</v>
      </c>
      <c r="I1230" s="1"/>
      <c r="J1230" s="27">
        <f t="shared" ref="J1230:J1236" si="166">IF(ISNUMBER(C1230),C1230,VALUE(LEFT(C1230,(SEARCH("±",C1230,1)-1))))</f>
        <v>34</v>
      </c>
    </row>
    <row r="1231" spans="1:11" s="23" customFormat="1" ht="15" customHeight="1">
      <c r="A1231" s="1">
        <v>1238</v>
      </c>
      <c r="B1231" s="28" t="s">
        <v>371</v>
      </c>
      <c r="C1231" s="57" t="s">
        <v>147</v>
      </c>
      <c r="D1231" s="30">
        <f t="shared" si="165"/>
        <v>14.7</v>
      </c>
      <c r="E1231" s="31">
        <f t="shared" si="160"/>
        <v>2</v>
      </c>
      <c r="F1231" s="5">
        <v>50</v>
      </c>
      <c r="G1231" s="55">
        <v>1.7635000000000001</v>
      </c>
      <c r="H1231" s="5">
        <v>30</v>
      </c>
      <c r="I1231" s="1"/>
      <c r="J1231" s="27">
        <f t="shared" si="166"/>
        <v>49</v>
      </c>
    </row>
    <row r="1232" spans="1:11" s="27" customFormat="1" ht="15" customHeight="1">
      <c r="A1232" s="1">
        <v>1239</v>
      </c>
      <c r="B1232" s="28" t="s">
        <v>284</v>
      </c>
      <c r="C1232" s="57" t="s">
        <v>285</v>
      </c>
      <c r="D1232" s="30">
        <f t="shared" si="165"/>
        <v>13.5</v>
      </c>
      <c r="E1232" s="31">
        <f t="shared" si="160"/>
        <v>2</v>
      </c>
      <c r="F1232" s="5">
        <v>50</v>
      </c>
      <c r="G1232" s="55">
        <v>1.7635000000000001</v>
      </c>
      <c r="H1232" s="5">
        <v>30</v>
      </c>
      <c r="I1232" s="1"/>
      <c r="J1232" s="27">
        <f t="shared" si="166"/>
        <v>45</v>
      </c>
    </row>
    <row r="1233" spans="1:11" s="27" customFormat="1" ht="15" customHeight="1">
      <c r="A1233" s="1">
        <v>1240</v>
      </c>
      <c r="B1233" s="28" t="s">
        <v>286</v>
      </c>
      <c r="C1233" s="57" t="s">
        <v>287</v>
      </c>
      <c r="D1233" s="30">
        <f t="shared" si="165"/>
        <v>13.02</v>
      </c>
      <c r="E1233" s="33">
        <f t="shared" si="160"/>
        <v>2.0666666666666669</v>
      </c>
      <c r="F1233" s="5">
        <v>50</v>
      </c>
      <c r="G1233" s="55">
        <v>1.7635000000000001</v>
      </c>
      <c r="H1233" s="5">
        <v>31</v>
      </c>
      <c r="I1233" s="1"/>
      <c r="J1233" s="27">
        <f t="shared" si="166"/>
        <v>42</v>
      </c>
    </row>
    <row r="1234" spans="1:11" ht="15" customHeight="1">
      <c r="A1234" s="1">
        <v>1241</v>
      </c>
      <c r="B1234" s="40" t="s">
        <v>1914</v>
      </c>
      <c r="C1234" s="57" t="s">
        <v>1768</v>
      </c>
      <c r="D1234" s="30">
        <f t="shared" si="165"/>
        <v>12.04</v>
      </c>
      <c r="E1234" s="31">
        <f t="shared" si="160"/>
        <v>1.8666666666666667</v>
      </c>
      <c r="F1234" s="5">
        <v>50</v>
      </c>
      <c r="G1234" s="55">
        <v>1.7635000000000001</v>
      </c>
      <c r="H1234" s="5">
        <v>28</v>
      </c>
      <c r="I1234" s="1"/>
      <c r="J1234" s="27">
        <f t="shared" si="166"/>
        <v>43</v>
      </c>
    </row>
    <row r="1235" spans="1:11" ht="15" customHeight="1">
      <c r="A1235" s="1">
        <v>1242</v>
      </c>
      <c r="B1235" s="28" t="s">
        <v>288</v>
      </c>
      <c r="C1235" s="57" t="s">
        <v>289</v>
      </c>
      <c r="D1235" s="30">
        <f t="shared" si="165"/>
        <v>7.7</v>
      </c>
      <c r="E1235" s="31">
        <f t="shared" si="160"/>
        <v>1.4666666666666666</v>
      </c>
      <c r="F1235" s="5">
        <v>50</v>
      </c>
      <c r="G1235" s="55">
        <v>1.7635000000000001</v>
      </c>
      <c r="H1235" s="5">
        <v>22</v>
      </c>
      <c r="I1235" s="1"/>
      <c r="J1235" s="27">
        <f t="shared" si="166"/>
        <v>35</v>
      </c>
    </row>
    <row r="1236" spans="1:11" ht="15" customHeight="1">
      <c r="A1236" s="1">
        <v>1243</v>
      </c>
      <c r="B1236" s="28" t="s">
        <v>290</v>
      </c>
      <c r="C1236" s="57" t="s">
        <v>1700</v>
      </c>
      <c r="D1236" s="30">
        <f t="shared" si="165"/>
        <v>12.76</v>
      </c>
      <c r="E1236" s="31">
        <f t="shared" si="160"/>
        <v>1.9333333333333333</v>
      </c>
      <c r="F1236" s="5">
        <v>50</v>
      </c>
      <c r="G1236" s="55">
        <v>1.7635000000000001</v>
      </c>
      <c r="H1236" s="5">
        <v>29</v>
      </c>
      <c r="I1236" s="1"/>
      <c r="J1236" s="27">
        <f t="shared" si="166"/>
        <v>44</v>
      </c>
    </row>
    <row r="1237" spans="1:11" s="27" customFormat="1" ht="15.75" customHeight="1">
      <c r="A1237" s="1">
        <v>1244</v>
      </c>
      <c r="B1237" s="20" t="s">
        <v>291</v>
      </c>
      <c r="C1237" s="24"/>
      <c r="D1237" s="24"/>
      <c r="E1237" s="24"/>
      <c r="F1237" s="24"/>
      <c r="G1237" s="24"/>
      <c r="H1237" s="24"/>
      <c r="I1237" s="24"/>
      <c r="J1237" s="24"/>
    </row>
    <row r="1238" spans="1:11" ht="15" customHeight="1">
      <c r="A1238" s="1">
        <v>1245</v>
      </c>
      <c r="B1238" s="28" t="s">
        <v>292</v>
      </c>
      <c r="C1238" s="57" t="s">
        <v>1697</v>
      </c>
      <c r="D1238" s="30">
        <f>(H1238*J1238)/100</f>
        <v>10.5</v>
      </c>
      <c r="E1238" s="31">
        <f t="shared" si="160"/>
        <v>1.6666666666666667</v>
      </c>
      <c r="F1238" s="5">
        <v>50</v>
      </c>
      <c r="G1238" s="55">
        <v>1.7635000000000001</v>
      </c>
      <c r="H1238" s="5">
        <v>25</v>
      </c>
      <c r="I1238" s="1"/>
      <c r="J1238" s="27">
        <f>IF(ISNUMBER(C1238),C1238,VALUE(LEFT(C1238,(SEARCH("±",C1238,1)-1))))</f>
        <v>42</v>
      </c>
    </row>
    <row r="1239" spans="1:11" s="27" customFormat="1" ht="15" customHeight="1">
      <c r="A1239" s="1">
        <v>1246</v>
      </c>
      <c r="B1239" s="28" t="s">
        <v>293</v>
      </c>
      <c r="C1239" s="56">
        <v>72</v>
      </c>
      <c r="D1239" s="30">
        <f>(H1239*J1239)/100</f>
        <v>18</v>
      </c>
      <c r="E1239" s="31">
        <f t="shared" si="160"/>
        <v>1.6666666666666667</v>
      </c>
      <c r="F1239" s="5">
        <v>50</v>
      </c>
      <c r="G1239" s="55">
        <v>1.7635000000000001</v>
      </c>
      <c r="H1239" s="5">
        <v>25</v>
      </c>
      <c r="I1239" s="1"/>
      <c r="J1239" s="27">
        <f>IF(ISNUMBER(C1239),C1239,VALUE(LEFT(C1239,(SEARCH("±",C1239,1)-1))))</f>
        <v>72</v>
      </c>
    </row>
    <row r="1240" spans="1:11" s="23" customFormat="1" ht="15" customHeight="1">
      <c r="A1240" s="1">
        <v>1247</v>
      </c>
      <c r="B1240" s="28" t="s">
        <v>294</v>
      </c>
      <c r="C1240" s="56">
        <v>74</v>
      </c>
      <c r="D1240" s="30">
        <f>(H1240*J1240)/100</f>
        <v>21.46</v>
      </c>
      <c r="E1240" s="31">
        <f t="shared" si="160"/>
        <v>1.9333333333333333</v>
      </c>
      <c r="F1240" s="5">
        <v>50</v>
      </c>
      <c r="G1240" s="55">
        <v>1.7635000000000001</v>
      </c>
      <c r="H1240" s="5">
        <v>29</v>
      </c>
      <c r="I1240" s="1"/>
      <c r="J1240" s="27">
        <f>IF(ISNUMBER(C1240),C1240,VALUE(LEFT(C1240,(SEARCH("±",C1240,1)-1))))</f>
        <v>74</v>
      </c>
    </row>
    <row r="1241" spans="1:11" s="27" customFormat="1" ht="15" customHeight="1">
      <c r="A1241" s="1">
        <v>1248</v>
      </c>
      <c r="B1241" s="40" t="s">
        <v>1761</v>
      </c>
      <c r="C1241" s="68" t="s">
        <v>1834</v>
      </c>
      <c r="D1241" s="30">
        <f>(H1241*J1241)/100</f>
        <v>16.38</v>
      </c>
      <c r="E1241" s="31">
        <f t="shared" si="160"/>
        <v>1.7333333333333334</v>
      </c>
      <c r="F1241" s="5">
        <v>50</v>
      </c>
      <c r="G1241" s="55">
        <v>1.7635000000000001</v>
      </c>
      <c r="H1241" s="5">
        <v>26</v>
      </c>
      <c r="I1241" s="1"/>
      <c r="J1241" s="27">
        <f>IF(ISNUMBER(C1241),C1241,VALUE(LEFT(C1241,(SEARCH("±",C1241,1)-1))))</f>
        <v>63</v>
      </c>
    </row>
    <row r="1242" spans="1:11" s="27" customFormat="1" ht="15.75" customHeight="1">
      <c r="A1242" s="1">
        <v>1249</v>
      </c>
      <c r="B1242" s="20" t="s">
        <v>295</v>
      </c>
      <c r="C1242" s="24"/>
      <c r="D1242" s="24"/>
      <c r="E1242" s="24"/>
      <c r="F1242" s="24"/>
      <c r="G1242" s="24"/>
      <c r="H1242" s="24"/>
      <c r="I1242" s="24"/>
      <c r="J1242" s="24"/>
      <c r="K1242" s="24"/>
    </row>
    <row r="1243" spans="1:11" s="27" customFormat="1" ht="15" customHeight="1">
      <c r="A1243" s="1">
        <v>1250</v>
      </c>
      <c r="B1243" s="28" t="s">
        <v>296</v>
      </c>
      <c r="C1243" s="57" t="s">
        <v>1418</v>
      </c>
      <c r="D1243" s="30">
        <f>(H1243*J1243)/100</f>
        <v>17</v>
      </c>
      <c r="E1243" s="33">
        <f t="shared" si="160"/>
        <v>2.2666666666666666</v>
      </c>
      <c r="F1243" s="5">
        <v>50</v>
      </c>
      <c r="G1243" s="55">
        <v>1.7635000000000001</v>
      </c>
      <c r="H1243" s="5">
        <v>34</v>
      </c>
      <c r="I1243" s="1"/>
      <c r="J1243" s="27">
        <f>IF(ISNUMBER(C1243),C1243,VALUE(LEFT(C1243,(SEARCH("±",C1243,1)-1))))</f>
        <v>50</v>
      </c>
    </row>
    <row r="1244" spans="1:11" ht="15" customHeight="1">
      <c r="A1244" s="1">
        <v>1252</v>
      </c>
      <c r="B1244" s="28" t="s">
        <v>297</v>
      </c>
      <c r="C1244" s="68" t="s">
        <v>1546</v>
      </c>
      <c r="D1244" s="30">
        <f>(H1244*J1244)/100</f>
        <v>12.2</v>
      </c>
      <c r="E1244" s="31">
        <f t="shared" si="160"/>
        <v>1.3333333333333333</v>
      </c>
      <c r="F1244" s="5">
        <v>30</v>
      </c>
      <c r="G1244" s="55">
        <v>1.0581</v>
      </c>
      <c r="H1244" s="5">
        <v>20</v>
      </c>
      <c r="I1244" s="1"/>
      <c r="J1244" s="27">
        <f>IF(ISNUMBER(C1244),C1244,VALUE(LEFT(C1244,(SEARCH("±",C1244,1)-1))))</f>
        <v>61</v>
      </c>
    </row>
    <row r="1245" spans="1:11" s="23" customFormat="1" ht="15" customHeight="1">
      <c r="A1245" s="1">
        <v>1253</v>
      </c>
      <c r="B1245" s="28" t="s">
        <v>298</v>
      </c>
      <c r="C1245" s="56" t="s">
        <v>1636</v>
      </c>
      <c r="D1245" s="30">
        <f>(H1245*J1245)/100</f>
        <v>23.4</v>
      </c>
      <c r="E1245" s="31">
        <f t="shared" si="160"/>
        <v>1.7333333333333334</v>
      </c>
      <c r="F1245" s="5">
        <v>30</v>
      </c>
      <c r="G1245" s="55">
        <v>1.0581</v>
      </c>
      <c r="H1245" s="5">
        <v>26</v>
      </c>
      <c r="I1245" s="1"/>
      <c r="J1245" s="27">
        <f>IF(ISNUMBER(C1245),C1245,VALUE(LEFT(C1245,(SEARCH("±",C1245,1)-1))))</f>
        <v>90</v>
      </c>
    </row>
    <row r="1246" spans="1:11" ht="15" customHeight="1">
      <c r="A1246" s="1">
        <v>1254</v>
      </c>
      <c r="B1246" s="28" t="s">
        <v>299</v>
      </c>
      <c r="C1246" s="56" t="s">
        <v>300</v>
      </c>
      <c r="D1246" s="30">
        <f>(H1246*J1246)/100</f>
        <v>24.75</v>
      </c>
      <c r="E1246" s="31">
        <f t="shared" si="160"/>
        <v>1.6666666666666667</v>
      </c>
      <c r="F1246" s="5">
        <v>30</v>
      </c>
      <c r="G1246" s="55">
        <v>1.0581</v>
      </c>
      <c r="H1246" s="5">
        <v>25</v>
      </c>
      <c r="I1246" s="1"/>
      <c r="J1246" s="27">
        <f>IF(ISNUMBER(C1246),C1246,VALUE(LEFT(C1246,(SEARCH("±",C1246,1)-1))))</f>
        <v>99</v>
      </c>
    </row>
    <row r="1247" spans="1:11" s="27" customFormat="1" ht="15.75" customHeight="1">
      <c r="A1247" s="1">
        <v>1255</v>
      </c>
      <c r="B1247" s="20" t="s">
        <v>301</v>
      </c>
      <c r="C1247" s="24"/>
      <c r="D1247" s="24"/>
      <c r="E1247" s="24"/>
      <c r="F1247" s="24"/>
      <c r="G1247" s="24"/>
      <c r="H1247" s="24"/>
      <c r="I1247" s="24"/>
      <c r="J1247" s="24"/>
      <c r="K1247" s="24"/>
    </row>
    <row r="1248" spans="1:11" ht="15" customHeight="1">
      <c r="A1248" s="1">
        <v>1256</v>
      </c>
      <c r="B1248" s="28" t="s">
        <v>302</v>
      </c>
      <c r="C1248" s="57" t="s">
        <v>1433</v>
      </c>
      <c r="D1248" s="30">
        <f>(H1248*J1248)/100</f>
        <v>5.04</v>
      </c>
      <c r="E1248" s="38">
        <f t="shared" si="160"/>
        <v>0.8</v>
      </c>
      <c r="F1248" s="5">
        <v>15</v>
      </c>
      <c r="G1248" s="55">
        <v>0.52905000000000002</v>
      </c>
      <c r="H1248" s="42">
        <v>12</v>
      </c>
      <c r="I1248" s="1"/>
      <c r="J1248" s="27">
        <f>IF(ISNUMBER(C1248),C1248,VALUE(LEFT(C1248,(SEARCH("±",C1248,1)-1))))</f>
        <v>42</v>
      </c>
    </row>
    <row r="1249" spans="1:10" ht="15" customHeight="1">
      <c r="A1249" s="1">
        <v>1257</v>
      </c>
      <c r="B1249" s="28" t="s">
        <v>303</v>
      </c>
      <c r="C1249" s="57" t="s">
        <v>1275</v>
      </c>
      <c r="D1249" s="30">
        <f>(H1249*J1249)/100</f>
        <v>4.2</v>
      </c>
      <c r="E1249" s="38">
        <f t="shared" si="160"/>
        <v>0.8</v>
      </c>
      <c r="F1249" s="5">
        <v>15</v>
      </c>
      <c r="G1249" s="55">
        <v>0.52905000000000002</v>
      </c>
      <c r="H1249" s="42">
        <v>12</v>
      </c>
      <c r="I1249" s="1"/>
      <c r="J1249" s="27">
        <f>IF(ISNUMBER(C1249),C1249,VALUE(LEFT(C1249,(SEARCH("±",C1249,1)-1))))</f>
        <v>35</v>
      </c>
    </row>
    <row r="1250" spans="1:10" s="27" customFormat="1" ht="15" customHeight="1">
      <c r="A1250" s="1">
        <v>1258</v>
      </c>
      <c r="B1250" s="28" t="s">
        <v>304</v>
      </c>
      <c r="C1250" s="57" t="s">
        <v>1285</v>
      </c>
      <c r="D1250" s="30">
        <f>(H1250*J1250)/100</f>
        <v>4.51</v>
      </c>
      <c r="E1250" s="38">
        <f t="shared" si="160"/>
        <v>0.73333333333333328</v>
      </c>
      <c r="F1250" s="5">
        <v>15</v>
      </c>
      <c r="G1250" s="55">
        <v>0.52905000000000002</v>
      </c>
      <c r="H1250" s="42">
        <v>11</v>
      </c>
      <c r="I1250" s="1"/>
      <c r="J1250" s="27">
        <f>IF(ISNUMBER(C1250),C1250,VALUE(LEFT(C1250,(SEARCH("±",C1250,1)-1))))</f>
        <v>41</v>
      </c>
    </row>
    <row r="1251" spans="1:10" ht="15" customHeight="1">
      <c r="A1251" s="1">
        <v>1259</v>
      </c>
      <c r="B1251" s="40" t="s">
        <v>305</v>
      </c>
      <c r="C1251" s="57" t="s">
        <v>1754</v>
      </c>
      <c r="D1251" s="30">
        <f>(H1251*J1251)/100</f>
        <v>4.68</v>
      </c>
      <c r="E1251" s="38">
        <f t="shared" si="160"/>
        <v>0.8</v>
      </c>
      <c r="F1251" s="5">
        <v>15</v>
      </c>
      <c r="G1251" s="55">
        <v>0.52905000000000002</v>
      </c>
      <c r="H1251" s="5">
        <v>12</v>
      </c>
      <c r="I1251" s="1"/>
      <c r="J1251" s="27">
        <f>IF(ISNUMBER(C1251),C1251,VALUE(LEFT(C1251,(SEARCH("±",C1251,1)-1))))</f>
        <v>39</v>
      </c>
    </row>
    <row r="1252" spans="1:10" s="27" customFormat="1" ht="15.75" customHeight="1">
      <c r="A1252" s="1">
        <v>1260</v>
      </c>
      <c r="B1252" s="20" t="s">
        <v>306</v>
      </c>
      <c r="C1252" s="24"/>
      <c r="D1252" s="24"/>
      <c r="E1252" s="24"/>
      <c r="F1252" s="24"/>
      <c r="G1252" s="24"/>
      <c r="H1252" s="24"/>
      <c r="I1252" s="24"/>
      <c r="J1252" s="24"/>
    </row>
    <row r="1253" spans="1:10" s="27" customFormat="1" ht="15" customHeight="1">
      <c r="A1253" s="1">
        <v>1261</v>
      </c>
      <c r="B1253" s="28" t="s">
        <v>307</v>
      </c>
      <c r="C1253" s="56" t="s">
        <v>825</v>
      </c>
      <c r="D1253" s="30">
        <f t="shared" ref="D1253:D1258" si="167">(H1253*J1253)/100</f>
        <v>0</v>
      </c>
      <c r="E1253" s="4">
        <f t="shared" si="160"/>
        <v>0</v>
      </c>
      <c r="F1253" s="5"/>
      <c r="G1253" s="22"/>
      <c r="H1253" s="5"/>
      <c r="I1253" s="1"/>
      <c r="J1253" s="27">
        <f t="shared" ref="J1253:J1258" si="168">IF(ISNUMBER(C1253),C1253,VALUE(LEFT(C1253,(SEARCH("±",C1253,1)-1))))</f>
        <v>80</v>
      </c>
    </row>
    <row r="1254" spans="1:10" s="27" customFormat="1" ht="15" customHeight="1">
      <c r="A1254" s="1">
        <v>1262</v>
      </c>
      <c r="B1254" s="28" t="s">
        <v>308</v>
      </c>
      <c r="C1254" s="56" t="s">
        <v>1236</v>
      </c>
      <c r="D1254" s="30">
        <f t="shared" si="167"/>
        <v>0</v>
      </c>
      <c r="E1254" s="4">
        <f t="shared" si="160"/>
        <v>0</v>
      </c>
      <c r="F1254" s="5"/>
      <c r="G1254" s="22"/>
      <c r="H1254" s="5"/>
      <c r="I1254" s="1"/>
      <c r="J1254" s="27">
        <f t="shared" si="168"/>
        <v>76</v>
      </c>
    </row>
    <row r="1255" spans="1:10" s="23" customFormat="1" ht="15" customHeight="1">
      <c r="A1255" s="1">
        <v>1263</v>
      </c>
      <c r="B1255" s="40" t="s">
        <v>1781</v>
      </c>
      <c r="C1255" s="56" t="s">
        <v>309</v>
      </c>
      <c r="D1255" s="30">
        <f t="shared" si="167"/>
        <v>21.84</v>
      </c>
      <c r="E1255" s="31">
        <f t="shared" si="160"/>
        <v>1.8666666666666667</v>
      </c>
      <c r="F1255" s="5">
        <v>30</v>
      </c>
      <c r="G1255" s="55">
        <v>1.0581</v>
      </c>
      <c r="H1255" s="5">
        <v>28</v>
      </c>
      <c r="I1255" s="1"/>
      <c r="J1255" s="27">
        <f t="shared" si="168"/>
        <v>78</v>
      </c>
    </row>
    <row r="1256" spans="1:10" s="27" customFormat="1" ht="15" customHeight="1">
      <c r="A1256" s="1">
        <v>1264</v>
      </c>
      <c r="B1256" s="28" t="s">
        <v>310</v>
      </c>
      <c r="C1256" s="68" t="s">
        <v>276</v>
      </c>
      <c r="D1256" s="30">
        <f t="shared" si="167"/>
        <v>19.84</v>
      </c>
      <c r="E1256" s="33">
        <f t="shared" si="160"/>
        <v>2.1333333333333333</v>
      </c>
      <c r="F1256" s="44">
        <v>50</v>
      </c>
      <c r="G1256" s="55">
        <v>1.7635000000000001</v>
      </c>
      <c r="H1256" s="45">
        <v>32</v>
      </c>
      <c r="I1256" s="1"/>
      <c r="J1256" s="27">
        <f t="shared" si="168"/>
        <v>62</v>
      </c>
    </row>
    <row r="1257" spans="1:10" s="23" customFormat="1" ht="15" customHeight="1">
      <c r="A1257" s="1">
        <v>1265</v>
      </c>
      <c r="B1257" s="28" t="s">
        <v>311</v>
      </c>
      <c r="C1257" s="56" t="s">
        <v>312</v>
      </c>
      <c r="D1257" s="30">
        <f t="shared" si="167"/>
        <v>21</v>
      </c>
      <c r="E1257" s="31">
        <f t="shared" si="160"/>
        <v>2</v>
      </c>
      <c r="F1257" s="44">
        <v>30</v>
      </c>
      <c r="G1257" s="55">
        <v>1.0581</v>
      </c>
      <c r="H1257" s="45">
        <v>30</v>
      </c>
      <c r="I1257" s="1"/>
      <c r="J1257" s="27">
        <f t="shared" si="168"/>
        <v>70</v>
      </c>
    </row>
    <row r="1258" spans="1:10" ht="15" customHeight="1">
      <c r="A1258" s="1">
        <v>1266</v>
      </c>
      <c r="B1258" s="28" t="s">
        <v>313</v>
      </c>
      <c r="C1258" s="57" t="s">
        <v>913</v>
      </c>
      <c r="D1258" s="30">
        <f t="shared" si="167"/>
        <v>5.61</v>
      </c>
      <c r="E1258" s="31">
        <f t="shared" si="160"/>
        <v>1.1333333333333333</v>
      </c>
      <c r="F1258" s="5">
        <v>30</v>
      </c>
      <c r="G1258" s="55">
        <v>1.0581</v>
      </c>
      <c r="H1258" s="5">
        <v>17</v>
      </c>
      <c r="I1258" s="1"/>
      <c r="J1258" s="27">
        <f t="shared" si="168"/>
        <v>33</v>
      </c>
    </row>
    <row r="1259" spans="1:10" s="27" customFormat="1" ht="15.75" customHeight="1">
      <c r="A1259" s="1">
        <v>1267</v>
      </c>
      <c r="B1259" s="20" t="s">
        <v>314</v>
      </c>
      <c r="C1259" s="24"/>
      <c r="D1259" s="24"/>
      <c r="E1259" s="24"/>
      <c r="F1259" s="24"/>
      <c r="G1259" s="24"/>
      <c r="H1259" s="24"/>
      <c r="I1259" s="24"/>
      <c r="J1259" s="24"/>
    </row>
    <row r="1260" spans="1:10" ht="15" customHeight="1">
      <c r="A1260" s="1">
        <v>1268</v>
      </c>
      <c r="B1260" s="28" t="s">
        <v>315</v>
      </c>
      <c r="C1260" s="68" t="s">
        <v>276</v>
      </c>
      <c r="D1260" s="30">
        <f t="shared" ref="D1260:D1265" si="169">(H1260*J1260)/100</f>
        <v>24.8</v>
      </c>
      <c r="E1260" s="33">
        <f t="shared" si="160"/>
        <v>2.6666666666666665</v>
      </c>
      <c r="F1260" s="5">
        <v>60</v>
      </c>
      <c r="G1260" s="55">
        <v>2.1162000000000001</v>
      </c>
      <c r="H1260" s="5">
        <v>40</v>
      </c>
      <c r="I1260" s="1"/>
      <c r="J1260" s="27">
        <f t="shared" ref="J1260:J1265" si="170">IF(ISNUMBER(C1260),C1260,VALUE(LEFT(C1260,(SEARCH("±",C1260,1)-1))))</f>
        <v>62</v>
      </c>
    </row>
    <row r="1261" spans="1:10" ht="15" customHeight="1">
      <c r="A1261" s="1">
        <v>1269</v>
      </c>
      <c r="B1261" s="28" t="s">
        <v>316</v>
      </c>
      <c r="C1261" s="68" t="s">
        <v>317</v>
      </c>
      <c r="D1261" s="30">
        <f t="shared" si="169"/>
        <v>27.2</v>
      </c>
      <c r="E1261" s="33">
        <f t="shared" si="160"/>
        <v>2.6666666666666665</v>
      </c>
      <c r="F1261" s="5">
        <v>60</v>
      </c>
      <c r="G1261" s="55">
        <v>2.1162000000000001</v>
      </c>
      <c r="H1261" s="5">
        <v>40</v>
      </c>
      <c r="I1261" s="1"/>
      <c r="J1261" s="27">
        <f t="shared" si="170"/>
        <v>68</v>
      </c>
    </row>
    <row r="1262" spans="1:10" s="27" customFormat="1" ht="15" customHeight="1">
      <c r="A1262" s="1">
        <v>1270</v>
      </c>
      <c r="B1262" s="40" t="s">
        <v>1781</v>
      </c>
      <c r="C1262" s="68" t="s">
        <v>318</v>
      </c>
      <c r="D1262" s="30">
        <f t="shared" si="169"/>
        <v>26</v>
      </c>
      <c r="E1262" s="33">
        <f t="shared" ref="E1262:E1292" si="171">SUM(H1262/15)</f>
        <v>2.6666666666666665</v>
      </c>
      <c r="F1262" s="5">
        <v>60</v>
      </c>
      <c r="G1262" s="55">
        <v>2.1162000000000001</v>
      </c>
      <c r="H1262" s="5">
        <v>40</v>
      </c>
      <c r="I1262" s="1"/>
      <c r="J1262" s="27">
        <f t="shared" si="170"/>
        <v>65</v>
      </c>
    </row>
    <row r="1263" spans="1:10" s="27" customFormat="1" ht="15" customHeight="1">
      <c r="A1263" s="1">
        <v>1271</v>
      </c>
      <c r="B1263" s="28" t="s">
        <v>319</v>
      </c>
      <c r="C1263" s="68" t="s">
        <v>1415</v>
      </c>
      <c r="D1263" s="30">
        <f t="shared" si="169"/>
        <v>12.81</v>
      </c>
      <c r="E1263" s="31">
        <f t="shared" si="171"/>
        <v>1.4</v>
      </c>
      <c r="F1263" s="5">
        <v>30</v>
      </c>
      <c r="G1263" s="55">
        <v>1.0581</v>
      </c>
      <c r="H1263" s="42">
        <v>21</v>
      </c>
      <c r="I1263" s="1"/>
      <c r="J1263" s="27">
        <f t="shared" si="170"/>
        <v>61</v>
      </c>
    </row>
    <row r="1264" spans="1:10" ht="15" customHeight="1">
      <c r="A1264" s="1">
        <v>1272</v>
      </c>
      <c r="B1264" s="28" t="s">
        <v>320</v>
      </c>
      <c r="C1264" s="57">
        <v>32</v>
      </c>
      <c r="D1264" s="30">
        <f t="shared" si="169"/>
        <v>3.84</v>
      </c>
      <c r="E1264" s="38">
        <f t="shared" si="171"/>
        <v>0.8</v>
      </c>
      <c r="F1264" s="5">
        <v>30</v>
      </c>
      <c r="G1264" s="55">
        <v>1.0581</v>
      </c>
      <c r="H1264" s="42">
        <v>12</v>
      </c>
      <c r="I1264" s="1"/>
      <c r="J1264" s="27">
        <f t="shared" si="170"/>
        <v>32</v>
      </c>
    </row>
    <row r="1265" spans="1:11" ht="15" customHeight="1">
      <c r="A1265" s="1">
        <v>1273</v>
      </c>
      <c r="B1265" s="28" t="s">
        <v>321</v>
      </c>
      <c r="C1265" s="57" t="s">
        <v>25</v>
      </c>
      <c r="D1265" s="30">
        <f t="shared" si="169"/>
        <v>3.96</v>
      </c>
      <c r="E1265" s="38">
        <f t="shared" si="171"/>
        <v>0.8</v>
      </c>
      <c r="F1265" s="5">
        <v>20</v>
      </c>
      <c r="G1265" s="55">
        <v>0.70540000000000003</v>
      </c>
      <c r="H1265" s="42">
        <v>12</v>
      </c>
      <c r="I1265" s="1"/>
      <c r="J1265" s="27">
        <f t="shared" si="170"/>
        <v>33</v>
      </c>
    </row>
    <row r="1266" spans="1:11" s="27" customFormat="1" ht="15.75" customHeight="1">
      <c r="A1266" s="1">
        <v>1274</v>
      </c>
      <c r="B1266" s="20" t="s">
        <v>322</v>
      </c>
      <c r="C1266" s="24"/>
      <c r="D1266" s="24"/>
      <c r="E1266" s="24"/>
      <c r="F1266" s="24"/>
      <c r="G1266" s="24"/>
      <c r="H1266" s="24"/>
      <c r="I1266" s="24"/>
      <c r="J1266" s="24"/>
      <c r="K1266" s="24"/>
    </row>
    <row r="1267" spans="1:11" ht="15" customHeight="1">
      <c r="A1267" s="1">
        <v>1275</v>
      </c>
      <c r="B1267" s="28" t="s">
        <v>323</v>
      </c>
      <c r="C1267" s="57" t="s">
        <v>324</v>
      </c>
      <c r="D1267" s="30">
        <f>(H1267*J1267)/100</f>
        <v>2.86</v>
      </c>
      <c r="E1267" s="38">
        <f t="shared" si="171"/>
        <v>0.8666666666666667</v>
      </c>
      <c r="F1267" s="5">
        <v>50</v>
      </c>
      <c r="G1267" s="55">
        <v>1.7635000000000001</v>
      </c>
      <c r="H1267" s="5">
        <v>13</v>
      </c>
      <c r="I1267" s="1"/>
      <c r="J1267" s="27">
        <f>IF(ISNUMBER(C1267),C1267,VALUE(LEFT(C1267,(SEARCH("±",C1267,1)-1))))</f>
        <v>22</v>
      </c>
    </row>
    <row r="1268" spans="1:11" s="27" customFormat="1" ht="15.75" customHeight="1">
      <c r="A1268" s="1">
        <v>1276</v>
      </c>
      <c r="B1268" s="20" t="s">
        <v>325</v>
      </c>
      <c r="C1268" s="24"/>
      <c r="D1268" s="24"/>
      <c r="E1268" s="24"/>
      <c r="F1268" s="24"/>
      <c r="G1268" s="24"/>
      <c r="H1268" s="24"/>
      <c r="I1268" s="24"/>
      <c r="J1268" s="24"/>
      <c r="K1268" s="24"/>
    </row>
    <row r="1269" spans="1:11" ht="15" customHeight="1">
      <c r="A1269" s="1">
        <v>1277</v>
      </c>
      <c r="B1269" s="28" t="s">
        <v>326</v>
      </c>
      <c r="C1269" s="57" t="s">
        <v>327</v>
      </c>
      <c r="D1269" s="30">
        <f>(H1269*J1269)/100</f>
        <v>0.28000000000000003</v>
      </c>
      <c r="E1269" s="38">
        <f t="shared" si="171"/>
        <v>0.26666666666666666</v>
      </c>
      <c r="F1269" s="5">
        <v>50</v>
      </c>
      <c r="G1269" s="55">
        <v>1.7635000000000001</v>
      </c>
      <c r="H1269" s="5">
        <v>4</v>
      </c>
      <c r="I1269" s="1"/>
      <c r="J1269" s="27">
        <f>IF(ISNUMBER(C1269),C1269,VALUE(LEFT(C1269,(SEARCH("±",C1269,1)-1))))</f>
        <v>7</v>
      </c>
    </row>
    <row r="1270" spans="1:11" ht="15" customHeight="1">
      <c r="A1270" s="1">
        <v>1278</v>
      </c>
      <c r="B1270" s="28" t="s">
        <v>420</v>
      </c>
      <c r="C1270" s="57" t="s">
        <v>421</v>
      </c>
      <c r="D1270" s="30">
        <f>(H1270*J1270)/100</f>
        <v>0.91</v>
      </c>
      <c r="E1270" s="38">
        <f t="shared" si="171"/>
        <v>0.46666666666666667</v>
      </c>
      <c r="F1270" s="5">
        <v>50</v>
      </c>
      <c r="G1270" s="55">
        <v>1.7635000000000001</v>
      </c>
      <c r="H1270" s="5">
        <v>7</v>
      </c>
      <c r="I1270" s="1"/>
      <c r="J1270" s="27">
        <f>IF(ISNUMBER(C1270),C1270,VALUE(LEFT(C1270,(SEARCH("±",C1270,1)-1))))</f>
        <v>13</v>
      </c>
    </row>
    <row r="1271" spans="1:11">
      <c r="A1271" s="1">
        <v>1279</v>
      </c>
      <c r="B1271" s="28" t="s">
        <v>422</v>
      </c>
      <c r="C1271" s="57">
        <v>23</v>
      </c>
      <c r="D1271" s="30">
        <f>(H1271*J1271)/100</f>
        <v>1.61</v>
      </c>
      <c r="E1271" s="38">
        <f t="shared" si="171"/>
        <v>0.46666666666666667</v>
      </c>
      <c r="F1271" s="5">
        <v>50</v>
      </c>
      <c r="G1271" s="6">
        <v>1.7635000000000001</v>
      </c>
      <c r="H1271" s="5">
        <v>7</v>
      </c>
      <c r="I1271" s="1"/>
      <c r="J1271" s="27">
        <f>IF(ISNUMBER(C1271),C1271,VALUE(LEFT(C1271,(SEARCH("±",C1271,1)-1))))</f>
        <v>23</v>
      </c>
    </row>
    <row r="1272" spans="1:11">
      <c r="A1272" s="1">
        <v>1280</v>
      </c>
      <c r="B1272" s="40" t="s">
        <v>1761</v>
      </c>
      <c r="C1272" s="57" t="s">
        <v>423</v>
      </c>
      <c r="D1272" s="30">
        <f>(H1272*J1272)/100</f>
        <v>0.84</v>
      </c>
      <c r="E1272" s="38">
        <f t="shared" si="171"/>
        <v>0.4</v>
      </c>
      <c r="F1272" s="5">
        <v>50</v>
      </c>
      <c r="G1272" s="55">
        <v>1.7635000000000001</v>
      </c>
      <c r="H1272" s="5">
        <v>6</v>
      </c>
      <c r="I1272" s="1"/>
      <c r="J1272" s="27">
        <f>IF(ISNUMBER(C1272),C1272,VALUE(LEFT(C1272,(SEARCH("±",C1272,1)-1))))</f>
        <v>14</v>
      </c>
    </row>
    <row r="1273" spans="1:11" s="27" customFormat="1" ht="15.75" customHeight="1">
      <c r="A1273" s="1">
        <v>1281</v>
      </c>
      <c r="B1273" s="20" t="s">
        <v>424</v>
      </c>
      <c r="C1273" s="24"/>
      <c r="D1273" s="24"/>
      <c r="E1273" s="24"/>
      <c r="F1273" s="24"/>
      <c r="G1273" s="24"/>
      <c r="H1273" s="24"/>
      <c r="I1273" s="24"/>
      <c r="J1273" s="24"/>
      <c r="K1273" s="24"/>
    </row>
    <row r="1274" spans="1:11" ht="15" customHeight="1">
      <c r="A1274" s="1">
        <v>1282</v>
      </c>
      <c r="B1274" s="28" t="s">
        <v>328</v>
      </c>
      <c r="C1274" s="57" t="s">
        <v>1431</v>
      </c>
      <c r="D1274" s="30">
        <f>(H1274*J1274)/100</f>
        <v>6.05</v>
      </c>
      <c r="E1274" s="38">
        <f t="shared" si="171"/>
        <v>0.73333333333333328</v>
      </c>
      <c r="F1274" s="5">
        <v>20</v>
      </c>
      <c r="G1274" s="55">
        <v>0.70540000000000003</v>
      </c>
      <c r="H1274" s="42">
        <v>11</v>
      </c>
      <c r="I1274" s="1"/>
      <c r="J1274" s="27">
        <f>IF(ISNUMBER(C1274),C1274,VALUE(LEFT(C1274,(SEARCH("±",C1274,1)-1))))</f>
        <v>55</v>
      </c>
    </row>
    <row r="1275" spans="1:11" ht="15" customHeight="1">
      <c r="A1275" s="1">
        <v>1283</v>
      </c>
      <c r="B1275" s="28" t="s">
        <v>329</v>
      </c>
      <c r="C1275" s="56">
        <v>89</v>
      </c>
      <c r="D1275" s="30">
        <f>(H1275*J1275)/100</f>
        <v>9.7899999999999991</v>
      </c>
      <c r="E1275" s="38">
        <f t="shared" si="171"/>
        <v>0.73333333333333328</v>
      </c>
      <c r="F1275" s="5">
        <v>20</v>
      </c>
      <c r="G1275" s="55">
        <v>0.70540000000000003</v>
      </c>
      <c r="H1275" s="42">
        <v>11</v>
      </c>
      <c r="I1275" s="1"/>
      <c r="J1275" s="27">
        <f>IF(ISNUMBER(C1275),C1275,VALUE(LEFT(C1275,(SEARCH("±",C1275,1)-1))))</f>
        <v>89</v>
      </c>
    </row>
    <row r="1276" spans="1:11" ht="15" customHeight="1">
      <c r="A1276" s="1">
        <v>1284</v>
      </c>
      <c r="B1276" s="40" t="s">
        <v>1781</v>
      </c>
      <c r="C1276" s="56" t="s">
        <v>330</v>
      </c>
      <c r="D1276" s="30">
        <f>(H1276*J1276)/100</f>
        <v>7.92</v>
      </c>
      <c r="E1276" s="38">
        <f t="shared" si="171"/>
        <v>0.73333333333333328</v>
      </c>
      <c r="F1276" s="5">
        <v>20</v>
      </c>
      <c r="G1276" s="55">
        <v>0.70540000000000003</v>
      </c>
      <c r="H1276" s="42">
        <v>11</v>
      </c>
      <c r="I1276" s="1"/>
      <c r="J1276" s="27">
        <f>IF(ISNUMBER(C1276),C1276,VALUE(LEFT(C1276,(SEARCH("±",C1276,1)-1))))</f>
        <v>72</v>
      </c>
    </row>
    <row r="1277" spans="1:11" ht="15" customHeight="1">
      <c r="A1277" s="1">
        <v>1285</v>
      </c>
      <c r="B1277" s="28" t="s">
        <v>331</v>
      </c>
      <c r="C1277" s="56" t="s">
        <v>1040</v>
      </c>
      <c r="D1277" s="30">
        <f>(H1277*J1277)/100</f>
        <v>24.5</v>
      </c>
      <c r="E1277" s="33">
        <f t="shared" si="171"/>
        <v>2.3333333333333335</v>
      </c>
      <c r="F1277" s="5">
        <v>50</v>
      </c>
      <c r="G1277" s="55">
        <v>1.7635000000000001</v>
      </c>
      <c r="H1277" s="42">
        <v>35</v>
      </c>
      <c r="I1277" s="1"/>
      <c r="J1277" s="27">
        <f>IF(ISNUMBER(C1277),C1277,VALUE(LEFT(C1277,(SEARCH("±",C1277,1)-1))))</f>
        <v>70</v>
      </c>
    </row>
    <row r="1278" spans="1:11" s="27" customFormat="1" ht="15.75" customHeight="1">
      <c r="A1278" s="1">
        <v>1286</v>
      </c>
      <c r="B1278" s="20" t="s">
        <v>332</v>
      </c>
      <c r="C1278" s="24"/>
      <c r="D1278" s="24"/>
      <c r="E1278" s="24"/>
      <c r="F1278" s="24"/>
      <c r="G1278" s="24"/>
      <c r="H1278" s="24"/>
      <c r="I1278" s="24"/>
      <c r="J1278" s="24"/>
    </row>
    <row r="1279" spans="1:11" ht="15" customHeight="1">
      <c r="A1279" s="1">
        <v>1287</v>
      </c>
      <c r="B1279" s="28" t="s">
        <v>333</v>
      </c>
      <c r="C1279" s="68">
        <v>57</v>
      </c>
      <c r="D1279" s="30">
        <f>(H1279*J1279)/100</f>
        <v>10.26</v>
      </c>
      <c r="E1279" s="31">
        <f t="shared" si="171"/>
        <v>1.2</v>
      </c>
      <c r="F1279" s="5">
        <v>50</v>
      </c>
      <c r="G1279" s="55">
        <v>1.7635000000000001</v>
      </c>
      <c r="H1279" s="42">
        <v>18</v>
      </c>
      <c r="I1279" s="1"/>
      <c r="J1279" s="27">
        <f>IF(ISNUMBER(C1279),C1279,VALUE(LEFT(C1279,(SEARCH("±",C1279,1)-1))))</f>
        <v>57</v>
      </c>
    </row>
    <row r="1280" spans="1:11" ht="15" customHeight="1">
      <c r="A1280" s="1">
        <v>1288</v>
      </c>
      <c r="B1280" s="28" t="s">
        <v>334</v>
      </c>
      <c r="C1280" s="57" t="s">
        <v>335</v>
      </c>
      <c r="D1280" s="30">
        <f>(H1280*J1280)/100</f>
        <v>12.24</v>
      </c>
      <c r="E1280" s="31">
        <f t="shared" si="171"/>
        <v>1.6</v>
      </c>
      <c r="F1280" s="5">
        <v>50</v>
      </c>
      <c r="G1280" s="55">
        <v>1.7635000000000001</v>
      </c>
      <c r="H1280" s="42">
        <v>24</v>
      </c>
      <c r="I1280" s="1"/>
      <c r="J1280" s="27">
        <f>IF(ISNUMBER(C1280),C1280,VALUE(LEFT(C1280,(SEARCH("±",C1280,1)-1))))</f>
        <v>51</v>
      </c>
    </row>
    <row r="1281" spans="1:11" s="43" customFormat="1" ht="15" customHeight="1">
      <c r="A1281" s="1">
        <v>1289</v>
      </c>
      <c r="B1281" s="40" t="s">
        <v>1781</v>
      </c>
      <c r="C1281" s="57" t="s">
        <v>336</v>
      </c>
      <c r="D1281" s="30">
        <f>(H1281*J1281)/100</f>
        <v>11.34</v>
      </c>
      <c r="E1281" s="31">
        <f t="shared" si="171"/>
        <v>1.4</v>
      </c>
      <c r="F1281" s="5">
        <v>50</v>
      </c>
      <c r="G1281" s="55">
        <v>1.7635000000000001</v>
      </c>
      <c r="H1281" s="5">
        <v>21</v>
      </c>
      <c r="I1281" s="1"/>
      <c r="J1281" s="27">
        <f>IF(ISNUMBER(C1281),C1281,VALUE(LEFT(C1281,(SEARCH("±",C1281,1)-1))))</f>
        <v>54</v>
      </c>
    </row>
    <row r="1282" spans="1:11" s="23" customFormat="1" ht="15" customHeight="1">
      <c r="A1282" s="1">
        <v>1290</v>
      </c>
      <c r="B1282" s="28" t="s">
        <v>337</v>
      </c>
      <c r="C1282" s="56" t="s">
        <v>338</v>
      </c>
      <c r="D1282" s="30">
        <f>(H1282*J1282)/100</f>
        <v>16.600000000000001</v>
      </c>
      <c r="E1282" s="31">
        <f t="shared" si="171"/>
        <v>1.3333333333333333</v>
      </c>
      <c r="F1282" s="5">
        <v>30</v>
      </c>
      <c r="G1282" s="55">
        <v>1.0581</v>
      </c>
      <c r="H1282" s="5">
        <v>20</v>
      </c>
      <c r="I1282" s="1"/>
      <c r="J1282" s="27">
        <f>IF(ISNUMBER(C1282),C1282,VALUE(LEFT(C1282,(SEARCH("±",C1282,1)-1))))</f>
        <v>83</v>
      </c>
    </row>
    <row r="1283" spans="1:11" s="28" customFormat="1" ht="15" customHeight="1">
      <c r="A1283" s="1">
        <v>1291</v>
      </c>
      <c r="B1283" s="28" t="s">
        <v>339</v>
      </c>
      <c r="C1283" s="56" t="s">
        <v>1539</v>
      </c>
      <c r="D1283" s="30">
        <f>(H1283*J1283)/100</f>
        <v>31.5</v>
      </c>
      <c r="E1283" s="33">
        <f t="shared" si="171"/>
        <v>3</v>
      </c>
      <c r="F1283" s="5">
        <v>50</v>
      </c>
      <c r="G1283" s="55">
        <v>1.7635000000000001</v>
      </c>
      <c r="H1283" s="5">
        <v>45</v>
      </c>
      <c r="I1283" s="1"/>
      <c r="J1283" s="27">
        <f>IF(ISNUMBER(C1283),C1283,VALUE(LEFT(C1283,(SEARCH("±",C1283,1)-1))))</f>
        <v>70</v>
      </c>
    </row>
    <row r="1284" spans="1:11" s="27" customFormat="1" ht="15.75" customHeight="1">
      <c r="A1284" s="1">
        <v>1292</v>
      </c>
      <c r="B1284" s="20" t="s">
        <v>340</v>
      </c>
      <c r="C1284" s="24"/>
      <c r="D1284" s="24"/>
      <c r="E1284" s="24"/>
      <c r="F1284" s="24"/>
      <c r="G1284" s="24"/>
      <c r="H1284" s="24"/>
      <c r="I1284" s="24"/>
      <c r="J1284" s="24"/>
      <c r="K1284" s="24"/>
    </row>
    <row r="1285" spans="1:11" ht="15" customHeight="1">
      <c r="A1285" s="1">
        <v>1293</v>
      </c>
      <c r="B1285" s="28" t="s">
        <v>341</v>
      </c>
      <c r="C1285" s="57" t="s">
        <v>189</v>
      </c>
      <c r="D1285" s="30">
        <f>(H1285*J1285)/100</f>
        <v>11.6</v>
      </c>
      <c r="E1285" s="31">
        <f t="shared" si="171"/>
        <v>1.9333333333333333</v>
      </c>
      <c r="F1285" s="5">
        <v>50</v>
      </c>
      <c r="G1285" s="55">
        <v>1.7635000000000001</v>
      </c>
      <c r="H1285" s="5">
        <v>29</v>
      </c>
      <c r="I1285" s="1"/>
      <c r="J1285" s="27">
        <f>IF(ISNUMBER(C1285),C1285,VALUE(LEFT(C1285,(SEARCH("±",C1285,1)-1))))</f>
        <v>40</v>
      </c>
    </row>
    <row r="1286" spans="1:11" ht="15" customHeight="1">
      <c r="A1286" s="1">
        <v>1294</v>
      </c>
      <c r="B1286" s="28" t="s">
        <v>342</v>
      </c>
      <c r="C1286" s="57" t="s">
        <v>978</v>
      </c>
      <c r="D1286" s="30">
        <f>(H1286*J1286)/100</f>
        <v>9.99</v>
      </c>
      <c r="E1286" s="31">
        <f t="shared" si="171"/>
        <v>1.8</v>
      </c>
      <c r="F1286" s="5">
        <v>50</v>
      </c>
      <c r="G1286" s="55">
        <v>1.7635000000000001</v>
      </c>
      <c r="H1286" s="5">
        <v>27</v>
      </c>
      <c r="I1286" s="1"/>
      <c r="J1286" s="27">
        <f>IF(ISNUMBER(C1286),C1286,VALUE(LEFT(C1286,(SEARCH("±",C1286,1)-1))))</f>
        <v>37</v>
      </c>
    </row>
    <row r="1287" spans="1:11" s="27" customFormat="1" ht="15.75" customHeight="1">
      <c r="A1287" s="1">
        <v>1295</v>
      </c>
      <c r="B1287" s="20" t="s">
        <v>343</v>
      </c>
      <c r="C1287" s="24"/>
      <c r="D1287" s="24"/>
      <c r="E1287" s="24"/>
      <c r="F1287" s="24"/>
      <c r="G1287" s="24"/>
      <c r="H1287" s="24"/>
      <c r="I1287" s="24"/>
      <c r="J1287" s="24"/>
    </row>
    <row r="1288" spans="1:11" s="23" customFormat="1" ht="15" customHeight="1">
      <c r="A1288" s="1">
        <v>1296</v>
      </c>
      <c r="B1288" s="28" t="s">
        <v>344</v>
      </c>
      <c r="C1288" s="57" t="s">
        <v>345</v>
      </c>
      <c r="D1288" s="30">
        <f>(H1288*J1288)/100</f>
        <v>14.76</v>
      </c>
      <c r="E1288" s="33">
        <f t="shared" si="171"/>
        <v>2.4</v>
      </c>
      <c r="F1288" s="5">
        <v>60</v>
      </c>
      <c r="G1288" s="55">
        <v>2.1162000000000001</v>
      </c>
      <c r="H1288" s="5">
        <v>36</v>
      </c>
      <c r="I1288" s="1"/>
      <c r="J1288" s="27">
        <f>IF(ISNUMBER(C1288),C1288,VALUE(LEFT(C1288,(SEARCH("±",C1288,1)-1))))</f>
        <v>41</v>
      </c>
    </row>
    <row r="1289" spans="1:11" s="23" customFormat="1" ht="15" customHeight="1">
      <c r="A1289" s="1">
        <v>1297</v>
      </c>
      <c r="B1289" s="28" t="s">
        <v>346</v>
      </c>
      <c r="C1289" s="68">
        <v>68</v>
      </c>
      <c r="D1289" s="30">
        <f>(H1289*J1289)/100</f>
        <v>23.12</v>
      </c>
      <c r="E1289" s="33">
        <f t="shared" si="171"/>
        <v>2.2666666666666666</v>
      </c>
      <c r="F1289" s="5">
        <v>60</v>
      </c>
      <c r="G1289" s="55">
        <v>2.1162000000000001</v>
      </c>
      <c r="H1289" s="5">
        <v>34</v>
      </c>
      <c r="I1289" s="1"/>
      <c r="J1289" s="27">
        <f>IF(ISNUMBER(C1289),C1289,VALUE(LEFT(C1289,(SEARCH("±",C1289,1)-1))))</f>
        <v>68</v>
      </c>
    </row>
    <row r="1290" spans="1:11" s="27" customFormat="1" ht="15" customHeight="1">
      <c r="A1290" s="1">
        <v>1298</v>
      </c>
      <c r="B1290" s="40" t="s">
        <v>1781</v>
      </c>
      <c r="C1290" s="57" t="s">
        <v>347</v>
      </c>
      <c r="D1290" s="30">
        <f>(H1290*J1290)/100</f>
        <v>19.25</v>
      </c>
      <c r="E1290" s="33">
        <f t="shared" si="171"/>
        <v>2.3333333333333335</v>
      </c>
      <c r="F1290" s="5">
        <v>60</v>
      </c>
      <c r="G1290" s="55">
        <v>2.1162000000000001</v>
      </c>
      <c r="H1290" s="5">
        <v>35</v>
      </c>
      <c r="I1290" s="1"/>
      <c r="J1290" s="27">
        <f>IF(ISNUMBER(C1290),C1290,VALUE(LEFT(C1290,(SEARCH("±",C1290,1)-1))))</f>
        <v>55</v>
      </c>
    </row>
    <row r="1291" spans="1:11" s="23" customFormat="1" ht="15" customHeight="1">
      <c r="A1291" s="1">
        <v>1299</v>
      </c>
      <c r="B1291" s="28" t="s">
        <v>348</v>
      </c>
      <c r="C1291" s="56" t="s">
        <v>1243</v>
      </c>
      <c r="D1291" s="30">
        <f>(H1291*J1291)/100</f>
        <v>21.46</v>
      </c>
      <c r="E1291" s="31">
        <f t="shared" si="171"/>
        <v>1.9333333333333333</v>
      </c>
      <c r="F1291" s="5">
        <v>50</v>
      </c>
      <c r="G1291" s="55">
        <v>1.7635000000000001</v>
      </c>
      <c r="H1291" s="5">
        <v>29</v>
      </c>
      <c r="I1291" s="1"/>
      <c r="J1291" s="27">
        <f>IF(ISNUMBER(C1291),C1291,VALUE(LEFT(C1291,(SEARCH("±",C1291,1)-1))))</f>
        <v>74</v>
      </c>
    </row>
    <row r="1292" spans="1:11" s="27" customFormat="1" ht="15" customHeight="1">
      <c r="A1292" s="1">
        <v>1300</v>
      </c>
      <c r="B1292" s="28" t="s">
        <v>349</v>
      </c>
      <c r="C1292" s="57" t="s">
        <v>1700</v>
      </c>
      <c r="D1292" s="30">
        <f>(H1292*J1292)/100</f>
        <v>17.16</v>
      </c>
      <c r="E1292" s="33">
        <f t="shared" si="171"/>
        <v>2.6</v>
      </c>
      <c r="F1292" s="5">
        <v>60</v>
      </c>
      <c r="G1292" s="55">
        <v>2.1162000000000001</v>
      </c>
      <c r="H1292" s="5">
        <v>39</v>
      </c>
      <c r="I1292" s="1"/>
      <c r="J1292" s="27">
        <f>IF(ISNUMBER(C1292),C1292,VALUE(LEFT(C1292,(SEARCH("±",C1292,1)-1))))</f>
        <v>44</v>
      </c>
    </row>
    <row r="1293" spans="1:11" s="27" customFormat="1" ht="15" customHeight="1">
      <c r="A1293" s="1"/>
      <c r="B1293" s="84" t="s">
        <v>1587</v>
      </c>
      <c r="C1293" s="57"/>
      <c r="D1293" s="30"/>
      <c r="E1293" s="33"/>
      <c r="F1293" s="5"/>
      <c r="G1293" s="55"/>
      <c r="H1293" s="5"/>
      <c r="I1293" s="1"/>
    </row>
    <row r="1294" spans="1:11" s="27" customFormat="1" ht="15.75" customHeight="1">
      <c r="A1294" s="1">
        <v>1302</v>
      </c>
      <c r="B1294" s="20" t="s">
        <v>1671</v>
      </c>
      <c r="C1294" s="24"/>
      <c r="D1294" s="24"/>
      <c r="E1294" s="24"/>
      <c r="F1294" s="24"/>
      <c r="G1294" s="24"/>
      <c r="H1294" s="24"/>
      <c r="I1294" s="24"/>
      <c r="J1294" s="24"/>
    </row>
    <row r="1295" spans="1:11" s="27" customFormat="1" ht="15.75" customHeight="1">
      <c r="A1295" s="1">
        <v>1303</v>
      </c>
      <c r="B1295" s="20" t="s">
        <v>350</v>
      </c>
      <c r="C1295" s="24"/>
      <c r="D1295" s="24"/>
      <c r="E1295" s="24"/>
      <c r="F1295" s="24"/>
      <c r="G1295" s="24"/>
      <c r="H1295" s="24"/>
      <c r="I1295" s="24"/>
      <c r="J1295" s="24"/>
    </row>
    <row r="1296" spans="1:11" s="23" customFormat="1" ht="15" customHeight="1">
      <c r="A1296" s="1">
        <v>1304</v>
      </c>
      <c r="B1296" s="28" t="s">
        <v>351</v>
      </c>
      <c r="C1296" s="68" t="s">
        <v>1735</v>
      </c>
      <c r="D1296" s="30">
        <f>(H1296*J1296)/100</f>
        <v>0</v>
      </c>
      <c r="E1296" s="4">
        <f t="shared" ref="E1296:E1327" si="172">SUM(H1296/15)</f>
        <v>0</v>
      </c>
      <c r="F1296" s="5"/>
      <c r="G1296" s="22"/>
      <c r="H1296" s="5"/>
      <c r="I1296" s="1"/>
      <c r="J1296" s="27">
        <f>IF(ISNUMBER(C1296),C1296,VALUE(LEFT(C1296,(SEARCH("±",C1296,1)-1))))</f>
        <v>58</v>
      </c>
    </row>
    <row r="1297" spans="1:11" s="23" customFormat="1" ht="15" customHeight="1">
      <c r="A1297" s="1">
        <v>1305</v>
      </c>
      <c r="B1297" s="28" t="s">
        <v>351</v>
      </c>
      <c r="C1297" s="57">
        <v>53</v>
      </c>
      <c r="D1297" s="30">
        <f>(H1297*J1297)/100</f>
        <v>0</v>
      </c>
      <c r="E1297" s="4">
        <f t="shared" si="172"/>
        <v>0</v>
      </c>
      <c r="G1297" s="22"/>
      <c r="I1297" s="1"/>
      <c r="J1297" s="27">
        <f>IF(ISNUMBER(C1297),C1297,VALUE(LEFT(C1297,(SEARCH("±",C1297,1)-1))))</f>
        <v>53</v>
      </c>
    </row>
    <row r="1298" spans="1:11" ht="15" customHeight="1">
      <c r="A1298" s="1">
        <v>1306</v>
      </c>
      <c r="B1298" s="40" t="s">
        <v>1781</v>
      </c>
      <c r="C1298" s="68" t="s">
        <v>352</v>
      </c>
      <c r="D1298" s="30">
        <f>(H1298*J1298)/100</f>
        <v>23.52</v>
      </c>
      <c r="E1298" s="33">
        <f t="shared" si="172"/>
        <v>2.8</v>
      </c>
      <c r="F1298" s="5">
        <v>65</v>
      </c>
      <c r="G1298" s="55">
        <v>2.2925500000000003</v>
      </c>
      <c r="H1298" s="5">
        <v>42</v>
      </c>
      <c r="I1298" s="1"/>
      <c r="J1298" s="27">
        <f>IF(ISNUMBER(C1298),C1298,VALUE(LEFT(C1298,(SEARCH("±",C1298,1)-1))))</f>
        <v>56</v>
      </c>
    </row>
    <row r="1299" spans="1:11" ht="15" customHeight="1">
      <c r="A1299" s="1">
        <v>1307</v>
      </c>
      <c r="B1299" s="28" t="s">
        <v>353</v>
      </c>
      <c r="C1299" s="57">
        <v>39</v>
      </c>
      <c r="D1299" s="30">
        <f>(H1299*J1299)/100</f>
        <v>10.14</v>
      </c>
      <c r="E1299" s="31">
        <f t="shared" si="172"/>
        <v>1.7333333333333334</v>
      </c>
      <c r="F1299" s="5">
        <v>65</v>
      </c>
      <c r="G1299" s="81">
        <v>2.2925500000000003</v>
      </c>
      <c r="H1299" s="42">
        <v>26</v>
      </c>
      <c r="I1299" s="1"/>
      <c r="J1299" s="27">
        <f>IF(ISNUMBER(C1299),C1299,VALUE(LEFT(C1299,(SEARCH("±",C1299,1)-1))))</f>
        <v>39</v>
      </c>
    </row>
    <row r="1300" spans="1:11" s="27" customFormat="1" ht="15.75" customHeight="1">
      <c r="A1300" s="1">
        <v>1309</v>
      </c>
      <c r="B1300" s="20" t="s">
        <v>354</v>
      </c>
      <c r="C1300" s="24"/>
      <c r="D1300" s="24"/>
      <c r="E1300" s="24"/>
      <c r="F1300" s="24"/>
      <c r="G1300" s="24"/>
      <c r="H1300" s="24"/>
      <c r="I1300" s="24"/>
      <c r="J1300" s="24"/>
      <c r="K1300" s="24"/>
    </row>
    <row r="1301" spans="1:11" s="27" customFormat="1" ht="15" customHeight="1">
      <c r="A1301" s="1">
        <v>1310</v>
      </c>
      <c r="B1301" s="28" t="s">
        <v>355</v>
      </c>
      <c r="C1301" s="68">
        <v>64</v>
      </c>
      <c r="D1301" s="30">
        <f t="shared" ref="D1301:D1308" si="173">(H1301*J1301)/100</f>
        <v>17.28</v>
      </c>
      <c r="E1301" s="31">
        <f t="shared" si="172"/>
        <v>1.8</v>
      </c>
      <c r="F1301" s="5">
        <v>250</v>
      </c>
      <c r="G1301" s="55">
        <v>8.8175000000000008</v>
      </c>
      <c r="H1301" s="42">
        <v>27</v>
      </c>
      <c r="I1301" s="1"/>
      <c r="J1301" s="27">
        <f t="shared" ref="J1301:J1308" si="174">IF(ISNUMBER(C1301),C1301,VALUE(LEFT(C1301,(SEARCH("±",C1301,1)-1))))</f>
        <v>64</v>
      </c>
    </row>
    <row r="1302" spans="1:11" ht="15" customHeight="1">
      <c r="A1302" s="1">
        <v>1311</v>
      </c>
      <c r="B1302" s="28" t="s">
        <v>356</v>
      </c>
      <c r="C1302" s="68">
        <v>66</v>
      </c>
      <c r="D1302" s="30">
        <f t="shared" si="173"/>
        <v>27.06</v>
      </c>
      <c r="E1302" s="33">
        <f t="shared" si="172"/>
        <v>2.7333333333333334</v>
      </c>
      <c r="F1302" s="5">
        <v>250</v>
      </c>
      <c r="G1302" s="55">
        <v>8.8175000000000008</v>
      </c>
      <c r="H1302" s="42">
        <v>41</v>
      </c>
      <c r="I1302" s="1"/>
      <c r="J1302" s="27">
        <f t="shared" si="174"/>
        <v>66</v>
      </c>
    </row>
    <row r="1303" spans="1:11" ht="15" customHeight="1">
      <c r="A1303" s="1">
        <v>1312</v>
      </c>
      <c r="B1303" s="28" t="s">
        <v>357</v>
      </c>
      <c r="C1303" s="57">
        <v>44</v>
      </c>
      <c r="D1303" s="30">
        <f t="shared" si="173"/>
        <v>9.24</v>
      </c>
      <c r="E1303" s="31">
        <f t="shared" si="172"/>
        <v>1.4</v>
      </c>
      <c r="F1303" s="5">
        <v>250</v>
      </c>
      <c r="G1303" s="55">
        <v>8.8175000000000008</v>
      </c>
      <c r="H1303" s="42">
        <v>21</v>
      </c>
      <c r="I1303" s="1"/>
      <c r="J1303" s="27">
        <f t="shared" si="174"/>
        <v>44</v>
      </c>
    </row>
    <row r="1304" spans="1:11" ht="15" customHeight="1">
      <c r="A1304" s="1">
        <v>1313</v>
      </c>
      <c r="B1304" s="28" t="s">
        <v>358</v>
      </c>
      <c r="C1304" s="57" t="s">
        <v>1423</v>
      </c>
      <c r="D1304" s="30">
        <f t="shared" si="173"/>
        <v>7.02</v>
      </c>
      <c r="E1304" s="31">
        <f t="shared" si="172"/>
        <v>1.2</v>
      </c>
      <c r="F1304" s="5">
        <v>250</v>
      </c>
      <c r="G1304" s="55">
        <v>8.8175000000000008</v>
      </c>
      <c r="H1304" s="42">
        <v>18</v>
      </c>
      <c r="I1304" s="1"/>
      <c r="J1304" s="27">
        <f t="shared" si="174"/>
        <v>39</v>
      </c>
    </row>
    <row r="1305" spans="1:11" ht="15" customHeight="1">
      <c r="A1305" s="1">
        <v>1314</v>
      </c>
      <c r="B1305" s="28" t="s">
        <v>359</v>
      </c>
      <c r="C1305" s="57">
        <v>1</v>
      </c>
      <c r="D1305" s="30">
        <f t="shared" si="173"/>
        <v>0.09</v>
      </c>
      <c r="E1305" s="38">
        <f t="shared" si="172"/>
        <v>0.6</v>
      </c>
      <c r="F1305" s="5">
        <v>250</v>
      </c>
      <c r="G1305" s="55">
        <v>8.8175000000000008</v>
      </c>
      <c r="H1305" s="42">
        <v>9</v>
      </c>
      <c r="I1305" s="1"/>
      <c r="J1305" s="27">
        <f t="shared" si="174"/>
        <v>1</v>
      </c>
    </row>
    <row r="1306" spans="1:11" s="23" customFormat="1" ht="15" customHeight="1">
      <c r="A1306" s="1">
        <v>1315</v>
      </c>
      <c r="B1306" s="28" t="s">
        <v>360</v>
      </c>
      <c r="C1306" s="68">
        <v>60</v>
      </c>
      <c r="D1306" s="30">
        <f t="shared" si="173"/>
        <v>16.2</v>
      </c>
      <c r="E1306" s="31">
        <f t="shared" si="172"/>
        <v>1.8</v>
      </c>
      <c r="F1306" s="5">
        <v>250</v>
      </c>
      <c r="G1306" s="55">
        <v>8.8175000000000008</v>
      </c>
      <c r="H1306" s="42">
        <v>27</v>
      </c>
      <c r="I1306" s="1"/>
      <c r="J1306" s="27">
        <f t="shared" si="174"/>
        <v>60</v>
      </c>
    </row>
    <row r="1307" spans="1:11" s="23" customFormat="1" ht="15" customHeight="1">
      <c r="A1307" s="1">
        <v>1316</v>
      </c>
      <c r="B1307" s="28" t="s">
        <v>361</v>
      </c>
      <c r="C1307" s="57">
        <v>20</v>
      </c>
      <c r="D1307" s="30">
        <f t="shared" si="173"/>
        <v>0</v>
      </c>
      <c r="E1307" s="4">
        <f t="shared" si="172"/>
        <v>0</v>
      </c>
      <c r="F1307" s="5"/>
      <c r="G1307" s="22"/>
      <c r="H1307" s="42"/>
      <c r="I1307" s="1"/>
      <c r="J1307" s="27">
        <f t="shared" si="174"/>
        <v>20</v>
      </c>
    </row>
    <row r="1308" spans="1:11" ht="15" customHeight="1">
      <c r="A1308" s="1">
        <v>1317</v>
      </c>
      <c r="B1308" s="28" t="s">
        <v>362</v>
      </c>
      <c r="C1308" s="57" t="s">
        <v>363</v>
      </c>
      <c r="D1308" s="30">
        <f t="shared" si="173"/>
        <v>6.46</v>
      </c>
      <c r="E1308" s="31">
        <f t="shared" si="172"/>
        <v>1.1333333333333333</v>
      </c>
      <c r="F1308" s="5">
        <v>250</v>
      </c>
      <c r="G1308" s="55">
        <v>8.8175000000000008</v>
      </c>
      <c r="H1308" s="42">
        <v>17</v>
      </c>
      <c r="I1308" s="1"/>
      <c r="J1308" s="27">
        <f t="shared" si="174"/>
        <v>38</v>
      </c>
    </row>
    <row r="1309" spans="1:11" ht="15" customHeight="1">
      <c r="B1309" s="84" t="s">
        <v>1587</v>
      </c>
      <c r="C1309" s="57"/>
      <c r="D1309" s="30"/>
      <c r="E1309" s="31"/>
      <c r="G1309" s="55"/>
      <c r="H1309" s="42"/>
      <c r="I1309" s="1"/>
      <c r="J1309" s="27"/>
    </row>
    <row r="1310" spans="1:11" s="27" customFormat="1" ht="15.75" customHeight="1">
      <c r="A1310" s="1">
        <v>1319</v>
      </c>
      <c r="B1310" s="20" t="s">
        <v>1672</v>
      </c>
      <c r="C1310" s="24"/>
      <c r="D1310" s="24"/>
      <c r="E1310" s="24"/>
      <c r="F1310" s="24"/>
      <c r="G1310" s="24"/>
      <c r="H1310" s="24"/>
      <c r="I1310" s="24"/>
      <c r="J1310" s="24"/>
      <c r="K1310" s="24"/>
    </row>
    <row r="1311" spans="1:11" s="27" customFormat="1" ht="15.75" customHeight="1">
      <c r="A1311" s="1">
        <v>1320</v>
      </c>
      <c r="B1311" s="20" t="s">
        <v>364</v>
      </c>
      <c r="C1311" s="24"/>
      <c r="D1311" s="24"/>
      <c r="E1311" s="24"/>
      <c r="F1311" s="24"/>
      <c r="G1311" s="24"/>
      <c r="H1311" s="24"/>
      <c r="I1311" s="24"/>
      <c r="J1311" s="24"/>
      <c r="K1311" s="24"/>
    </row>
    <row r="1312" spans="1:11" ht="15" customHeight="1">
      <c r="A1312" s="1">
        <v>1321</v>
      </c>
      <c r="B1312" s="28" t="s">
        <v>365</v>
      </c>
      <c r="C1312" s="57" t="s">
        <v>366</v>
      </c>
      <c r="D1312" s="30">
        <f>(H1312*J1312)/100</f>
        <v>0.88</v>
      </c>
      <c r="E1312" s="38">
        <f t="shared" si="172"/>
        <v>0.53333333333333333</v>
      </c>
      <c r="F1312" s="5">
        <v>10</v>
      </c>
      <c r="G1312" s="55">
        <v>0.35270000000000001</v>
      </c>
      <c r="H1312" s="5">
        <v>8</v>
      </c>
      <c r="I1312" s="1"/>
      <c r="J1312" s="27">
        <f>IF(ISNUMBER(C1312),C1312,VALUE(LEFT(C1312,(SEARCH("±",C1312,1)-1))))</f>
        <v>11</v>
      </c>
    </row>
    <row r="1313" spans="1:10" ht="15" customHeight="1">
      <c r="A1313" s="1">
        <v>1323</v>
      </c>
      <c r="B1313" s="28" t="s">
        <v>367</v>
      </c>
      <c r="C1313" s="57" t="s">
        <v>368</v>
      </c>
      <c r="D1313" s="30">
        <f>(H1313*J1313)/100</f>
        <v>0.8</v>
      </c>
      <c r="E1313" s="38">
        <f t="shared" si="172"/>
        <v>0.53333333333333333</v>
      </c>
      <c r="F1313" s="5">
        <v>10</v>
      </c>
      <c r="G1313" s="55">
        <v>0.35270000000000001</v>
      </c>
      <c r="H1313" s="5">
        <v>8</v>
      </c>
      <c r="I1313" s="1"/>
      <c r="J1313" s="27">
        <f>IF(ISNUMBER(C1313),C1313,VALUE(LEFT(C1313,(SEARCH("±",C1313,1)-1))))</f>
        <v>10</v>
      </c>
    </row>
    <row r="1314" spans="1:10" s="27" customFormat="1" ht="15.75" customHeight="1">
      <c r="A1314" s="1">
        <v>1324</v>
      </c>
      <c r="B1314" s="20" t="s">
        <v>369</v>
      </c>
      <c r="C1314" s="24"/>
      <c r="D1314" s="24"/>
      <c r="E1314" s="24"/>
      <c r="F1314" s="24"/>
      <c r="G1314" s="24"/>
      <c r="H1314" s="24"/>
      <c r="I1314" s="24"/>
      <c r="J1314" s="24"/>
    </row>
    <row r="1315" spans="1:10" s="23" customFormat="1" ht="15" customHeight="1">
      <c r="A1315" s="1">
        <v>1325</v>
      </c>
      <c r="B1315" s="28" t="s">
        <v>370</v>
      </c>
      <c r="C1315" s="57">
        <v>11</v>
      </c>
      <c r="D1315" s="30">
        <f t="shared" ref="D1315:D1321" si="175">(H1315*J1315)/100</f>
        <v>0</v>
      </c>
      <c r="E1315" s="4">
        <f t="shared" si="172"/>
        <v>0</v>
      </c>
      <c r="F1315" s="5"/>
      <c r="G1315" s="22"/>
      <c r="H1315" s="5"/>
      <c r="I1315" s="1"/>
      <c r="J1315" s="27">
        <f t="shared" ref="J1315:J1321" si="176">IF(ISNUMBER(C1315),C1315,VALUE(LEFT(C1315,(SEARCH("±",C1315,1)-1))))</f>
        <v>11</v>
      </c>
    </row>
    <row r="1316" spans="1:10" s="23" customFormat="1" ht="15" customHeight="1">
      <c r="A1316" s="1">
        <v>1326</v>
      </c>
      <c r="B1316" s="28" t="s">
        <v>488</v>
      </c>
      <c r="C1316" s="57">
        <v>12</v>
      </c>
      <c r="D1316" s="30">
        <f t="shared" si="175"/>
        <v>0</v>
      </c>
      <c r="E1316" s="4">
        <f t="shared" si="172"/>
        <v>0</v>
      </c>
      <c r="F1316" s="5"/>
      <c r="G1316" s="22"/>
      <c r="H1316" s="5"/>
      <c r="I1316" s="1"/>
      <c r="J1316" s="27">
        <f t="shared" si="176"/>
        <v>12</v>
      </c>
    </row>
    <row r="1317" spans="1:10" s="23" customFormat="1" ht="15" customHeight="1">
      <c r="A1317" s="1">
        <v>1327</v>
      </c>
      <c r="B1317" s="28" t="s">
        <v>372</v>
      </c>
      <c r="C1317" s="57" t="s">
        <v>373</v>
      </c>
      <c r="D1317" s="30">
        <f t="shared" si="175"/>
        <v>0</v>
      </c>
      <c r="E1317" s="4">
        <f t="shared" si="172"/>
        <v>0</v>
      </c>
      <c r="F1317" s="5"/>
      <c r="G1317" s="22"/>
      <c r="H1317" s="5"/>
      <c r="I1317" s="1"/>
      <c r="J1317" s="27">
        <f t="shared" si="176"/>
        <v>20</v>
      </c>
    </row>
    <row r="1318" spans="1:10" s="23" customFormat="1" ht="15" customHeight="1">
      <c r="A1318" s="1">
        <v>1328</v>
      </c>
      <c r="B1318" s="28" t="s">
        <v>372</v>
      </c>
      <c r="C1318" s="57">
        <v>21</v>
      </c>
      <c r="D1318" s="30">
        <f t="shared" si="175"/>
        <v>0</v>
      </c>
      <c r="E1318" s="4">
        <f t="shared" si="172"/>
        <v>0</v>
      </c>
      <c r="F1318" s="5"/>
      <c r="G1318" s="22"/>
      <c r="H1318" s="5"/>
      <c r="I1318" s="1"/>
      <c r="J1318" s="27">
        <f t="shared" si="176"/>
        <v>21</v>
      </c>
    </row>
    <row r="1319" spans="1:10" s="23" customFormat="1" ht="15" customHeight="1">
      <c r="A1319" s="1">
        <v>1329</v>
      </c>
      <c r="B1319" s="28" t="s">
        <v>374</v>
      </c>
      <c r="C1319" s="57">
        <v>24</v>
      </c>
      <c r="D1319" s="30">
        <f t="shared" si="175"/>
        <v>0</v>
      </c>
      <c r="E1319" s="4">
        <f t="shared" si="172"/>
        <v>0</v>
      </c>
      <c r="F1319" s="5"/>
      <c r="G1319" s="22"/>
      <c r="H1319" s="5"/>
      <c r="I1319" s="1"/>
      <c r="J1319" s="27">
        <f t="shared" si="176"/>
        <v>24</v>
      </c>
    </row>
    <row r="1320" spans="1:10" s="23" customFormat="1" ht="15" customHeight="1">
      <c r="A1320" s="1">
        <v>1330</v>
      </c>
      <c r="B1320" s="28" t="s">
        <v>375</v>
      </c>
      <c r="C1320" s="57">
        <v>25</v>
      </c>
      <c r="D1320" s="30">
        <f t="shared" si="175"/>
        <v>0</v>
      </c>
      <c r="E1320" s="4">
        <f t="shared" si="172"/>
        <v>0</v>
      </c>
      <c r="F1320" s="5"/>
      <c r="G1320" s="22"/>
      <c r="H1320" s="5"/>
      <c r="I1320" s="1"/>
      <c r="J1320" s="27">
        <f t="shared" si="176"/>
        <v>25</v>
      </c>
    </row>
    <row r="1321" spans="1:10" ht="15" customHeight="1">
      <c r="A1321" s="1">
        <v>1331</v>
      </c>
      <c r="B1321" s="40" t="s">
        <v>1911</v>
      </c>
      <c r="C1321" s="57" t="s">
        <v>376</v>
      </c>
      <c r="D1321" s="30">
        <f t="shared" si="175"/>
        <v>1.9</v>
      </c>
      <c r="E1321" s="38">
        <f t="shared" si="172"/>
        <v>0.66666666666666663</v>
      </c>
      <c r="F1321" s="5">
        <v>10</v>
      </c>
      <c r="G1321" s="55">
        <v>0.35270000000000001</v>
      </c>
      <c r="H1321" s="5">
        <v>10</v>
      </c>
      <c r="I1321" s="1"/>
      <c r="J1321" s="27">
        <f t="shared" si="176"/>
        <v>19</v>
      </c>
    </row>
    <row r="1322" spans="1:10" s="27" customFormat="1" ht="15.75" customHeight="1">
      <c r="A1322" s="1">
        <v>1332</v>
      </c>
      <c r="B1322" s="20" t="s">
        <v>377</v>
      </c>
      <c r="C1322" s="24"/>
      <c r="D1322" s="24"/>
      <c r="E1322" s="24"/>
      <c r="F1322" s="24"/>
      <c r="G1322" s="24"/>
      <c r="H1322" s="24"/>
      <c r="I1322" s="24"/>
      <c r="J1322" s="24"/>
    </row>
    <row r="1323" spans="1:10" s="23" customFormat="1" ht="15" customHeight="1">
      <c r="A1323" s="1">
        <v>1333</v>
      </c>
      <c r="B1323" s="28" t="s">
        <v>378</v>
      </c>
      <c r="C1323" s="56">
        <v>85</v>
      </c>
      <c r="D1323" s="30">
        <f t="shared" ref="D1323:D1334" si="177">(H1323*J1323)/100</f>
        <v>0</v>
      </c>
      <c r="E1323" s="4">
        <f t="shared" si="172"/>
        <v>0</v>
      </c>
      <c r="F1323" s="5"/>
      <c r="G1323" s="22"/>
      <c r="H1323" s="5"/>
      <c r="I1323" s="1"/>
      <c r="J1323" s="27">
        <f t="shared" ref="J1323:J1334" si="178">IF(ISNUMBER(C1323),C1323,VALUE(LEFT(C1323,(SEARCH("±",C1323,1)-1))))</f>
        <v>85</v>
      </c>
    </row>
    <row r="1324" spans="1:10" s="23" customFormat="1" ht="15" customHeight="1">
      <c r="A1324" s="1">
        <v>1334</v>
      </c>
      <c r="B1324" s="28" t="s">
        <v>375</v>
      </c>
      <c r="C1324" s="56">
        <v>92</v>
      </c>
      <c r="D1324" s="30">
        <f t="shared" si="177"/>
        <v>0</v>
      </c>
      <c r="E1324" s="4">
        <f t="shared" si="172"/>
        <v>0</v>
      </c>
      <c r="F1324" s="5"/>
      <c r="G1324" s="22"/>
      <c r="H1324" s="5"/>
      <c r="I1324" s="1"/>
      <c r="J1324" s="27">
        <f t="shared" si="178"/>
        <v>92</v>
      </c>
    </row>
    <row r="1325" spans="1:10" s="23" customFormat="1" ht="15" customHeight="1">
      <c r="A1325" s="1">
        <v>1335</v>
      </c>
      <c r="B1325" s="28" t="s">
        <v>379</v>
      </c>
      <c r="C1325" s="56">
        <v>93</v>
      </c>
      <c r="D1325" s="30">
        <f t="shared" si="177"/>
        <v>0</v>
      </c>
      <c r="E1325" s="4">
        <f t="shared" si="172"/>
        <v>0</v>
      </c>
      <c r="F1325" s="5"/>
      <c r="G1325" s="22"/>
      <c r="H1325" s="5"/>
      <c r="I1325" s="1"/>
      <c r="J1325" s="27">
        <f t="shared" si="178"/>
        <v>93</v>
      </c>
    </row>
    <row r="1326" spans="1:10" s="23" customFormat="1" ht="15" customHeight="1">
      <c r="A1326" s="1">
        <v>1336</v>
      </c>
      <c r="B1326" s="28" t="s">
        <v>378</v>
      </c>
      <c r="C1326" s="56">
        <v>96</v>
      </c>
      <c r="D1326" s="30">
        <f t="shared" si="177"/>
        <v>0</v>
      </c>
      <c r="E1326" s="4">
        <f t="shared" si="172"/>
        <v>0</v>
      </c>
      <c r="F1326" s="5"/>
      <c r="G1326" s="22"/>
      <c r="H1326" s="5"/>
      <c r="I1326" s="1"/>
      <c r="J1326" s="27">
        <f t="shared" si="178"/>
        <v>96</v>
      </c>
    </row>
    <row r="1327" spans="1:10" s="23" customFormat="1" ht="15" customHeight="1">
      <c r="A1327" s="1">
        <v>1337</v>
      </c>
      <c r="B1327" s="28" t="s">
        <v>379</v>
      </c>
      <c r="C1327" s="56">
        <v>96</v>
      </c>
      <c r="D1327" s="30">
        <f t="shared" si="177"/>
        <v>0</v>
      </c>
      <c r="E1327" s="4">
        <f t="shared" si="172"/>
        <v>0</v>
      </c>
      <c r="F1327" s="5"/>
      <c r="G1327" s="22"/>
      <c r="H1327" s="5"/>
      <c r="I1327" s="1"/>
      <c r="J1327" s="27">
        <f t="shared" si="178"/>
        <v>96</v>
      </c>
    </row>
    <row r="1328" spans="1:10" s="23" customFormat="1" ht="15" customHeight="1">
      <c r="A1328" s="1">
        <v>1338</v>
      </c>
      <c r="B1328" s="28" t="s">
        <v>380</v>
      </c>
      <c r="C1328" s="56">
        <v>96</v>
      </c>
      <c r="D1328" s="30">
        <f t="shared" si="177"/>
        <v>0</v>
      </c>
      <c r="E1328" s="4">
        <f t="shared" ref="E1328:E1391" si="179">SUM(H1328/15)</f>
        <v>0</v>
      </c>
      <c r="F1328" s="5"/>
      <c r="G1328" s="22"/>
      <c r="H1328" s="5"/>
      <c r="I1328" s="1"/>
      <c r="J1328" s="27">
        <f t="shared" si="178"/>
        <v>96</v>
      </c>
    </row>
    <row r="1329" spans="1:11" s="23" customFormat="1" ht="15" customHeight="1">
      <c r="A1329" s="1">
        <v>1339</v>
      </c>
      <c r="B1329" s="28" t="s">
        <v>379</v>
      </c>
      <c r="C1329" s="56">
        <v>100</v>
      </c>
      <c r="D1329" s="30">
        <f t="shared" si="177"/>
        <v>0</v>
      </c>
      <c r="E1329" s="4">
        <f t="shared" si="179"/>
        <v>0</v>
      </c>
      <c r="F1329" s="5"/>
      <c r="G1329" s="22"/>
      <c r="H1329" s="5"/>
      <c r="I1329" s="1"/>
      <c r="J1329" s="27">
        <f t="shared" si="178"/>
        <v>100</v>
      </c>
    </row>
    <row r="1330" spans="1:11" s="23" customFormat="1" ht="15" customHeight="1">
      <c r="A1330" s="1">
        <v>1340</v>
      </c>
      <c r="B1330" s="28" t="s">
        <v>381</v>
      </c>
      <c r="C1330" s="56" t="s">
        <v>382</v>
      </c>
      <c r="D1330" s="30">
        <f t="shared" si="177"/>
        <v>0</v>
      </c>
      <c r="E1330" s="4">
        <f t="shared" si="179"/>
        <v>0</v>
      </c>
      <c r="F1330" s="5"/>
      <c r="G1330" s="22"/>
      <c r="H1330" s="5"/>
      <c r="I1330" s="1"/>
      <c r="J1330" s="27">
        <f t="shared" si="178"/>
        <v>102</v>
      </c>
    </row>
    <row r="1331" spans="1:11" s="23" customFormat="1" ht="15" customHeight="1">
      <c r="A1331" s="1">
        <v>1341</v>
      </c>
      <c r="B1331" s="28" t="s">
        <v>383</v>
      </c>
      <c r="C1331" s="56">
        <v>103</v>
      </c>
      <c r="D1331" s="30">
        <f t="shared" si="177"/>
        <v>0</v>
      </c>
      <c r="E1331" s="4">
        <f t="shared" si="179"/>
        <v>0</v>
      </c>
      <c r="F1331" s="5"/>
      <c r="G1331" s="22"/>
      <c r="H1331" s="5"/>
      <c r="I1331" s="1"/>
      <c r="J1331" s="27">
        <f t="shared" si="178"/>
        <v>103</v>
      </c>
    </row>
    <row r="1332" spans="1:11" s="23" customFormat="1" ht="15" customHeight="1">
      <c r="A1332" s="1">
        <v>1342</v>
      </c>
      <c r="B1332" s="28" t="s">
        <v>378</v>
      </c>
      <c r="C1332" s="56">
        <v>111</v>
      </c>
      <c r="D1332" s="30">
        <f t="shared" si="177"/>
        <v>0</v>
      </c>
      <c r="E1332" s="4">
        <f t="shared" si="179"/>
        <v>0</v>
      </c>
      <c r="F1332" s="5"/>
      <c r="G1332" s="22"/>
      <c r="H1332" s="5"/>
      <c r="I1332" s="1"/>
      <c r="J1332" s="27">
        <f t="shared" si="178"/>
        <v>111</v>
      </c>
    </row>
    <row r="1333" spans="1:11" s="23" customFormat="1" ht="15" customHeight="1">
      <c r="A1333" s="1">
        <v>1343</v>
      </c>
      <c r="B1333" s="28" t="s">
        <v>384</v>
      </c>
      <c r="C1333" s="56">
        <v>114</v>
      </c>
      <c r="D1333" s="30">
        <f t="shared" si="177"/>
        <v>0</v>
      </c>
      <c r="E1333" s="4">
        <f t="shared" si="179"/>
        <v>0</v>
      </c>
      <c r="F1333" s="5"/>
      <c r="G1333" s="22"/>
      <c r="H1333" s="5"/>
      <c r="I1333" s="1"/>
      <c r="J1333" s="27">
        <f t="shared" si="178"/>
        <v>114</v>
      </c>
    </row>
    <row r="1334" spans="1:11" ht="15" customHeight="1">
      <c r="A1334" s="1">
        <v>1344</v>
      </c>
      <c r="B1334" s="40" t="s">
        <v>385</v>
      </c>
      <c r="C1334" s="56" t="s">
        <v>386</v>
      </c>
      <c r="D1334" s="30">
        <f t="shared" si="177"/>
        <v>9.9</v>
      </c>
      <c r="E1334" s="38">
        <f t="shared" si="179"/>
        <v>0.66666666666666663</v>
      </c>
      <c r="F1334" s="5">
        <v>10</v>
      </c>
      <c r="G1334" s="55">
        <v>0.35270000000000001</v>
      </c>
      <c r="H1334" s="5">
        <v>10</v>
      </c>
      <c r="I1334" s="1"/>
      <c r="J1334" s="27">
        <f t="shared" si="178"/>
        <v>99</v>
      </c>
    </row>
    <row r="1335" spans="1:11" s="27" customFormat="1" ht="15.75" customHeight="1">
      <c r="A1335" s="1">
        <v>1345</v>
      </c>
      <c r="B1335" s="20" t="s">
        <v>387</v>
      </c>
      <c r="C1335" s="24"/>
      <c r="D1335" s="24"/>
      <c r="E1335" s="24"/>
      <c r="F1335" s="24"/>
      <c r="G1335" s="24"/>
      <c r="H1335" s="24"/>
      <c r="I1335" s="24"/>
      <c r="J1335" s="24"/>
    </row>
    <row r="1336" spans="1:11" ht="15" customHeight="1">
      <c r="A1336" s="1">
        <v>1346</v>
      </c>
      <c r="B1336" s="28" t="s">
        <v>388</v>
      </c>
      <c r="C1336" s="56">
        <v>78</v>
      </c>
      <c r="D1336" s="30">
        <f>(H1336*J1336)/100</f>
        <v>7.8</v>
      </c>
      <c r="E1336" s="38">
        <f t="shared" si="179"/>
        <v>0.66666666666666663</v>
      </c>
      <c r="F1336" s="5">
        <v>10</v>
      </c>
      <c r="G1336" s="55">
        <v>0.35270000000000001</v>
      </c>
      <c r="H1336" s="5">
        <v>10</v>
      </c>
      <c r="I1336" s="1"/>
      <c r="J1336" s="27">
        <f>IF(ISNUMBER(C1336),C1336,VALUE(LEFT(C1336,(SEARCH("±",C1336,1)-1))))</f>
        <v>78</v>
      </c>
    </row>
    <row r="1337" spans="1:11" s="23" customFormat="1" ht="15" customHeight="1">
      <c r="A1337" s="1">
        <v>1347</v>
      </c>
      <c r="B1337" s="28" t="s">
        <v>389</v>
      </c>
      <c r="C1337" s="56">
        <v>80</v>
      </c>
      <c r="D1337" s="30">
        <f>(H1337*J1337)/100</f>
        <v>0</v>
      </c>
      <c r="E1337" s="4">
        <f t="shared" si="179"/>
        <v>0</v>
      </c>
      <c r="F1337" s="5"/>
      <c r="G1337" s="22"/>
      <c r="H1337" s="5"/>
      <c r="I1337" s="1"/>
      <c r="J1337" s="27">
        <f>IF(ISNUMBER(C1337),C1337,VALUE(LEFT(C1337,(SEARCH("±",C1337,1)-1))))</f>
        <v>80</v>
      </c>
    </row>
    <row r="1338" spans="1:11" s="23" customFormat="1" ht="15" customHeight="1">
      <c r="A1338" s="1">
        <v>1348</v>
      </c>
      <c r="B1338" s="28" t="s">
        <v>390</v>
      </c>
      <c r="C1338" s="56">
        <v>76</v>
      </c>
      <c r="D1338" s="30">
        <f>(H1338*J1338)/100</f>
        <v>0</v>
      </c>
      <c r="E1338" s="4">
        <f t="shared" si="179"/>
        <v>0</v>
      </c>
      <c r="F1338" s="5"/>
      <c r="G1338" s="22"/>
      <c r="H1338" s="5"/>
      <c r="I1338" s="1"/>
      <c r="J1338" s="27">
        <f>IF(ISNUMBER(C1338),C1338,VALUE(LEFT(C1338,(SEARCH("±",C1338,1)-1))))</f>
        <v>76</v>
      </c>
    </row>
    <row r="1339" spans="1:11" ht="15" customHeight="1">
      <c r="A1339" s="1">
        <v>1349</v>
      </c>
      <c r="B1339" s="40" t="s">
        <v>807</v>
      </c>
      <c r="C1339" s="56" t="s">
        <v>309</v>
      </c>
      <c r="D1339" s="30">
        <f>(H1339*J1339)/100</f>
        <v>7.8</v>
      </c>
      <c r="E1339" s="38">
        <f t="shared" si="179"/>
        <v>0.66666666666666663</v>
      </c>
      <c r="F1339" s="5">
        <v>10</v>
      </c>
      <c r="G1339" s="55">
        <v>0.35270000000000001</v>
      </c>
      <c r="H1339" s="5">
        <v>10</v>
      </c>
      <c r="I1339" s="1"/>
      <c r="J1339" s="27">
        <f>IF(ISNUMBER(C1339),C1339,VALUE(LEFT(C1339,(SEARCH("±",C1339,1)-1))))</f>
        <v>78</v>
      </c>
    </row>
    <row r="1340" spans="1:11" s="27" customFormat="1" ht="15.75" customHeight="1">
      <c r="A1340" s="1">
        <v>1350</v>
      </c>
      <c r="B1340" s="20" t="s">
        <v>391</v>
      </c>
      <c r="C1340" s="24"/>
      <c r="D1340" s="24"/>
      <c r="E1340" s="24"/>
      <c r="F1340" s="24"/>
      <c r="G1340" s="24"/>
      <c r="H1340" s="24"/>
      <c r="I1340" s="24"/>
      <c r="J1340" s="24"/>
      <c r="K1340" s="24"/>
    </row>
    <row r="1341" spans="1:11" ht="15" customHeight="1">
      <c r="A1341" s="1">
        <v>1351</v>
      </c>
      <c r="B1341" s="28" t="s">
        <v>392</v>
      </c>
      <c r="C1341" s="56" t="s">
        <v>393</v>
      </c>
      <c r="D1341" s="30">
        <f>(H1341*J1341)/100</f>
        <v>6.32</v>
      </c>
      <c r="E1341" s="38">
        <f t="shared" si="179"/>
        <v>0.53333333333333333</v>
      </c>
      <c r="F1341" s="5">
        <v>10</v>
      </c>
      <c r="G1341" s="55">
        <v>0.35270000000000001</v>
      </c>
      <c r="H1341" s="5">
        <v>8</v>
      </c>
      <c r="I1341" s="1"/>
      <c r="J1341" s="27">
        <f>IF(ISNUMBER(C1341),C1341,VALUE(LEFT(C1341,(SEARCH("±",C1341,1)-1))))</f>
        <v>79</v>
      </c>
    </row>
    <row r="1342" spans="1:11" ht="15" customHeight="1">
      <c r="A1342" s="1">
        <v>1353</v>
      </c>
      <c r="B1342" s="28" t="s">
        <v>394</v>
      </c>
      <c r="C1342" s="68">
        <v>62</v>
      </c>
      <c r="D1342" s="30">
        <f>(H1342*J1342)/100</f>
        <v>6.2</v>
      </c>
      <c r="E1342" s="38">
        <f t="shared" si="179"/>
        <v>0.66666666666666663</v>
      </c>
      <c r="F1342" s="5">
        <v>10</v>
      </c>
      <c r="G1342" s="55">
        <v>0.35270000000000001</v>
      </c>
      <c r="H1342" s="5">
        <v>10</v>
      </c>
      <c r="I1342" s="1"/>
      <c r="J1342" s="27">
        <f>IF(ISNUMBER(C1342),C1342,VALUE(LEFT(C1342,(SEARCH("±",C1342,1)-1))))</f>
        <v>62</v>
      </c>
    </row>
    <row r="1343" spans="1:11" ht="15" customHeight="1">
      <c r="A1343" s="1">
        <v>1354</v>
      </c>
      <c r="B1343" s="28" t="s">
        <v>395</v>
      </c>
      <c r="C1343" s="68">
        <v>57</v>
      </c>
      <c r="D1343" s="30">
        <f>(H1343*J1343)/100</f>
        <v>5.7</v>
      </c>
      <c r="E1343" s="38">
        <f t="shared" si="179"/>
        <v>0.66666666666666663</v>
      </c>
      <c r="F1343" s="5">
        <v>10</v>
      </c>
      <c r="G1343" s="55">
        <v>0.35270000000000001</v>
      </c>
      <c r="H1343" s="5">
        <v>10</v>
      </c>
      <c r="I1343" s="1"/>
      <c r="J1343" s="27">
        <f>IF(ISNUMBER(C1343),C1343,VALUE(LEFT(C1343,(SEARCH("±",C1343,1)-1))))</f>
        <v>57</v>
      </c>
    </row>
    <row r="1344" spans="1:11" ht="15" customHeight="1">
      <c r="A1344" s="1">
        <v>1355</v>
      </c>
      <c r="B1344" s="28" t="s">
        <v>396</v>
      </c>
      <c r="C1344" s="56">
        <v>85</v>
      </c>
      <c r="D1344" s="30">
        <f>(H1344*J1344)/100</f>
        <v>8.5</v>
      </c>
      <c r="E1344" s="38">
        <f t="shared" si="179"/>
        <v>0.66666666666666663</v>
      </c>
      <c r="F1344" s="5">
        <v>10</v>
      </c>
      <c r="G1344" s="55">
        <v>0.35270000000000001</v>
      </c>
      <c r="H1344" s="5">
        <v>10</v>
      </c>
      <c r="I1344" s="1"/>
      <c r="J1344" s="27">
        <f>IF(ISNUMBER(C1344),C1344,VALUE(LEFT(C1344,(SEARCH("±",C1344,1)-1))))</f>
        <v>85</v>
      </c>
    </row>
    <row r="1345" spans="1:11" s="27" customFormat="1" ht="15.75" customHeight="1">
      <c r="A1345" s="1">
        <v>1356</v>
      </c>
      <c r="B1345" s="20" t="s">
        <v>397</v>
      </c>
      <c r="C1345" s="24"/>
      <c r="D1345" s="24"/>
      <c r="E1345" s="24"/>
      <c r="F1345" s="24"/>
      <c r="G1345" s="24"/>
      <c r="H1345" s="24"/>
      <c r="I1345" s="24"/>
      <c r="J1345" s="24"/>
      <c r="K1345" s="24"/>
    </row>
    <row r="1346" spans="1:11" s="23" customFormat="1" ht="15" customHeight="1">
      <c r="A1346" s="1">
        <v>1357</v>
      </c>
      <c r="B1346" s="28" t="s">
        <v>398</v>
      </c>
      <c r="C1346" s="57">
        <v>55</v>
      </c>
      <c r="D1346" s="30">
        <f>(H1346*J1346)/100</f>
        <v>0</v>
      </c>
      <c r="E1346" s="4">
        <f t="shared" si="179"/>
        <v>0</v>
      </c>
      <c r="F1346" s="5"/>
      <c r="G1346" s="22"/>
      <c r="H1346" s="5"/>
      <c r="I1346" s="1"/>
      <c r="J1346" s="27">
        <f>IF(ISNUMBER(C1346),C1346,VALUE(LEFT(C1346,(SEARCH("±",C1346,1)-1))))</f>
        <v>55</v>
      </c>
    </row>
    <row r="1347" spans="1:11" s="23" customFormat="1" ht="15" customHeight="1">
      <c r="A1347" s="1">
        <v>1359</v>
      </c>
      <c r="B1347" s="28" t="s">
        <v>398</v>
      </c>
      <c r="C1347" s="68">
        <v>57</v>
      </c>
      <c r="D1347" s="30">
        <f>(H1347*J1347)/100</f>
        <v>0</v>
      </c>
      <c r="E1347" s="4">
        <f t="shared" si="179"/>
        <v>0</v>
      </c>
      <c r="F1347" s="5"/>
      <c r="G1347" s="22"/>
      <c r="H1347" s="5"/>
      <c r="I1347" s="1"/>
      <c r="J1347" s="27">
        <f>IF(ISNUMBER(C1347),C1347,VALUE(LEFT(C1347,(SEARCH("±",C1347,1)-1))))</f>
        <v>57</v>
      </c>
    </row>
    <row r="1348" spans="1:11" s="27" customFormat="1" ht="15" customHeight="1">
      <c r="A1348" s="1">
        <v>1361</v>
      </c>
      <c r="B1348" s="40" t="s">
        <v>807</v>
      </c>
      <c r="C1348" s="68" t="s">
        <v>399</v>
      </c>
      <c r="D1348" s="30">
        <f>(H1348*J1348)/100</f>
        <v>19.600000000000001</v>
      </c>
      <c r="E1348" s="33">
        <f t="shared" si="179"/>
        <v>2.3333333333333335</v>
      </c>
      <c r="F1348" s="5">
        <v>250</v>
      </c>
      <c r="G1348" s="55">
        <v>8.8175000000000008</v>
      </c>
      <c r="H1348" s="5">
        <v>35</v>
      </c>
      <c r="I1348" s="1"/>
      <c r="J1348" s="27">
        <f>IF(ISNUMBER(C1348),C1348,VALUE(LEFT(C1348,(SEARCH("±",C1348,1)-1))))</f>
        <v>56</v>
      </c>
    </row>
    <row r="1349" spans="1:11" s="27" customFormat="1" ht="15.75" customHeight="1">
      <c r="A1349" s="1">
        <v>1362</v>
      </c>
      <c r="B1349" s="20" t="s">
        <v>400</v>
      </c>
      <c r="C1349" s="24"/>
      <c r="D1349" s="24"/>
      <c r="E1349" s="24"/>
      <c r="F1349" s="24"/>
      <c r="G1349" s="24"/>
      <c r="H1349" s="24"/>
      <c r="I1349" s="24"/>
      <c r="J1349" s="24"/>
      <c r="K1349" s="24"/>
    </row>
    <row r="1350" spans="1:11" ht="15" customHeight="1">
      <c r="A1350" s="1">
        <v>1363</v>
      </c>
      <c r="B1350" s="28" t="s">
        <v>401</v>
      </c>
      <c r="C1350" s="57">
        <v>32</v>
      </c>
      <c r="D1350" s="30">
        <f t="shared" ref="D1350:D1361" si="180">(H1350*J1350)/100</f>
        <v>6.72</v>
      </c>
      <c r="E1350" s="31">
        <f t="shared" si="179"/>
        <v>1.4</v>
      </c>
      <c r="F1350" s="5">
        <v>25</v>
      </c>
      <c r="G1350" s="55">
        <v>0.88175000000000003</v>
      </c>
      <c r="H1350" s="5">
        <v>21</v>
      </c>
      <c r="I1350" s="1"/>
      <c r="J1350" s="27">
        <f t="shared" ref="J1350:J1361" si="181">IF(ISNUMBER(C1350),C1350,VALUE(LEFT(C1350,(SEARCH("±",C1350,1)-1))))</f>
        <v>32</v>
      </c>
    </row>
    <row r="1351" spans="1:11" ht="15" customHeight="1">
      <c r="A1351" s="1">
        <v>1364</v>
      </c>
      <c r="B1351" s="28" t="s">
        <v>402</v>
      </c>
      <c r="C1351" s="57" t="s">
        <v>1275</v>
      </c>
      <c r="D1351" s="30">
        <f t="shared" si="180"/>
        <v>6.3</v>
      </c>
      <c r="E1351" s="31">
        <f t="shared" si="179"/>
        <v>1.2</v>
      </c>
      <c r="F1351" s="5">
        <v>25</v>
      </c>
      <c r="G1351" s="55">
        <v>0.88175000000000003</v>
      </c>
      <c r="H1351" s="5">
        <v>18</v>
      </c>
      <c r="I1351" s="1"/>
      <c r="J1351" s="27">
        <f t="shared" si="181"/>
        <v>35</v>
      </c>
    </row>
    <row r="1352" spans="1:11" ht="15" customHeight="1">
      <c r="A1352" s="1">
        <v>1365</v>
      </c>
      <c r="B1352" s="28" t="s">
        <v>403</v>
      </c>
      <c r="C1352" s="57" t="s">
        <v>1462</v>
      </c>
      <c r="D1352" s="30">
        <f t="shared" si="180"/>
        <v>9.24</v>
      </c>
      <c r="E1352" s="31">
        <f t="shared" si="179"/>
        <v>1.4</v>
      </c>
      <c r="F1352" s="5">
        <v>25</v>
      </c>
      <c r="G1352" s="55">
        <v>0.88175000000000003</v>
      </c>
      <c r="H1352" s="5">
        <v>21</v>
      </c>
      <c r="I1352" s="1"/>
      <c r="J1352" s="27">
        <f t="shared" si="181"/>
        <v>44</v>
      </c>
    </row>
    <row r="1353" spans="1:11" ht="15" customHeight="1">
      <c r="A1353" s="1">
        <v>1366</v>
      </c>
      <c r="B1353" s="28" t="s">
        <v>404</v>
      </c>
      <c r="C1353" s="57" t="s">
        <v>1562</v>
      </c>
      <c r="D1353" s="30">
        <f t="shared" si="180"/>
        <v>8.2799999999999994</v>
      </c>
      <c r="E1353" s="31">
        <f t="shared" si="179"/>
        <v>1.2</v>
      </c>
      <c r="F1353" s="5">
        <v>25</v>
      </c>
      <c r="G1353" s="55">
        <v>0.88175000000000003</v>
      </c>
      <c r="H1353" s="5">
        <v>18</v>
      </c>
      <c r="I1353" s="1"/>
      <c r="J1353" s="27">
        <f t="shared" si="181"/>
        <v>46</v>
      </c>
    </row>
    <row r="1354" spans="1:11" ht="15" customHeight="1">
      <c r="A1354" s="1">
        <v>1367</v>
      </c>
      <c r="B1354" s="28" t="s">
        <v>405</v>
      </c>
      <c r="C1354" s="57" t="s">
        <v>175</v>
      </c>
      <c r="D1354" s="30">
        <f t="shared" si="180"/>
        <v>7.2</v>
      </c>
      <c r="E1354" s="38">
        <f t="shared" si="179"/>
        <v>1</v>
      </c>
      <c r="F1354" s="5">
        <v>25</v>
      </c>
      <c r="G1354" s="55">
        <v>0.88175000000000003</v>
      </c>
      <c r="H1354" s="5">
        <v>15</v>
      </c>
      <c r="I1354" s="1"/>
      <c r="J1354" s="27">
        <f t="shared" si="181"/>
        <v>48</v>
      </c>
    </row>
    <row r="1355" spans="1:11" ht="15" customHeight="1">
      <c r="A1355" s="1">
        <v>1368</v>
      </c>
      <c r="B1355" s="28" t="s">
        <v>406</v>
      </c>
      <c r="C1355" s="57" t="s">
        <v>1811</v>
      </c>
      <c r="D1355" s="30">
        <f t="shared" si="180"/>
        <v>8.84</v>
      </c>
      <c r="E1355" s="31">
        <f t="shared" si="179"/>
        <v>1.1333333333333333</v>
      </c>
      <c r="F1355" s="5">
        <v>25</v>
      </c>
      <c r="G1355" s="55">
        <v>0.88175000000000003</v>
      </c>
      <c r="H1355" s="5">
        <v>17</v>
      </c>
      <c r="I1355" s="1"/>
      <c r="J1355" s="27">
        <f t="shared" si="181"/>
        <v>52</v>
      </c>
    </row>
    <row r="1356" spans="1:11" ht="15" customHeight="1">
      <c r="A1356" s="1">
        <v>1369</v>
      </c>
      <c r="B1356" s="28" t="s">
        <v>407</v>
      </c>
      <c r="C1356" s="68" t="s">
        <v>1915</v>
      </c>
      <c r="D1356" s="30">
        <f t="shared" si="180"/>
        <v>12.18</v>
      </c>
      <c r="E1356" s="31">
        <f t="shared" si="179"/>
        <v>1.4</v>
      </c>
      <c r="F1356" s="5">
        <v>25</v>
      </c>
      <c r="G1356" s="55">
        <v>0.88175000000000003</v>
      </c>
      <c r="H1356" s="5">
        <v>21</v>
      </c>
      <c r="I1356" s="1"/>
      <c r="J1356" s="27">
        <f t="shared" si="181"/>
        <v>58</v>
      </c>
    </row>
    <row r="1357" spans="1:11" ht="15" customHeight="1">
      <c r="A1357" s="1">
        <v>1370</v>
      </c>
      <c r="B1357" s="28" t="s">
        <v>408</v>
      </c>
      <c r="C1357" s="68" t="s">
        <v>1334</v>
      </c>
      <c r="D1357" s="30">
        <f t="shared" si="180"/>
        <v>11.16</v>
      </c>
      <c r="E1357" s="31">
        <f t="shared" si="179"/>
        <v>1.2</v>
      </c>
      <c r="F1357" s="5">
        <v>25</v>
      </c>
      <c r="G1357" s="55">
        <v>0.88175000000000003</v>
      </c>
      <c r="H1357" s="5">
        <v>18</v>
      </c>
      <c r="I1357" s="1"/>
      <c r="J1357" s="27">
        <f t="shared" si="181"/>
        <v>62</v>
      </c>
    </row>
    <row r="1358" spans="1:11" ht="15" customHeight="1">
      <c r="A1358" s="1">
        <v>1371</v>
      </c>
      <c r="B1358" s="28" t="s">
        <v>409</v>
      </c>
      <c r="C1358" s="68" t="s">
        <v>410</v>
      </c>
      <c r="D1358" s="30">
        <f t="shared" si="180"/>
        <v>9.6</v>
      </c>
      <c r="E1358" s="38">
        <f t="shared" si="179"/>
        <v>1</v>
      </c>
      <c r="F1358" s="5">
        <v>25</v>
      </c>
      <c r="G1358" s="6">
        <v>0.88175000000000003</v>
      </c>
      <c r="H1358" s="5">
        <v>15</v>
      </c>
      <c r="I1358" s="1"/>
      <c r="J1358" s="27">
        <f t="shared" si="181"/>
        <v>64</v>
      </c>
    </row>
    <row r="1359" spans="1:11" ht="15" customHeight="1">
      <c r="A1359" s="1">
        <v>1372</v>
      </c>
      <c r="B1359" s="28" t="s">
        <v>411</v>
      </c>
      <c r="C1359" s="56" t="s">
        <v>828</v>
      </c>
      <c r="D1359" s="30">
        <f t="shared" si="180"/>
        <v>9.36</v>
      </c>
      <c r="E1359" s="38">
        <f t="shared" si="179"/>
        <v>0.8666666666666667</v>
      </c>
      <c r="F1359" s="5">
        <v>25</v>
      </c>
      <c r="G1359" s="6">
        <v>0.88175000000000003</v>
      </c>
      <c r="H1359" s="5">
        <v>13</v>
      </c>
      <c r="I1359" s="1"/>
      <c r="J1359" s="27">
        <f t="shared" si="181"/>
        <v>72</v>
      </c>
    </row>
    <row r="1360" spans="1:11" s="27" customFormat="1" ht="15" customHeight="1">
      <c r="A1360" s="1">
        <v>1373</v>
      </c>
      <c r="B1360" s="28" t="s">
        <v>412</v>
      </c>
      <c r="C1360" s="56" t="s">
        <v>1232</v>
      </c>
      <c r="D1360" s="30">
        <f t="shared" si="180"/>
        <v>18.27</v>
      </c>
      <c r="E1360" s="31">
        <f t="shared" si="179"/>
        <v>1.4</v>
      </c>
      <c r="F1360" s="5">
        <v>25</v>
      </c>
      <c r="G1360" s="55">
        <v>0.88175000000000003</v>
      </c>
      <c r="H1360" s="5">
        <v>21</v>
      </c>
      <c r="I1360" s="1"/>
      <c r="J1360" s="27">
        <f t="shared" si="181"/>
        <v>87</v>
      </c>
    </row>
    <row r="1361" spans="1:11" ht="15" customHeight="1">
      <c r="A1361" s="1">
        <v>1374</v>
      </c>
      <c r="B1361" s="40" t="s">
        <v>413</v>
      </c>
      <c r="C1361" s="57" t="s">
        <v>883</v>
      </c>
      <c r="D1361" s="30">
        <f t="shared" si="180"/>
        <v>9.9</v>
      </c>
      <c r="E1361" s="31">
        <f t="shared" si="179"/>
        <v>1.2</v>
      </c>
      <c r="F1361" s="5">
        <v>25</v>
      </c>
      <c r="G1361" s="55">
        <v>0.88175000000000003</v>
      </c>
      <c r="H1361" s="5">
        <v>18</v>
      </c>
      <c r="I1361" s="1"/>
      <c r="J1361" s="27">
        <f t="shared" si="181"/>
        <v>55</v>
      </c>
    </row>
    <row r="1362" spans="1:11" s="27" customFormat="1" ht="15.75" customHeight="1">
      <c r="A1362" s="1">
        <v>1375</v>
      </c>
      <c r="B1362" s="20" t="s">
        <v>414</v>
      </c>
      <c r="C1362" s="24"/>
      <c r="D1362" s="24"/>
      <c r="E1362" s="24"/>
      <c r="F1362" s="24"/>
      <c r="G1362" s="24"/>
      <c r="H1362" s="24"/>
      <c r="I1362" s="24"/>
      <c r="J1362" s="24"/>
      <c r="K1362" s="24"/>
    </row>
    <row r="1363" spans="1:11" s="23" customFormat="1" ht="15" customHeight="1">
      <c r="A1363" s="1">
        <v>1376</v>
      </c>
      <c r="B1363" s="28" t="s">
        <v>415</v>
      </c>
      <c r="C1363" s="57">
        <v>43</v>
      </c>
      <c r="D1363" s="30">
        <f>(H1363*J1363)/100</f>
        <v>0</v>
      </c>
      <c r="E1363" s="4">
        <f t="shared" si="179"/>
        <v>0</v>
      </c>
      <c r="F1363" s="5"/>
      <c r="G1363" s="22"/>
      <c r="H1363" s="5"/>
      <c r="I1363" s="1"/>
      <c r="J1363" s="27">
        <f>IF(ISNUMBER(C1363),C1363,VALUE(LEFT(C1363,(SEARCH("±",C1363,1)-1))))</f>
        <v>43</v>
      </c>
    </row>
    <row r="1364" spans="1:11" s="23" customFormat="1" ht="15" customHeight="1">
      <c r="A1364" s="1">
        <v>1377</v>
      </c>
      <c r="B1364" s="28" t="s">
        <v>416</v>
      </c>
      <c r="C1364" s="57">
        <v>48</v>
      </c>
      <c r="D1364" s="30">
        <f>(H1364*J1364)/100</f>
        <v>0</v>
      </c>
      <c r="E1364" s="4">
        <f t="shared" si="179"/>
        <v>0</v>
      </c>
      <c r="F1364" s="5"/>
      <c r="G1364" s="22"/>
      <c r="H1364" s="5"/>
      <c r="I1364" s="1"/>
      <c r="J1364" s="27">
        <f>IF(ISNUMBER(C1364),C1364,VALUE(LEFT(C1364,(SEARCH("±",C1364,1)-1))))</f>
        <v>48</v>
      </c>
    </row>
    <row r="1365" spans="1:11" s="23" customFormat="1" ht="15" customHeight="1">
      <c r="A1365" s="1">
        <v>1378</v>
      </c>
      <c r="B1365" s="28" t="s">
        <v>417</v>
      </c>
      <c r="C1365" s="57">
        <v>48</v>
      </c>
      <c r="D1365" s="30">
        <f>(H1365*J1365)/100</f>
        <v>0</v>
      </c>
      <c r="E1365" s="4">
        <f t="shared" si="179"/>
        <v>0</v>
      </c>
      <c r="F1365" s="5"/>
      <c r="G1365" s="22"/>
      <c r="H1365" s="5"/>
      <c r="I1365" s="1"/>
      <c r="J1365" s="27">
        <f>IF(ISNUMBER(C1365),C1365,VALUE(LEFT(C1365,(SEARCH("±",C1365,1)-1))))</f>
        <v>48</v>
      </c>
    </row>
    <row r="1366" spans="1:11" ht="15" customHeight="1">
      <c r="A1366" s="1">
        <v>1379</v>
      </c>
      <c r="B1366" s="40" t="s">
        <v>1761</v>
      </c>
      <c r="C1366" s="57" t="s">
        <v>1845</v>
      </c>
      <c r="D1366" s="30">
        <f>(H1366*J1366)/100</f>
        <v>4.5999999999999996</v>
      </c>
      <c r="E1366" s="38">
        <f t="shared" si="179"/>
        <v>0.66666666666666663</v>
      </c>
      <c r="F1366" s="5">
        <v>10</v>
      </c>
      <c r="G1366" s="55">
        <v>0.35270000000000001</v>
      </c>
      <c r="H1366" s="5">
        <v>10</v>
      </c>
      <c r="I1366" s="1"/>
      <c r="J1366" s="27">
        <f>IF(ISNUMBER(C1366),C1366,VALUE(LEFT(C1366,(SEARCH("±",C1366,1)-1))))</f>
        <v>46</v>
      </c>
    </row>
    <row r="1367" spans="1:11" ht="15" customHeight="1">
      <c r="A1367" s="1">
        <v>1380</v>
      </c>
      <c r="B1367" s="28" t="s">
        <v>418</v>
      </c>
      <c r="C1367" s="56" t="s">
        <v>419</v>
      </c>
      <c r="D1367" s="30">
        <f>(H1367*J1367)/100</f>
        <v>10.5</v>
      </c>
      <c r="E1367" s="38">
        <f t="shared" si="179"/>
        <v>0.66666666666666663</v>
      </c>
      <c r="F1367" s="5">
        <v>10</v>
      </c>
      <c r="G1367" s="55">
        <v>0.35270000000000001</v>
      </c>
      <c r="H1367" s="5">
        <v>10</v>
      </c>
      <c r="I1367" s="1"/>
      <c r="J1367" s="27">
        <f>IF(ISNUMBER(C1367),C1367,VALUE(LEFT(C1367,(SEARCH("±",C1367,1)-1))))</f>
        <v>105</v>
      </c>
    </row>
    <row r="1368" spans="1:11" s="27" customFormat="1" ht="15.75" customHeight="1">
      <c r="A1368" s="1">
        <v>1381</v>
      </c>
      <c r="B1368" s="20" t="s">
        <v>543</v>
      </c>
      <c r="C1368" s="24"/>
      <c r="D1368" s="24"/>
      <c r="E1368" s="24"/>
      <c r="F1368" s="24"/>
      <c r="G1368" s="24"/>
      <c r="H1368" s="24"/>
      <c r="I1368" s="24"/>
      <c r="J1368" s="24"/>
    </row>
    <row r="1369" spans="1:11" s="23" customFormat="1" ht="15" customHeight="1">
      <c r="A1369" s="1">
        <v>1382</v>
      </c>
      <c r="B1369" s="28" t="s">
        <v>544</v>
      </c>
      <c r="C1369" s="68">
        <v>58</v>
      </c>
      <c r="D1369" s="30">
        <f t="shared" ref="D1369:D1379" si="182">(H1369*J1369)/100</f>
        <v>0</v>
      </c>
      <c r="E1369" s="4">
        <f t="shared" si="179"/>
        <v>0</v>
      </c>
      <c r="F1369" s="5"/>
      <c r="G1369" s="22"/>
      <c r="H1369" s="5"/>
      <c r="I1369" s="1"/>
      <c r="J1369" s="27">
        <f t="shared" ref="J1369:J1379" si="183">IF(ISNUMBER(C1369),C1369,VALUE(LEFT(C1369,(SEARCH("±",C1369,1)-1))))</f>
        <v>58</v>
      </c>
    </row>
    <row r="1370" spans="1:11" s="23" customFormat="1" ht="15" customHeight="1">
      <c r="A1370" s="1">
        <v>1383</v>
      </c>
      <c r="B1370" s="28" t="s">
        <v>425</v>
      </c>
      <c r="C1370" s="68">
        <v>58</v>
      </c>
      <c r="D1370" s="30">
        <f t="shared" si="182"/>
        <v>0</v>
      </c>
      <c r="E1370" s="4">
        <f t="shared" si="179"/>
        <v>0</v>
      </c>
      <c r="F1370" s="5"/>
      <c r="G1370" s="22"/>
      <c r="H1370" s="5"/>
      <c r="I1370" s="1"/>
      <c r="J1370" s="27">
        <f t="shared" si="183"/>
        <v>58</v>
      </c>
    </row>
    <row r="1371" spans="1:11" s="23" customFormat="1" ht="15" customHeight="1">
      <c r="A1371" s="1">
        <v>1384</v>
      </c>
      <c r="B1371" s="28" t="s">
        <v>426</v>
      </c>
      <c r="C1371" s="68" t="s">
        <v>427</v>
      </c>
      <c r="D1371" s="30">
        <f t="shared" si="182"/>
        <v>0</v>
      </c>
      <c r="E1371" s="4">
        <f t="shared" si="179"/>
        <v>0</v>
      </c>
      <c r="F1371" s="5"/>
      <c r="G1371" s="22"/>
      <c r="H1371" s="5"/>
      <c r="I1371" s="1"/>
      <c r="J1371" s="27">
        <f t="shared" si="183"/>
        <v>59</v>
      </c>
    </row>
    <row r="1372" spans="1:11" s="23" customFormat="1" ht="15.75" customHeight="1">
      <c r="A1372" s="1">
        <v>1385</v>
      </c>
      <c r="B1372" s="28" t="s">
        <v>426</v>
      </c>
      <c r="C1372" s="68">
        <v>60</v>
      </c>
      <c r="D1372" s="30">
        <f t="shared" si="182"/>
        <v>0</v>
      </c>
      <c r="E1372" s="4">
        <f t="shared" si="179"/>
        <v>0</v>
      </c>
      <c r="F1372" s="5"/>
      <c r="G1372" s="22"/>
      <c r="H1372" s="5"/>
      <c r="I1372" s="1"/>
      <c r="J1372" s="27">
        <f t="shared" si="183"/>
        <v>60</v>
      </c>
    </row>
    <row r="1373" spans="1:11" s="23" customFormat="1" ht="15" customHeight="1">
      <c r="A1373" s="1">
        <v>1386</v>
      </c>
      <c r="B1373" s="28" t="s">
        <v>428</v>
      </c>
      <c r="C1373" s="68">
        <v>60</v>
      </c>
      <c r="D1373" s="30">
        <f t="shared" si="182"/>
        <v>0</v>
      </c>
      <c r="E1373" s="4">
        <f t="shared" si="179"/>
        <v>0</v>
      </c>
      <c r="F1373" s="5"/>
      <c r="G1373" s="22"/>
      <c r="H1373" s="5"/>
      <c r="I1373" s="1"/>
      <c r="J1373" s="27">
        <f t="shared" si="183"/>
        <v>60</v>
      </c>
    </row>
    <row r="1374" spans="1:11" s="23" customFormat="1" ht="15" customHeight="1">
      <c r="A1374" s="1">
        <v>1387</v>
      </c>
      <c r="B1374" s="28" t="s">
        <v>429</v>
      </c>
      <c r="C1374" s="68">
        <v>64</v>
      </c>
      <c r="D1374" s="30">
        <f t="shared" si="182"/>
        <v>0</v>
      </c>
      <c r="E1374" s="4">
        <f t="shared" si="179"/>
        <v>0</v>
      </c>
      <c r="F1374" s="5"/>
      <c r="G1374" s="22"/>
      <c r="H1374" s="5"/>
      <c r="I1374" s="1"/>
      <c r="J1374" s="27">
        <f t="shared" si="183"/>
        <v>64</v>
      </c>
    </row>
    <row r="1375" spans="1:11" s="23" customFormat="1" ht="15" customHeight="1">
      <c r="A1375" s="1">
        <v>1388</v>
      </c>
      <c r="B1375" s="28" t="s">
        <v>426</v>
      </c>
      <c r="C1375" s="68" t="s">
        <v>1631</v>
      </c>
      <c r="D1375" s="30">
        <f t="shared" si="182"/>
        <v>0</v>
      </c>
      <c r="E1375" s="4">
        <f t="shared" si="179"/>
        <v>0</v>
      </c>
      <c r="F1375" s="5"/>
      <c r="G1375" s="22"/>
      <c r="H1375" s="5"/>
      <c r="I1375" s="1"/>
      <c r="J1375" s="27">
        <f t="shared" si="183"/>
        <v>65</v>
      </c>
    </row>
    <row r="1376" spans="1:11" s="23" customFormat="1" ht="15" customHeight="1">
      <c r="A1376" s="1">
        <v>1389</v>
      </c>
      <c r="B1376" s="28" t="s">
        <v>430</v>
      </c>
      <c r="C1376" s="68">
        <v>65</v>
      </c>
      <c r="D1376" s="30">
        <f t="shared" si="182"/>
        <v>0</v>
      </c>
      <c r="E1376" s="4">
        <f t="shared" si="179"/>
        <v>0</v>
      </c>
      <c r="F1376" s="5"/>
      <c r="G1376" s="22"/>
      <c r="H1376" s="5"/>
      <c r="I1376" s="1"/>
      <c r="J1376" s="27">
        <f t="shared" si="183"/>
        <v>65</v>
      </c>
    </row>
    <row r="1377" spans="1:11" s="23" customFormat="1" ht="15" customHeight="1">
      <c r="A1377" s="1">
        <v>1390</v>
      </c>
      <c r="B1377" s="28" t="s">
        <v>431</v>
      </c>
      <c r="C1377" s="56">
        <v>82</v>
      </c>
      <c r="D1377" s="30">
        <f t="shared" si="182"/>
        <v>0</v>
      </c>
      <c r="E1377" s="4">
        <f t="shared" si="179"/>
        <v>0</v>
      </c>
      <c r="F1377" s="5"/>
      <c r="G1377" s="22"/>
      <c r="H1377" s="5"/>
      <c r="I1377" s="1"/>
      <c r="J1377" s="27">
        <f t="shared" si="183"/>
        <v>82</v>
      </c>
    </row>
    <row r="1378" spans="1:11" s="23" customFormat="1" ht="15" customHeight="1">
      <c r="A1378" s="1">
        <v>1391</v>
      </c>
      <c r="B1378" s="28" t="s">
        <v>432</v>
      </c>
      <c r="C1378" s="56" t="s">
        <v>433</v>
      </c>
      <c r="D1378" s="30">
        <f t="shared" si="182"/>
        <v>0</v>
      </c>
      <c r="E1378" s="4">
        <f t="shared" si="179"/>
        <v>0</v>
      </c>
      <c r="F1378" s="5"/>
      <c r="G1378" s="22"/>
      <c r="H1378" s="5"/>
      <c r="I1378" s="1"/>
      <c r="J1378" s="27">
        <f t="shared" si="183"/>
        <v>110</v>
      </c>
    </row>
    <row r="1379" spans="1:11" ht="15" customHeight="1">
      <c r="A1379" s="1">
        <v>1392</v>
      </c>
      <c r="B1379" s="40" t="s">
        <v>1188</v>
      </c>
      <c r="C1379" s="68" t="s">
        <v>434</v>
      </c>
      <c r="D1379" s="30">
        <f t="shared" si="182"/>
        <v>6.8</v>
      </c>
      <c r="E1379" s="38">
        <f t="shared" si="179"/>
        <v>0.66666666666666663</v>
      </c>
      <c r="F1379" s="5">
        <v>10</v>
      </c>
      <c r="G1379" s="55">
        <v>0.35270000000000001</v>
      </c>
      <c r="H1379" s="5">
        <v>10</v>
      </c>
      <c r="I1379" s="1"/>
      <c r="J1379" s="27">
        <f t="shared" si="183"/>
        <v>68</v>
      </c>
    </row>
    <row r="1380" spans="1:11" s="27" customFormat="1" ht="15.75" customHeight="1">
      <c r="A1380" s="1">
        <v>1393</v>
      </c>
      <c r="B1380" s="20" t="s">
        <v>435</v>
      </c>
      <c r="C1380" s="24"/>
      <c r="D1380" s="24"/>
      <c r="E1380" s="24"/>
      <c r="F1380" s="24"/>
      <c r="G1380" s="24"/>
      <c r="H1380" s="24"/>
      <c r="I1380" s="24"/>
      <c r="J1380" s="24"/>
      <c r="K1380" s="24"/>
    </row>
    <row r="1381" spans="1:11" s="27" customFormat="1" ht="15.75" customHeight="1">
      <c r="A1381" s="1">
        <v>1394</v>
      </c>
      <c r="B1381" s="20" t="s">
        <v>436</v>
      </c>
      <c r="C1381" s="24"/>
      <c r="D1381" s="24"/>
      <c r="E1381" s="24"/>
      <c r="F1381" s="24"/>
      <c r="G1381" s="24"/>
      <c r="H1381" s="24"/>
      <c r="I1381" s="24"/>
      <c r="J1381" s="24"/>
      <c r="K1381" s="24"/>
    </row>
    <row r="1382" spans="1:11" s="23" customFormat="1" ht="15" customHeight="1">
      <c r="A1382" s="1">
        <v>1395</v>
      </c>
      <c r="B1382" s="28" t="s">
        <v>437</v>
      </c>
      <c r="C1382" s="57" t="s">
        <v>438</v>
      </c>
      <c r="D1382" s="30">
        <f>(H1382*J1382)/100</f>
        <v>0</v>
      </c>
      <c r="E1382" s="4">
        <f t="shared" si="179"/>
        <v>0</v>
      </c>
      <c r="F1382" s="5"/>
      <c r="G1382" s="22"/>
      <c r="H1382" s="5"/>
      <c r="I1382" s="1"/>
      <c r="J1382" s="27">
        <f>IF(ISNUMBER(C1382),C1382,VALUE(LEFT(C1382,(SEARCH("±",C1382,1)-1))))</f>
        <v>-1</v>
      </c>
    </row>
    <row r="1383" spans="1:11" s="23" customFormat="1" ht="15" customHeight="1">
      <c r="A1383" s="1">
        <v>1396</v>
      </c>
      <c r="B1383" s="28" t="s">
        <v>439</v>
      </c>
      <c r="C1383" s="57" t="s">
        <v>440</v>
      </c>
      <c r="D1383" s="30">
        <f>(H1383*J1383)/100</f>
        <v>0</v>
      </c>
      <c r="E1383" s="4">
        <f t="shared" si="179"/>
        <v>0</v>
      </c>
      <c r="F1383" s="5"/>
      <c r="G1383" s="22"/>
      <c r="H1383" s="5"/>
      <c r="I1383" s="1"/>
      <c r="J1383" s="27">
        <f>IF(ISNUMBER(C1383),C1383,VALUE(LEFT(C1383,(SEARCH("±",C1383,1)-1))))</f>
        <v>3</v>
      </c>
    </row>
    <row r="1384" spans="1:11" ht="15" customHeight="1">
      <c r="A1384" s="1">
        <v>1397</v>
      </c>
      <c r="B1384" s="40" t="s">
        <v>1781</v>
      </c>
      <c r="C1384" s="57" t="s">
        <v>441</v>
      </c>
      <c r="D1384" s="30">
        <f>(H1384*J1384)/100</f>
        <v>0.2</v>
      </c>
      <c r="E1384" s="38">
        <f t="shared" si="179"/>
        <v>0.66666666666666663</v>
      </c>
      <c r="F1384" s="5">
        <v>10</v>
      </c>
      <c r="G1384" s="55">
        <v>0.35270000000000001</v>
      </c>
      <c r="H1384" s="5">
        <v>10</v>
      </c>
      <c r="I1384" s="1"/>
      <c r="J1384" s="27">
        <f>IF(ISNUMBER(C1384),C1384,VALUE(LEFT(C1384,(SEARCH("±",C1384,1)-1))))</f>
        <v>2</v>
      </c>
    </row>
    <row r="1385" spans="1:11" s="27" customFormat="1" ht="15.75" customHeight="1">
      <c r="A1385" s="1">
        <v>1398</v>
      </c>
      <c r="B1385" s="20" t="s">
        <v>442</v>
      </c>
      <c r="C1385" s="24"/>
      <c r="D1385" s="24"/>
      <c r="E1385" s="24"/>
      <c r="F1385" s="24"/>
      <c r="G1385" s="24"/>
      <c r="H1385" s="24"/>
      <c r="I1385" s="24"/>
      <c r="J1385" s="24"/>
      <c r="K1385" s="24"/>
    </row>
    <row r="1386" spans="1:11" ht="15" customHeight="1">
      <c r="A1386" s="1">
        <v>1399</v>
      </c>
      <c r="B1386" s="28" t="s">
        <v>443</v>
      </c>
      <c r="C1386" s="57" t="s">
        <v>444</v>
      </c>
      <c r="D1386" s="30">
        <f>(H1386*J1386)/100</f>
        <v>0.7</v>
      </c>
      <c r="E1386" s="38">
        <f t="shared" si="179"/>
        <v>0.66666666666666663</v>
      </c>
      <c r="F1386" s="5">
        <v>10</v>
      </c>
      <c r="G1386" s="55">
        <v>0.35270000000000001</v>
      </c>
      <c r="H1386" s="5">
        <v>10</v>
      </c>
      <c r="I1386" s="1"/>
      <c r="J1386" s="27">
        <f>IF(ISNUMBER(C1386),C1386,VALUE(LEFT(C1386,(SEARCH("±",C1386,1)-1))))</f>
        <v>7</v>
      </c>
    </row>
    <row r="1387" spans="1:11" ht="15" customHeight="1">
      <c r="A1387" s="1">
        <v>1400</v>
      </c>
      <c r="B1387" s="28" t="s">
        <v>445</v>
      </c>
      <c r="C1387" s="57" t="s">
        <v>446</v>
      </c>
      <c r="D1387" s="30">
        <f>(H1387*J1387)/100</f>
        <v>0.4</v>
      </c>
      <c r="E1387" s="38">
        <f t="shared" si="179"/>
        <v>0.66666666666666663</v>
      </c>
      <c r="F1387" s="5">
        <v>10</v>
      </c>
      <c r="G1387" s="55">
        <v>0.35270000000000001</v>
      </c>
      <c r="H1387" s="5">
        <v>10</v>
      </c>
      <c r="I1387" s="1"/>
      <c r="J1387" s="27">
        <f>IF(ISNUMBER(C1387),C1387,VALUE(LEFT(C1387,(SEARCH("±",C1387,1)-1))))</f>
        <v>4</v>
      </c>
    </row>
    <row r="1388" spans="1:11" s="27" customFormat="1" ht="15.75" customHeight="1">
      <c r="A1388" s="1">
        <v>1401</v>
      </c>
      <c r="B1388" s="20" t="s">
        <v>447</v>
      </c>
      <c r="C1388" s="24"/>
      <c r="D1388" s="24"/>
      <c r="E1388" s="24"/>
      <c r="F1388" s="24"/>
      <c r="G1388" s="24"/>
      <c r="H1388" s="24"/>
      <c r="I1388" s="24"/>
      <c r="J1388" s="24"/>
      <c r="K1388" s="24"/>
    </row>
    <row r="1389" spans="1:11" ht="15" customHeight="1">
      <c r="A1389" s="1">
        <v>1402</v>
      </c>
      <c r="B1389" s="28" t="s">
        <v>448</v>
      </c>
      <c r="C1389" s="57" t="s">
        <v>449</v>
      </c>
      <c r="D1389" s="30">
        <f>(H1389*J1389)/100</f>
        <v>3</v>
      </c>
      <c r="E1389" s="38">
        <f t="shared" si="179"/>
        <v>0.66666666666666663</v>
      </c>
      <c r="F1389" s="5">
        <v>10</v>
      </c>
      <c r="G1389" s="55">
        <v>0.35270000000000001</v>
      </c>
      <c r="H1389" s="5">
        <v>10</v>
      </c>
      <c r="I1389" s="1"/>
      <c r="J1389" s="27">
        <f>IF(ISNUMBER(C1389),C1389,VALUE(LEFT(C1389,(SEARCH("±",C1389,1)-1))))</f>
        <v>30</v>
      </c>
    </row>
    <row r="1390" spans="1:11" ht="15" customHeight="1">
      <c r="A1390" s="1">
        <v>1403</v>
      </c>
      <c r="B1390" s="28" t="s">
        <v>450</v>
      </c>
      <c r="C1390" s="57" t="s">
        <v>451</v>
      </c>
      <c r="D1390" s="30">
        <f>(H1390*J1390)/100</f>
        <v>4.4000000000000004</v>
      </c>
      <c r="E1390" s="38">
        <f t="shared" si="179"/>
        <v>0.66666666666666663</v>
      </c>
      <c r="F1390" s="5">
        <v>10</v>
      </c>
      <c r="G1390" s="55">
        <v>0.35270000000000001</v>
      </c>
      <c r="H1390" s="5">
        <v>10</v>
      </c>
      <c r="I1390" s="1"/>
      <c r="J1390" s="27">
        <f>IF(ISNUMBER(C1390),C1390,VALUE(LEFT(C1390,(SEARCH("±",C1390,1)-1))))</f>
        <v>44</v>
      </c>
    </row>
    <row r="1391" spans="1:11" ht="15" customHeight="1">
      <c r="A1391" s="1">
        <v>1404</v>
      </c>
      <c r="B1391" s="28" t="s">
        <v>452</v>
      </c>
      <c r="C1391" s="56" t="s">
        <v>453</v>
      </c>
      <c r="D1391" s="30">
        <f>(H1391*J1391)/100</f>
        <v>7.3</v>
      </c>
      <c r="E1391" s="38">
        <f t="shared" si="179"/>
        <v>0.66666666666666663</v>
      </c>
      <c r="F1391" s="5">
        <v>10</v>
      </c>
      <c r="G1391" s="55">
        <v>0.35270000000000001</v>
      </c>
      <c r="H1391" s="5">
        <v>10</v>
      </c>
      <c r="I1391" s="1"/>
      <c r="J1391" s="27">
        <f>IF(ISNUMBER(C1391),C1391,VALUE(LEFT(C1391,(SEARCH("±",C1391,1)-1))))</f>
        <v>73</v>
      </c>
    </row>
    <row r="1392" spans="1:11" ht="15" customHeight="1">
      <c r="A1392" s="1">
        <v>1405</v>
      </c>
      <c r="B1392" s="28" t="s">
        <v>454</v>
      </c>
      <c r="C1392" s="56" t="s">
        <v>455</v>
      </c>
      <c r="D1392" s="30">
        <f>(H1392*J1392)/100</f>
        <v>8.9</v>
      </c>
      <c r="E1392" s="38">
        <f t="shared" ref="E1392:E1456" si="184">SUM(H1392/15)</f>
        <v>0.66666666666666663</v>
      </c>
      <c r="F1392" s="5">
        <v>10</v>
      </c>
      <c r="G1392" s="55">
        <v>0.35270000000000001</v>
      </c>
      <c r="H1392" s="5">
        <v>10</v>
      </c>
      <c r="I1392" s="1"/>
      <c r="J1392" s="27">
        <f>IF(ISNUMBER(C1392),C1392,VALUE(LEFT(C1392,(SEARCH("±",C1392,1)-1))))</f>
        <v>89</v>
      </c>
    </row>
    <row r="1393" spans="1:11" s="27" customFormat="1" ht="15.75" customHeight="1">
      <c r="A1393" s="1">
        <v>1406</v>
      </c>
      <c r="B1393" s="20" t="s">
        <v>456</v>
      </c>
      <c r="C1393" s="24"/>
      <c r="D1393" s="24"/>
      <c r="E1393" s="24"/>
      <c r="F1393" s="24"/>
      <c r="G1393" s="24"/>
      <c r="H1393" s="24"/>
      <c r="I1393" s="24"/>
      <c r="J1393" s="24"/>
      <c r="K1393" s="24"/>
    </row>
    <row r="1394" spans="1:11" ht="15" customHeight="1">
      <c r="A1394" s="1">
        <v>1407</v>
      </c>
      <c r="B1394" s="28" t="s">
        <v>457</v>
      </c>
      <c r="C1394" s="57" t="s">
        <v>458</v>
      </c>
      <c r="D1394" s="30">
        <f>(H1394*J1394)/100</f>
        <v>0</v>
      </c>
      <c r="E1394" s="4">
        <f t="shared" si="184"/>
        <v>0</v>
      </c>
      <c r="G1394" s="22"/>
      <c r="I1394" s="1"/>
      <c r="J1394" s="27">
        <f>IF(ISNUMBER(C1394),C1394,VALUE(LEFT(C1394,(SEARCH("±",C1394,1)-1))))</f>
        <v>7</v>
      </c>
    </row>
    <row r="1395" spans="1:11" ht="15" customHeight="1">
      <c r="A1395" s="1">
        <v>1408</v>
      </c>
      <c r="B1395" s="28" t="s">
        <v>459</v>
      </c>
      <c r="C1395" s="57" t="s">
        <v>460</v>
      </c>
      <c r="D1395" s="30">
        <f>(H1395*J1395)/100</f>
        <v>0</v>
      </c>
      <c r="E1395" s="4">
        <f t="shared" si="184"/>
        <v>0</v>
      </c>
      <c r="G1395" s="22"/>
      <c r="I1395" s="1"/>
      <c r="J1395" s="27">
        <f>IF(ISNUMBER(C1395),C1395,VALUE(LEFT(C1395,(SEARCH("±",C1395,1)-1))))</f>
        <v>8</v>
      </c>
    </row>
    <row r="1396" spans="1:11" ht="15" customHeight="1">
      <c r="A1396" s="1">
        <v>1409</v>
      </c>
      <c r="B1396" s="40" t="s">
        <v>1781</v>
      </c>
      <c r="C1396" s="57" t="s">
        <v>461</v>
      </c>
      <c r="D1396" s="30">
        <f>(H1396*J1396)/100</f>
        <v>0.8</v>
      </c>
      <c r="E1396" s="38">
        <f t="shared" si="184"/>
        <v>0.66666666666666663</v>
      </c>
      <c r="F1396" s="5">
        <v>10</v>
      </c>
      <c r="G1396" s="55">
        <v>0.35270000000000001</v>
      </c>
      <c r="H1396" s="5">
        <v>10</v>
      </c>
      <c r="I1396" s="1"/>
      <c r="J1396" s="27">
        <f>IF(ISNUMBER(C1396),C1396,VALUE(LEFT(C1396,(SEARCH("±",C1396,1)-1))))</f>
        <v>8</v>
      </c>
    </row>
    <row r="1397" spans="1:11" ht="15" customHeight="1">
      <c r="B1397" s="84" t="s">
        <v>1587</v>
      </c>
      <c r="C1397" s="57"/>
      <c r="D1397" s="30"/>
      <c r="E1397" s="38"/>
      <c r="G1397" s="55"/>
      <c r="I1397" s="1"/>
      <c r="J1397" s="27"/>
    </row>
    <row r="1398" spans="1:11" s="27" customFormat="1" ht="15.75" customHeight="1">
      <c r="A1398" s="1">
        <v>1411</v>
      </c>
      <c r="B1398" s="20" t="s">
        <v>1673</v>
      </c>
      <c r="C1398" s="24"/>
      <c r="D1398" s="24"/>
      <c r="E1398" s="24"/>
      <c r="F1398" s="24"/>
      <c r="G1398" s="24"/>
      <c r="H1398" s="24"/>
      <c r="I1398" s="24"/>
      <c r="J1398" s="24"/>
    </row>
    <row r="1399" spans="1:11" s="27" customFormat="1" ht="15.75" customHeight="1">
      <c r="A1399" s="1">
        <v>1413</v>
      </c>
      <c r="B1399" s="20" t="s">
        <v>462</v>
      </c>
      <c r="C1399" s="24"/>
      <c r="D1399" s="24"/>
      <c r="E1399" s="24"/>
      <c r="F1399" s="24"/>
      <c r="G1399" s="24"/>
      <c r="H1399" s="24"/>
      <c r="I1399" s="24"/>
      <c r="J1399" s="24"/>
    </row>
    <row r="1400" spans="1:11" ht="15" customHeight="1">
      <c r="A1400" s="1">
        <v>1414</v>
      </c>
      <c r="B1400" s="28" t="s">
        <v>463</v>
      </c>
      <c r="C1400" s="57">
        <v>39</v>
      </c>
      <c r="D1400" s="30">
        <f>(H1400*J1400)/100</f>
        <v>2.73</v>
      </c>
      <c r="E1400" s="38">
        <f t="shared" si="184"/>
        <v>0.46666666666666667</v>
      </c>
      <c r="F1400" s="5">
        <v>80</v>
      </c>
      <c r="G1400" s="55">
        <v>2.8216000000000001</v>
      </c>
      <c r="H1400" s="5">
        <v>7</v>
      </c>
      <c r="I1400" s="1"/>
      <c r="J1400" s="27">
        <f>IF(ISNUMBER(C1400),C1400,VALUE(LEFT(C1400,(SEARCH("±",C1400,1)-1))))</f>
        <v>39</v>
      </c>
    </row>
    <row r="1401" spans="1:11" ht="15" customHeight="1">
      <c r="A1401" s="1">
        <v>1415</v>
      </c>
      <c r="B1401" s="28" t="s">
        <v>463</v>
      </c>
      <c r="C1401" s="57" t="s">
        <v>464</v>
      </c>
      <c r="D1401" s="30">
        <f>(H1401*J1401)/100</f>
        <v>3.57</v>
      </c>
      <c r="E1401" s="38">
        <f t="shared" si="184"/>
        <v>0.46666666666666667</v>
      </c>
      <c r="F1401" s="5">
        <v>80</v>
      </c>
      <c r="G1401" s="55">
        <v>2.8216000000000001</v>
      </c>
      <c r="H1401" s="5">
        <v>7</v>
      </c>
      <c r="I1401" s="1"/>
      <c r="J1401" s="27">
        <f>IF(ISNUMBER(C1401),C1401,VALUE(LEFT(C1401,(SEARCH("±",C1401,1)-1))))</f>
        <v>51</v>
      </c>
    </row>
    <row r="1402" spans="1:11" ht="15" customHeight="1">
      <c r="A1402" s="1">
        <v>1416</v>
      </c>
      <c r="B1402" s="28" t="s">
        <v>465</v>
      </c>
      <c r="C1402" s="57" t="s">
        <v>466</v>
      </c>
      <c r="D1402" s="30">
        <f>(H1402*J1402)/100</f>
        <v>3.78</v>
      </c>
      <c r="E1402" s="38">
        <f t="shared" si="184"/>
        <v>0.46666666666666667</v>
      </c>
      <c r="F1402" s="5">
        <v>80</v>
      </c>
      <c r="G1402" s="55">
        <v>2.8216000000000001</v>
      </c>
      <c r="H1402" s="5">
        <v>7</v>
      </c>
      <c r="I1402" s="1"/>
      <c r="J1402" s="27">
        <f>IF(ISNUMBER(C1402),C1402,VALUE(LEFT(C1402,(SEARCH("±",C1402,1)-1))))</f>
        <v>54</v>
      </c>
    </row>
    <row r="1403" spans="1:11" ht="15" customHeight="1">
      <c r="A1403" s="1">
        <v>1417</v>
      </c>
      <c r="B1403" s="40" t="s">
        <v>1761</v>
      </c>
      <c r="C1403" s="57" t="s">
        <v>972</v>
      </c>
      <c r="D1403" s="30">
        <f>(H1403*J1403)/100</f>
        <v>3.36</v>
      </c>
      <c r="E1403" s="38">
        <f t="shared" si="184"/>
        <v>0.46666666666666667</v>
      </c>
      <c r="F1403" s="5">
        <v>80</v>
      </c>
      <c r="G1403" s="55">
        <v>2.8216000000000001</v>
      </c>
      <c r="H1403" s="5">
        <v>7</v>
      </c>
      <c r="I1403" s="1"/>
      <c r="J1403" s="27">
        <f>IF(ISNUMBER(C1403),C1403,VALUE(LEFT(C1403,(SEARCH("±",C1403,1)-1))))</f>
        <v>48</v>
      </c>
    </row>
    <row r="1404" spans="1:11" ht="15" customHeight="1">
      <c r="A1404" s="1">
        <v>1418</v>
      </c>
      <c r="B1404" s="28" t="s">
        <v>467</v>
      </c>
      <c r="C1404" s="56" t="s">
        <v>831</v>
      </c>
      <c r="D1404" s="30">
        <f>(H1404*J1404)/100</f>
        <v>3</v>
      </c>
      <c r="E1404" s="38">
        <f t="shared" si="184"/>
        <v>0.26666666666666666</v>
      </c>
      <c r="F1404" s="5">
        <v>80</v>
      </c>
      <c r="G1404" s="55">
        <v>2.8216000000000001</v>
      </c>
      <c r="H1404" s="5">
        <v>4</v>
      </c>
      <c r="I1404" s="1"/>
      <c r="J1404" s="27">
        <f>IF(ISNUMBER(C1404),C1404,VALUE(LEFT(C1404,(SEARCH("±",C1404,1)-1))))</f>
        <v>75</v>
      </c>
    </row>
    <row r="1405" spans="1:11" s="27" customFormat="1" ht="15.75" customHeight="1">
      <c r="A1405" s="1">
        <v>1419</v>
      </c>
      <c r="B1405" s="20" t="s">
        <v>1139</v>
      </c>
      <c r="C1405" s="24"/>
      <c r="D1405" s="24"/>
      <c r="E1405" s="24"/>
      <c r="F1405" s="24"/>
      <c r="G1405" s="24"/>
      <c r="H1405" s="24"/>
      <c r="I1405" s="24"/>
      <c r="J1405" s="24"/>
    </row>
    <row r="1406" spans="1:11" ht="15" customHeight="1">
      <c r="A1406" s="1">
        <v>1420</v>
      </c>
      <c r="B1406" s="28" t="s">
        <v>1140</v>
      </c>
      <c r="C1406" s="57" t="s">
        <v>1141</v>
      </c>
      <c r="D1406" s="30">
        <f t="shared" ref="D1406:D1414" si="185">(H1406*J1406)/100</f>
        <v>5.92</v>
      </c>
      <c r="E1406" s="31">
        <f t="shared" si="184"/>
        <v>1.0666666666666667</v>
      </c>
      <c r="F1406" s="5">
        <v>80</v>
      </c>
      <c r="G1406" s="55">
        <v>2.8216000000000001</v>
      </c>
      <c r="H1406" s="5">
        <v>16</v>
      </c>
      <c r="I1406" s="1"/>
      <c r="J1406" s="27">
        <f t="shared" ref="J1406:J1414" si="186">IF(ISNUMBER(C1406),C1406,VALUE(LEFT(C1406,(SEARCH("±",C1406,1)-1))))</f>
        <v>37</v>
      </c>
    </row>
    <row r="1407" spans="1:11" ht="15" customHeight="1">
      <c r="A1407" s="1">
        <v>1421</v>
      </c>
      <c r="B1407" s="28" t="s">
        <v>468</v>
      </c>
      <c r="C1407" s="57">
        <v>48</v>
      </c>
      <c r="D1407" s="30">
        <f t="shared" si="185"/>
        <v>7.68</v>
      </c>
      <c r="E1407" s="31">
        <f t="shared" si="184"/>
        <v>1.0666666666666667</v>
      </c>
      <c r="F1407" s="5">
        <v>80</v>
      </c>
      <c r="G1407" s="55">
        <v>2.8216000000000001</v>
      </c>
      <c r="H1407" s="5">
        <v>16</v>
      </c>
      <c r="I1407" s="1"/>
      <c r="J1407" s="27">
        <f t="shared" si="186"/>
        <v>48</v>
      </c>
    </row>
    <row r="1408" spans="1:11" ht="15" customHeight="1">
      <c r="A1408" s="1">
        <v>1422</v>
      </c>
      <c r="B1408" s="28" t="s">
        <v>1143</v>
      </c>
      <c r="C1408" s="68" t="s">
        <v>1144</v>
      </c>
      <c r="D1408" s="30">
        <f t="shared" si="185"/>
        <v>10.62</v>
      </c>
      <c r="E1408" s="31">
        <f t="shared" si="184"/>
        <v>1.2</v>
      </c>
      <c r="F1408" s="5">
        <v>80</v>
      </c>
      <c r="G1408" s="55">
        <v>2.8216000000000001</v>
      </c>
      <c r="H1408" s="5">
        <v>18</v>
      </c>
      <c r="I1408" s="1"/>
      <c r="J1408" s="27">
        <f t="shared" si="186"/>
        <v>59</v>
      </c>
    </row>
    <row r="1409" spans="1:11" ht="15" customHeight="1">
      <c r="A1409" s="1">
        <v>1423</v>
      </c>
      <c r="B1409" s="28" t="s">
        <v>469</v>
      </c>
      <c r="C1409" s="68">
        <v>60</v>
      </c>
      <c r="D1409" s="30">
        <f t="shared" si="185"/>
        <v>10.8</v>
      </c>
      <c r="E1409" s="31">
        <f t="shared" si="184"/>
        <v>1.2</v>
      </c>
      <c r="F1409" s="5">
        <v>80</v>
      </c>
      <c r="G1409" s="55">
        <v>2.8216000000000001</v>
      </c>
      <c r="H1409" s="5">
        <v>18</v>
      </c>
      <c r="I1409" s="1"/>
      <c r="J1409" s="27">
        <f t="shared" si="186"/>
        <v>60</v>
      </c>
    </row>
    <row r="1410" spans="1:11" ht="15" customHeight="1">
      <c r="A1410" s="1">
        <v>1424</v>
      </c>
      <c r="B1410" s="28" t="s">
        <v>469</v>
      </c>
      <c r="C1410" s="68">
        <v>60</v>
      </c>
      <c r="D1410" s="30">
        <f t="shared" si="185"/>
        <v>10.8</v>
      </c>
      <c r="E1410" s="31">
        <f t="shared" si="184"/>
        <v>1.2</v>
      </c>
      <c r="F1410" s="5">
        <v>80</v>
      </c>
      <c r="G1410" s="55">
        <v>2.8216000000000001</v>
      </c>
      <c r="H1410" s="5">
        <v>18</v>
      </c>
      <c r="I1410" s="1"/>
      <c r="J1410" s="27">
        <f t="shared" si="186"/>
        <v>60</v>
      </c>
    </row>
    <row r="1411" spans="1:11" ht="15" customHeight="1">
      <c r="A1411" s="1">
        <v>1425</v>
      </c>
      <c r="B1411" s="28" t="s">
        <v>1146</v>
      </c>
      <c r="C1411" s="68" t="s">
        <v>1147</v>
      </c>
      <c r="D1411" s="30">
        <f t="shared" si="185"/>
        <v>11.16</v>
      </c>
      <c r="E1411" s="31">
        <f t="shared" si="184"/>
        <v>1.2</v>
      </c>
      <c r="F1411" s="5">
        <v>80</v>
      </c>
      <c r="G1411" s="55">
        <v>2.8216000000000001</v>
      </c>
      <c r="H1411" s="5">
        <v>18</v>
      </c>
      <c r="I1411" s="1"/>
      <c r="J1411" s="27">
        <f t="shared" si="186"/>
        <v>62</v>
      </c>
    </row>
    <row r="1412" spans="1:11" ht="15" customHeight="1">
      <c r="A1412" s="1">
        <v>1426</v>
      </c>
      <c r="B1412" s="40" t="s">
        <v>1911</v>
      </c>
      <c r="C1412" s="57" t="s">
        <v>1704</v>
      </c>
      <c r="D1412" s="30">
        <f t="shared" si="185"/>
        <v>9.18</v>
      </c>
      <c r="E1412" s="31">
        <f t="shared" si="184"/>
        <v>1.1333333333333333</v>
      </c>
      <c r="F1412" s="5">
        <v>80</v>
      </c>
      <c r="G1412" s="55">
        <v>2.8216000000000001</v>
      </c>
      <c r="H1412" s="5">
        <v>17</v>
      </c>
      <c r="I1412" s="1"/>
      <c r="J1412" s="27">
        <f t="shared" si="186"/>
        <v>54</v>
      </c>
    </row>
    <row r="1413" spans="1:11" ht="15" customHeight="1">
      <c r="A1413" s="1">
        <v>1427</v>
      </c>
      <c r="B1413" s="28" t="s">
        <v>470</v>
      </c>
      <c r="C1413" s="57">
        <v>46</v>
      </c>
      <c r="D1413" s="30">
        <f t="shared" si="185"/>
        <v>6.44</v>
      </c>
      <c r="E1413" s="38">
        <f t="shared" si="184"/>
        <v>0.93333333333333335</v>
      </c>
      <c r="F1413" s="5">
        <v>80</v>
      </c>
      <c r="G1413" s="55">
        <v>2.8216000000000001</v>
      </c>
      <c r="H1413" s="5">
        <v>14</v>
      </c>
      <c r="I1413" s="1"/>
      <c r="J1413" s="27">
        <f t="shared" si="186"/>
        <v>46</v>
      </c>
    </row>
    <row r="1414" spans="1:11" ht="15" customHeight="1">
      <c r="A1414" s="1">
        <v>1428</v>
      </c>
      <c r="B1414" s="28" t="s">
        <v>471</v>
      </c>
      <c r="C1414" s="57">
        <v>47</v>
      </c>
      <c r="D1414" s="30">
        <f t="shared" si="185"/>
        <v>7.05</v>
      </c>
      <c r="E1414" s="38">
        <f t="shared" si="184"/>
        <v>1</v>
      </c>
      <c r="F1414" s="5">
        <v>80</v>
      </c>
      <c r="G1414" s="55">
        <v>2.8216000000000001</v>
      </c>
      <c r="H1414" s="5">
        <v>15</v>
      </c>
      <c r="I1414" s="1"/>
      <c r="J1414" s="27">
        <f t="shared" si="186"/>
        <v>47</v>
      </c>
    </row>
    <row r="1415" spans="1:11" ht="15" customHeight="1">
      <c r="B1415" s="84" t="s">
        <v>1587</v>
      </c>
      <c r="C1415" s="57"/>
      <c r="D1415" s="30"/>
      <c r="E1415" s="38"/>
      <c r="G1415" s="55"/>
      <c r="I1415" s="1"/>
      <c r="J1415" s="27"/>
    </row>
    <row r="1416" spans="1:11" s="27" customFormat="1" ht="15.75" customHeight="1">
      <c r="A1416" s="1">
        <v>1429</v>
      </c>
      <c r="B1416" s="20" t="s">
        <v>1674</v>
      </c>
      <c r="C1416" s="24"/>
      <c r="D1416" s="24"/>
      <c r="E1416" s="24"/>
      <c r="F1416" s="24"/>
      <c r="G1416" s="24"/>
      <c r="H1416" s="24"/>
      <c r="I1416" s="24"/>
      <c r="J1416" s="24"/>
      <c r="K1416" s="24"/>
    </row>
    <row r="1417" spans="1:11" ht="15" customHeight="1">
      <c r="A1417" s="1">
        <v>1430</v>
      </c>
      <c r="B1417" s="28" t="s">
        <v>472</v>
      </c>
      <c r="C1417" s="68" t="s">
        <v>473</v>
      </c>
      <c r="D1417" s="30">
        <f>(H1417*J1417)/100</f>
        <v>4.4800000000000004</v>
      </c>
      <c r="E1417" s="38">
        <f t="shared" si="184"/>
        <v>0.46666666666666667</v>
      </c>
      <c r="F1417" s="5">
        <v>80</v>
      </c>
      <c r="G1417" s="55">
        <v>2.8216000000000001</v>
      </c>
      <c r="H1417" s="5">
        <v>7</v>
      </c>
      <c r="I1417" s="1"/>
      <c r="J1417" s="27">
        <f>IF(ISNUMBER(C1417),C1417,VALUE(LEFT(C1417,(SEARCH("±",C1417,1)-1))))</f>
        <v>64</v>
      </c>
    </row>
    <row r="1418" spans="1:11" s="27" customFormat="1" ht="15.75" customHeight="1">
      <c r="A1418" s="1">
        <v>1431</v>
      </c>
      <c r="B1418" s="20" t="s">
        <v>474</v>
      </c>
      <c r="C1418" s="24"/>
      <c r="D1418" s="24"/>
      <c r="E1418" s="24"/>
      <c r="F1418" s="24"/>
      <c r="G1418" s="24"/>
      <c r="H1418" s="24"/>
      <c r="I1418" s="24"/>
      <c r="J1418" s="24"/>
      <c r="K1418" s="24"/>
    </row>
    <row r="1419" spans="1:11" ht="15" customHeight="1">
      <c r="A1419" s="1">
        <v>1432</v>
      </c>
      <c r="B1419" s="28" t="s">
        <v>475</v>
      </c>
      <c r="C1419" s="57">
        <v>16</v>
      </c>
      <c r="D1419" s="30">
        <f t="shared" ref="D1419:D1425" si="187">(H1419*J1419)/100</f>
        <v>1.28</v>
      </c>
      <c r="E1419" s="38">
        <f t="shared" si="184"/>
        <v>0.53333333333333333</v>
      </c>
      <c r="F1419" s="5">
        <v>80</v>
      </c>
      <c r="G1419" s="55">
        <v>2.8216000000000001</v>
      </c>
      <c r="H1419" s="5">
        <v>8</v>
      </c>
      <c r="I1419" s="1"/>
      <c r="J1419" s="27">
        <f t="shared" ref="J1419:J1425" si="188">IF(ISNUMBER(C1419),C1419,VALUE(LEFT(C1419,(SEARCH("±",C1419,1)-1))))</f>
        <v>16</v>
      </c>
    </row>
    <row r="1420" spans="1:11" ht="15" customHeight="1">
      <c r="A1420" s="1">
        <v>1433</v>
      </c>
      <c r="B1420" s="28" t="s">
        <v>476</v>
      </c>
      <c r="C1420" s="57" t="s">
        <v>1438</v>
      </c>
      <c r="D1420" s="30">
        <f t="shared" si="187"/>
        <v>1.6</v>
      </c>
      <c r="E1420" s="38">
        <f t="shared" si="184"/>
        <v>0.33333333333333331</v>
      </c>
      <c r="F1420" s="5">
        <v>80</v>
      </c>
      <c r="G1420" s="55">
        <v>2.8216000000000001</v>
      </c>
      <c r="H1420" s="5">
        <v>5</v>
      </c>
      <c r="I1420" s="1"/>
      <c r="J1420" s="27">
        <f t="shared" si="188"/>
        <v>32</v>
      </c>
    </row>
    <row r="1421" spans="1:11" s="82" customFormat="1" ht="15" customHeight="1">
      <c r="A1421" s="1">
        <v>1434</v>
      </c>
      <c r="B1421" s="28" t="s">
        <v>476</v>
      </c>
      <c r="C1421" s="57" t="s">
        <v>1341</v>
      </c>
      <c r="D1421" s="30">
        <f t="shared" si="187"/>
        <v>2.4500000000000002</v>
      </c>
      <c r="E1421" s="38">
        <f t="shared" si="184"/>
        <v>0.33333333333333331</v>
      </c>
      <c r="F1421" s="5">
        <v>80</v>
      </c>
      <c r="G1421" s="55">
        <v>2.8216000000000001</v>
      </c>
      <c r="H1421" s="5">
        <v>5</v>
      </c>
      <c r="I1421" s="1"/>
      <c r="J1421" s="27">
        <f t="shared" si="188"/>
        <v>49</v>
      </c>
    </row>
    <row r="1422" spans="1:11" ht="15" customHeight="1">
      <c r="A1422" s="1">
        <v>1435</v>
      </c>
      <c r="B1422" s="28" t="s">
        <v>477</v>
      </c>
      <c r="C1422" s="56" t="s">
        <v>478</v>
      </c>
      <c r="D1422" s="30">
        <f t="shared" si="187"/>
        <v>5.52</v>
      </c>
      <c r="E1422" s="38">
        <f t="shared" si="184"/>
        <v>0.4</v>
      </c>
      <c r="F1422" s="5">
        <v>80</v>
      </c>
      <c r="G1422" s="55">
        <v>2.8216000000000001</v>
      </c>
      <c r="H1422" s="5">
        <v>6</v>
      </c>
      <c r="I1422" s="1"/>
      <c r="J1422" s="27">
        <f t="shared" si="188"/>
        <v>92</v>
      </c>
    </row>
    <row r="1423" spans="1:11" ht="15" customHeight="1">
      <c r="A1423" s="1">
        <v>1436</v>
      </c>
      <c r="B1423" s="40" t="s">
        <v>1914</v>
      </c>
      <c r="C1423" s="57" t="s">
        <v>479</v>
      </c>
      <c r="D1423" s="30">
        <f t="shared" si="187"/>
        <v>2.82</v>
      </c>
      <c r="E1423" s="38">
        <f t="shared" si="184"/>
        <v>0.4</v>
      </c>
      <c r="F1423" s="5">
        <v>80</v>
      </c>
      <c r="G1423" s="55">
        <v>2.8216000000000001</v>
      </c>
      <c r="H1423" s="5">
        <v>6</v>
      </c>
      <c r="I1423" s="1"/>
      <c r="J1423" s="27">
        <f t="shared" si="188"/>
        <v>47</v>
      </c>
    </row>
    <row r="1424" spans="1:11" ht="15" customHeight="1">
      <c r="A1424" s="1">
        <v>1437</v>
      </c>
      <c r="B1424" s="28" t="s">
        <v>480</v>
      </c>
      <c r="C1424" s="57">
        <v>46</v>
      </c>
      <c r="D1424" s="30">
        <f t="shared" si="187"/>
        <v>12.42</v>
      </c>
      <c r="E1424" s="31">
        <f t="shared" si="184"/>
        <v>1.8</v>
      </c>
      <c r="F1424" s="44">
        <v>100</v>
      </c>
      <c r="G1424" s="55">
        <v>3.5270000000000001</v>
      </c>
      <c r="H1424" s="45">
        <v>27</v>
      </c>
      <c r="I1424" s="1"/>
      <c r="J1424" s="27">
        <f t="shared" si="188"/>
        <v>46</v>
      </c>
    </row>
    <row r="1425" spans="1:11" ht="15" customHeight="1">
      <c r="A1425" s="1">
        <v>1438</v>
      </c>
      <c r="B1425" s="28" t="s">
        <v>481</v>
      </c>
      <c r="C1425" s="56" t="s">
        <v>915</v>
      </c>
      <c r="D1425" s="30">
        <f t="shared" si="187"/>
        <v>11.64</v>
      </c>
      <c r="E1425" s="38">
        <f t="shared" si="184"/>
        <v>0.8</v>
      </c>
      <c r="F1425" s="5">
        <v>80</v>
      </c>
      <c r="G1425" s="55">
        <v>2.8216000000000001</v>
      </c>
      <c r="H1425" s="5">
        <v>12</v>
      </c>
      <c r="I1425" s="1"/>
      <c r="J1425" s="27">
        <f t="shared" si="188"/>
        <v>97</v>
      </c>
    </row>
    <row r="1426" spans="1:11" s="27" customFormat="1" ht="15.75" customHeight="1">
      <c r="A1426" s="1">
        <v>1439</v>
      </c>
      <c r="B1426" s="20" t="s">
        <v>482</v>
      </c>
      <c r="C1426" s="24"/>
      <c r="D1426" s="24"/>
      <c r="E1426" s="24"/>
      <c r="F1426" s="24"/>
      <c r="G1426" s="24"/>
      <c r="H1426" s="24"/>
      <c r="I1426" s="24"/>
      <c r="J1426" s="24"/>
      <c r="K1426" s="24"/>
    </row>
    <row r="1427" spans="1:11" s="27" customFormat="1" ht="15.75" customHeight="1">
      <c r="A1427" s="1">
        <v>1440</v>
      </c>
      <c r="B1427" s="20" t="s">
        <v>483</v>
      </c>
      <c r="C1427" s="24"/>
      <c r="D1427" s="24"/>
      <c r="E1427" s="24"/>
      <c r="F1427" s="24"/>
      <c r="G1427" s="24"/>
      <c r="H1427" s="24"/>
      <c r="I1427" s="24"/>
      <c r="J1427" s="24"/>
      <c r="K1427" s="24"/>
    </row>
    <row r="1428" spans="1:11" s="27" customFormat="1" ht="15" customHeight="1">
      <c r="A1428" s="1">
        <v>1441</v>
      </c>
      <c r="B1428" s="28" t="s">
        <v>484</v>
      </c>
      <c r="C1428" s="68">
        <v>60</v>
      </c>
      <c r="D1428" s="30">
        <f>(H1428*J1428)/100</f>
        <v>18</v>
      </c>
      <c r="E1428" s="31">
        <f t="shared" si="184"/>
        <v>2</v>
      </c>
      <c r="F1428" s="5">
        <v>150</v>
      </c>
      <c r="G1428" s="55">
        <v>5.2905000000000006</v>
      </c>
      <c r="H1428" s="5">
        <v>30</v>
      </c>
      <c r="I1428" s="1"/>
      <c r="J1428" s="27">
        <f>IF(ISNUMBER(C1428),C1428,VALUE(LEFT(C1428,(SEARCH("±",C1428,1)-1))))</f>
        <v>60</v>
      </c>
    </row>
    <row r="1429" spans="1:11" s="27" customFormat="1" ht="15.75" customHeight="1">
      <c r="A1429" s="1">
        <v>1442</v>
      </c>
      <c r="B1429" s="20" t="s">
        <v>485</v>
      </c>
      <c r="C1429" s="24"/>
      <c r="D1429" s="24"/>
      <c r="E1429" s="24"/>
      <c r="F1429" s="24"/>
      <c r="G1429" s="24"/>
      <c r="H1429" s="24"/>
      <c r="I1429" s="24"/>
      <c r="J1429" s="24"/>
      <c r="K1429" s="24"/>
    </row>
    <row r="1430" spans="1:11" ht="15" customHeight="1">
      <c r="A1430" s="1">
        <v>1443</v>
      </c>
      <c r="B1430" s="28" t="s">
        <v>486</v>
      </c>
      <c r="C1430" s="68">
        <v>56</v>
      </c>
      <c r="D1430" s="30">
        <f>(H1430*J1430)/100</f>
        <v>0</v>
      </c>
      <c r="E1430" s="4">
        <f t="shared" si="184"/>
        <v>0</v>
      </c>
      <c r="G1430" s="22"/>
      <c r="I1430" s="1"/>
      <c r="J1430" s="27">
        <f>IF(ISNUMBER(C1430),C1430,VALUE(LEFT(C1430,(SEARCH("±",C1430,1)-1))))</f>
        <v>56</v>
      </c>
    </row>
    <row r="1431" spans="1:11" ht="15" customHeight="1">
      <c r="A1431" s="1">
        <v>1444</v>
      </c>
      <c r="B1431" s="28" t="s">
        <v>487</v>
      </c>
      <c r="C1431" s="56">
        <v>78</v>
      </c>
      <c r="D1431" s="30">
        <f>(H1431*J1431)/100</f>
        <v>0</v>
      </c>
      <c r="E1431" s="4">
        <f t="shared" si="184"/>
        <v>0</v>
      </c>
      <c r="G1431" s="22"/>
      <c r="I1431" s="1"/>
      <c r="J1431" s="27">
        <f>IF(ISNUMBER(C1431),C1431,VALUE(LEFT(C1431,(SEARCH("±",C1431,1)-1))))</f>
        <v>78</v>
      </c>
    </row>
    <row r="1432" spans="1:11" s="23" customFormat="1" ht="15" customHeight="1">
      <c r="A1432" s="1">
        <v>1445</v>
      </c>
      <c r="B1432" s="28" t="s">
        <v>602</v>
      </c>
      <c r="C1432" s="56">
        <v>94</v>
      </c>
      <c r="D1432" s="30">
        <f>(H1432*J1432)/100</f>
        <v>0</v>
      </c>
      <c r="E1432" s="4">
        <f t="shared" si="184"/>
        <v>0</v>
      </c>
      <c r="F1432" s="5"/>
      <c r="G1432" s="22"/>
      <c r="H1432" s="5"/>
      <c r="I1432" s="1"/>
      <c r="J1432" s="27">
        <f>IF(ISNUMBER(C1432),C1432,VALUE(LEFT(C1432,(SEARCH("±",C1432,1)-1))))</f>
        <v>94</v>
      </c>
    </row>
    <row r="1433" spans="1:11" s="23" customFormat="1" ht="15" customHeight="1">
      <c r="A1433" s="1">
        <v>1446</v>
      </c>
      <c r="B1433" s="28" t="s">
        <v>602</v>
      </c>
      <c r="C1433" s="56">
        <v>111</v>
      </c>
      <c r="D1433" s="30">
        <f>(H1433*J1433)/100</f>
        <v>0</v>
      </c>
      <c r="E1433" s="4">
        <f t="shared" si="184"/>
        <v>0</v>
      </c>
      <c r="F1433" s="5"/>
      <c r="G1433" s="22"/>
      <c r="H1433" s="5"/>
      <c r="I1433" s="1"/>
      <c r="J1433" s="27">
        <f>IF(ISNUMBER(C1433),C1433,VALUE(LEFT(C1433,(SEARCH("±",C1433,1)-1))))</f>
        <v>111</v>
      </c>
    </row>
    <row r="1434" spans="1:11" ht="15" customHeight="1">
      <c r="A1434" s="1">
        <v>1447</v>
      </c>
      <c r="B1434" s="40" t="s">
        <v>1914</v>
      </c>
      <c r="C1434" s="56" t="s">
        <v>603</v>
      </c>
      <c r="D1434" s="30">
        <f>(H1434*J1434)/100</f>
        <v>25.5</v>
      </c>
      <c r="E1434" s="31">
        <f t="shared" si="184"/>
        <v>2</v>
      </c>
      <c r="F1434" s="5">
        <v>150</v>
      </c>
      <c r="G1434" s="55">
        <v>5.2905000000000006</v>
      </c>
      <c r="H1434" s="5">
        <v>30</v>
      </c>
      <c r="I1434" s="1"/>
      <c r="J1434" s="27">
        <f>IF(ISNUMBER(C1434),C1434,VALUE(LEFT(C1434,(SEARCH("±",C1434,1)-1))))</f>
        <v>85</v>
      </c>
    </row>
    <row r="1435" spans="1:11" s="27" customFormat="1" ht="15.75" customHeight="1">
      <c r="A1435" s="1">
        <v>1448</v>
      </c>
      <c r="B1435" s="20" t="s">
        <v>604</v>
      </c>
      <c r="C1435" s="24"/>
      <c r="D1435" s="24"/>
      <c r="E1435" s="24"/>
      <c r="F1435" s="24"/>
      <c r="G1435" s="24"/>
      <c r="H1435" s="24"/>
      <c r="I1435" s="24"/>
      <c r="J1435" s="24"/>
    </row>
    <row r="1436" spans="1:11" s="27" customFormat="1" ht="15" customHeight="1">
      <c r="A1436" s="1">
        <v>1449</v>
      </c>
      <c r="B1436" s="28" t="s">
        <v>489</v>
      </c>
      <c r="C1436" s="56" t="s">
        <v>490</v>
      </c>
      <c r="D1436" s="30">
        <f t="shared" ref="D1436:D1442" si="189">(H1436*J1436)/100</f>
        <v>17.170000000000002</v>
      </c>
      <c r="E1436" s="31">
        <f t="shared" si="184"/>
        <v>1.1333333333333333</v>
      </c>
      <c r="F1436" s="5">
        <v>150</v>
      </c>
      <c r="G1436" s="55">
        <v>5.2905000000000006</v>
      </c>
      <c r="H1436" s="5">
        <v>17</v>
      </c>
      <c r="I1436" s="1"/>
      <c r="J1436" s="27">
        <f t="shared" ref="J1436:J1442" si="190">IF(ISNUMBER(C1436),C1436,VALUE(LEFT(C1436,(SEARCH("±",C1436,1)-1))))</f>
        <v>101</v>
      </c>
    </row>
    <row r="1437" spans="1:11" s="27" customFormat="1" ht="15" customHeight="1">
      <c r="A1437" s="1">
        <v>1450</v>
      </c>
      <c r="B1437" s="28" t="s">
        <v>491</v>
      </c>
      <c r="C1437" s="56" t="s">
        <v>492</v>
      </c>
      <c r="D1437" s="30">
        <f t="shared" si="189"/>
        <v>17.5</v>
      </c>
      <c r="E1437" s="31">
        <f t="shared" si="184"/>
        <v>1.6666666666666667</v>
      </c>
      <c r="F1437" s="5">
        <v>150</v>
      </c>
      <c r="G1437" s="55">
        <v>5.2905000000000006</v>
      </c>
      <c r="H1437" s="5">
        <v>25</v>
      </c>
      <c r="I1437" s="1"/>
      <c r="J1437" s="27">
        <f t="shared" si="190"/>
        <v>70</v>
      </c>
    </row>
    <row r="1438" spans="1:11" s="23" customFormat="1" ht="15" customHeight="1">
      <c r="A1438" s="1">
        <v>1451</v>
      </c>
      <c r="B1438" s="28" t="s">
        <v>493</v>
      </c>
      <c r="C1438" s="68">
        <v>58</v>
      </c>
      <c r="D1438" s="30">
        <f t="shared" si="189"/>
        <v>15.66</v>
      </c>
      <c r="E1438" s="31">
        <f t="shared" si="184"/>
        <v>1.8</v>
      </c>
      <c r="F1438" s="5">
        <v>150</v>
      </c>
      <c r="G1438" s="55">
        <v>5.2905000000000006</v>
      </c>
      <c r="H1438" s="5">
        <v>27</v>
      </c>
      <c r="I1438" s="1"/>
      <c r="J1438" s="27">
        <f t="shared" si="190"/>
        <v>58</v>
      </c>
    </row>
    <row r="1439" spans="1:11" s="23" customFormat="1" ht="15" customHeight="1">
      <c r="A1439" s="1">
        <v>1452</v>
      </c>
      <c r="B1439" s="28" t="s">
        <v>494</v>
      </c>
      <c r="C1439" s="68">
        <v>56</v>
      </c>
      <c r="D1439" s="30">
        <f t="shared" si="189"/>
        <v>14.56</v>
      </c>
      <c r="E1439" s="31">
        <f t="shared" si="184"/>
        <v>1.7333333333333334</v>
      </c>
      <c r="F1439" s="5">
        <v>150</v>
      </c>
      <c r="G1439" s="55">
        <v>5.2905000000000006</v>
      </c>
      <c r="H1439" s="5">
        <v>26</v>
      </c>
      <c r="I1439" s="1"/>
      <c r="J1439" s="27">
        <f t="shared" si="190"/>
        <v>56</v>
      </c>
    </row>
    <row r="1440" spans="1:11" ht="15" customHeight="1">
      <c r="A1440" s="1">
        <v>1453</v>
      </c>
      <c r="B1440" s="28" t="s">
        <v>495</v>
      </c>
      <c r="C1440" s="56" t="s">
        <v>496</v>
      </c>
      <c r="D1440" s="30">
        <f t="shared" si="189"/>
        <v>15.84</v>
      </c>
      <c r="E1440" s="31">
        <f t="shared" si="184"/>
        <v>1.2</v>
      </c>
      <c r="F1440" s="5">
        <v>150</v>
      </c>
      <c r="G1440" s="55">
        <v>5.2905000000000006</v>
      </c>
      <c r="H1440" s="5">
        <v>18</v>
      </c>
      <c r="I1440" s="1"/>
      <c r="J1440" s="27">
        <f t="shared" si="190"/>
        <v>88</v>
      </c>
    </row>
    <row r="1441" spans="1:11" ht="15" customHeight="1">
      <c r="A1441" s="1">
        <v>1454</v>
      </c>
      <c r="B1441" s="28" t="s">
        <v>497</v>
      </c>
      <c r="C1441" s="68">
        <v>63</v>
      </c>
      <c r="D1441" s="30">
        <f t="shared" si="189"/>
        <v>11.34</v>
      </c>
      <c r="E1441" s="31">
        <f t="shared" si="184"/>
        <v>1.2</v>
      </c>
      <c r="F1441" s="5">
        <v>150</v>
      </c>
      <c r="G1441" s="55">
        <v>5.2905000000000006</v>
      </c>
      <c r="H1441" s="5">
        <v>18</v>
      </c>
      <c r="I1441" s="1"/>
      <c r="J1441" s="27">
        <f t="shared" si="190"/>
        <v>63</v>
      </c>
    </row>
    <row r="1442" spans="1:11" s="23" customFormat="1" ht="15" customHeight="1">
      <c r="A1442" s="1">
        <v>1455</v>
      </c>
      <c r="B1442" s="28" t="s">
        <v>498</v>
      </c>
      <c r="C1442" s="56" t="s">
        <v>1210</v>
      </c>
      <c r="D1442" s="30">
        <f t="shared" si="189"/>
        <v>14.79</v>
      </c>
      <c r="E1442" s="31">
        <f t="shared" si="184"/>
        <v>1.1333333333333333</v>
      </c>
      <c r="F1442" s="5">
        <v>150</v>
      </c>
      <c r="G1442" s="55">
        <v>5.2905000000000006</v>
      </c>
      <c r="H1442" s="5">
        <v>17</v>
      </c>
      <c r="I1442" s="1"/>
      <c r="J1442" s="27">
        <f t="shared" si="190"/>
        <v>87</v>
      </c>
    </row>
    <row r="1443" spans="1:11" s="27" customFormat="1" ht="15.75" customHeight="1">
      <c r="A1443" s="1">
        <v>1456</v>
      </c>
      <c r="B1443" s="20" t="s">
        <v>499</v>
      </c>
      <c r="C1443" s="24"/>
      <c r="D1443" s="24"/>
      <c r="E1443" s="24"/>
      <c r="F1443" s="24"/>
      <c r="G1443" s="24"/>
      <c r="H1443" s="24"/>
      <c r="I1443" s="24"/>
      <c r="J1443" s="24"/>
      <c r="K1443" s="24"/>
    </row>
    <row r="1444" spans="1:11" ht="15" customHeight="1">
      <c r="A1444" s="1">
        <v>1457</v>
      </c>
      <c r="B1444" s="28" t="s">
        <v>500</v>
      </c>
      <c r="C1444" s="57">
        <v>24</v>
      </c>
      <c r="D1444" s="30">
        <f t="shared" ref="D1444:D1450" si="191">(H1444*J1444)/100</f>
        <v>6.72</v>
      </c>
      <c r="E1444" s="31">
        <f t="shared" si="184"/>
        <v>1.8666666666666667</v>
      </c>
      <c r="F1444" s="5">
        <v>150</v>
      </c>
      <c r="G1444" s="55">
        <v>5.2905000000000006</v>
      </c>
      <c r="H1444" s="5">
        <v>28</v>
      </c>
      <c r="I1444" s="1"/>
      <c r="J1444" s="27">
        <f t="shared" ref="J1444:J1450" si="192">IF(ISNUMBER(C1444),C1444,VALUE(LEFT(C1444,(SEARCH("±",C1444,1)-1))))</f>
        <v>24</v>
      </c>
    </row>
    <row r="1445" spans="1:11" s="43" customFormat="1" ht="15" customHeight="1">
      <c r="A1445" s="1">
        <v>1458</v>
      </c>
      <c r="B1445" s="28" t="s">
        <v>501</v>
      </c>
      <c r="C1445" s="57">
        <v>41</v>
      </c>
      <c r="D1445" s="30">
        <f t="shared" si="191"/>
        <v>12.3</v>
      </c>
      <c r="E1445" s="31">
        <f t="shared" si="184"/>
        <v>2</v>
      </c>
      <c r="F1445" s="5">
        <v>150</v>
      </c>
      <c r="G1445" s="55">
        <v>5.2905000000000006</v>
      </c>
      <c r="H1445" s="5">
        <v>30</v>
      </c>
      <c r="I1445" s="1"/>
      <c r="J1445" s="27">
        <f t="shared" si="192"/>
        <v>41</v>
      </c>
    </row>
    <row r="1446" spans="1:11" s="23" customFormat="1" ht="15" customHeight="1">
      <c r="A1446" s="1">
        <v>1459</v>
      </c>
      <c r="B1446" s="28" t="s">
        <v>502</v>
      </c>
      <c r="C1446" s="57">
        <v>54</v>
      </c>
      <c r="D1446" s="30">
        <f t="shared" si="191"/>
        <v>14.58</v>
      </c>
      <c r="E1446" s="31">
        <f t="shared" si="184"/>
        <v>1.8</v>
      </c>
      <c r="F1446" s="5">
        <v>150</v>
      </c>
      <c r="G1446" s="55">
        <v>5.2905000000000006</v>
      </c>
      <c r="H1446" s="5">
        <v>27</v>
      </c>
      <c r="I1446" s="1"/>
      <c r="J1446" s="27">
        <f t="shared" si="192"/>
        <v>54</v>
      </c>
    </row>
    <row r="1447" spans="1:11" ht="15" customHeight="1">
      <c r="A1447" s="1">
        <v>1460</v>
      </c>
      <c r="B1447" s="28" t="s">
        <v>503</v>
      </c>
      <c r="C1447" s="68">
        <v>56</v>
      </c>
      <c r="D1447" s="30">
        <f t="shared" si="191"/>
        <v>10.64</v>
      </c>
      <c r="E1447" s="31">
        <f t="shared" si="184"/>
        <v>1.2666666666666666</v>
      </c>
      <c r="F1447" s="5">
        <v>150</v>
      </c>
      <c r="G1447" s="55">
        <v>5.2905000000000006</v>
      </c>
      <c r="H1447" s="5">
        <v>19</v>
      </c>
      <c r="I1447" s="1"/>
      <c r="J1447" s="27">
        <f t="shared" si="192"/>
        <v>56</v>
      </c>
    </row>
    <row r="1448" spans="1:11" s="27" customFormat="1" ht="15" customHeight="1">
      <c r="A1448" s="1">
        <v>1461</v>
      </c>
      <c r="B1448" s="28" t="s">
        <v>1170</v>
      </c>
      <c r="C1448" s="56">
        <v>76</v>
      </c>
      <c r="D1448" s="30">
        <f t="shared" si="191"/>
        <v>25.84</v>
      </c>
      <c r="E1448" s="33">
        <f t="shared" si="184"/>
        <v>2.2666666666666666</v>
      </c>
      <c r="F1448" s="5">
        <v>150</v>
      </c>
      <c r="G1448" s="55">
        <v>5.2905000000000006</v>
      </c>
      <c r="H1448" s="5">
        <v>34</v>
      </c>
      <c r="I1448" s="1"/>
      <c r="J1448" s="27">
        <f t="shared" si="192"/>
        <v>76</v>
      </c>
    </row>
    <row r="1449" spans="1:11" s="27" customFormat="1" ht="15" customHeight="1">
      <c r="A1449" s="1">
        <v>1462</v>
      </c>
      <c r="B1449" s="40" t="s">
        <v>941</v>
      </c>
      <c r="C1449" s="57" t="s">
        <v>504</v>
      </c>
      <c r="D1449" s="30">
        <f t="shared" si="191"/>
        <v>14</v>
      </c>
      <c r="E1449" s="31">
        <f t="shared" si="184"/>
        <v>1.8666666666666667</v>
      </c>
      <c r="F1449" s="5">
        <v>150</v>
      </c>
      <c r="G1449" s="6">
        <v>5.2905000000000006</v>
      </c>
      <c r="H1449" s="5">
        <v>28</v>
      </c>
      <c r="I1449" s="1"/>
      <c r="J1449" s="27">
        <f t="shared" si="192"/>
        <v>50</v>
      </c>
    </row>
    <row r="1450" spans="1:11" ht="15" customHeight="1">
      <c r="A1450" s="1">
        <v>1463</v>
      </c>
      <c r="B1450" s="28" t="s">
        <v>505</v>
      </c>
      <c r="C1450" s="57">
        <v>23</v>
      </c>
      <c r="D1450" s="30">
        <f t="shared" si="191"/>
        <v>7.82</v>
      </c>
      <c r="E1450" s="33">
        <f t="shared" si="184"/>
        <v>2.2666666666666666</v>
      </c>
      <c r="F1450" s="5">
        <v>150</v>
      </c>
      <c r="G1450" s="6">
        <v>5.2905000000000006</v>
      </c>
      <c r="H1450" s="5">
        <v>34</v>
      </c>
      <c r="I1450" s="1"/>
      <c r="J1450" s="27">
        <f t="shared" si="192"/>
        <v>23</v>
      </c>
    </row>
    <row r="1451" spans="1:11" s="27" customFormat="1" ht="15.75" customHeight="1">
      <c r="A1451" s="1">
        <v>1464</v>
      </c>
      <c r="B1451" s="20" t="s">
        <v>506</v>
      </c>
      <c r="C1451" s="24"/>
      <c r="D1451" s="24"/>
      <c r="E1451" s="24"/>
      <c r="F1451" s="24"/>
      <c r="G1451" s="24"/>
      <c r="H1451" s="24"/>
      <c r="I1451" s="24"/>
      <c r="J1451" s="24"/>
      <c r="K1451" s="24"/>
    </row>
    <row r="1452" spans="1:11" ht="15" customHeight="1">
      <c r="A1452" s="1">
        <v>1465</v>
      </c>
      <c r="B1452" s="28" t="s">
        <v>507</v>
      </c>
      <c r="C1452" s="68">
        <v>61</v>
      </c>
      <c r="D1452" s="30">
        <f>(H1452*J1452)/100</f>
        <v>10.98</v>
      </c>
      <c r="E1452" s="31">
        <f t="shared" si="184"/>
        <v>1.2</v>
      </c>
      <c r="F1452" s="5">
        <v>150</v>
      </c>
      <c r="G1452" s="6">
        <v>5.2905000000000006</v>
      </c>
      <c r="H1452" s="5">
        <v>18</v>
      </c>
      <c r="I1452" s="1"/>
      <c r="J1452" s="27">
        <f>IF(ISNUMBER(C1452),C1452,VALUE(LEFT(C1452,(SEARCH("±",C1452,1)-1))))</f>
        <v>61</v>
      </c>
    </row>
    <row r="1453" spans="1:11" ht="15" customHeight="1">
      <c r="A1453" s="1">
        <v>1466</v>
      </c>
      <c r="B1453" s="28" t="s">
        <v>508</v>
      </c>
      <c r="C1453" s="68" t="s">
        <v>1631</v>
      </c>
      <c r="D1453" s="30">
        <f>(H1453*J1453)/100</f>
        <v>11.7</v>
      </c>
      <c r="E1453" s="31">
        <f t="shared" si="184"/>
        <v>1.2</v>
      </c>
      <c r="F1453" s="5">
        <v>150</v>
      </c>
      <c r="G1453" s="55">
        <v>5.2905000000000006</v>
      </c>
      <c r="H1453" s="5">
        <v>18</v>
      </c>
      <c r="I1453" s="1"/>
      <c r="J1453" s="27">
        <f>IF(ISNUMBER(C1453),C1453,VALUE(LEFT(C1453,(SEARCH("±",C1453,1)-1))))</f>
        <v>65</v>
      </c>
    </row>
    <row r="1454" spans="1:11" ht="15" customHeight="1">
      <c r="A1454" s="1">
        <v>1467</v>
      </c>
      <c r="B1454" s="40" t="s">
        <v>1781</v>
      </c>
      <c r="C1454" s="68" t="s">
        <v>509</v>
      </c>
      <c r="D1454" s="30">
        <f>(H1454*J1454)/100</f>
        <v>11.34</v>
      </c>
      <c r="E1454" s="31">
        <f t="shared" si="184"/>
        <v>1.2</v>
      </c>
      <c r="F1454" s="5">
        <v>150</v>
      </c>
      <c r="G1454" s="55">
        <v>5.2905000000000006</v>
      </c>
      <c r="H1454" s="5">
        <v>18</v>
      </c>
      <c r="I1454" s="1"/>
      <c r="J1454" s="27">
        <f>IF(ISNUMBER(C1454),C1454,VALUE(LEFT(C1454,(SEARCH("±",C1454,1)-1))))</f>
        <v>63</v>
      </c>
    </row>
    <row r="1455" spans="1:11" s="27" customFormat="1" ht="15.75" customHeight="1">
      <c r="A1455" s="1">
        <v>1468</v>
      </c>
      <c r="B1455" s="20" t="s">
        <v>510</v>
      </c>
      <c r="C1455" s="24"/>
      <c r="D1455" s="24"/>
      <c r="E1455" s="24"/>
      <c r="F1455" s="24"/>
      <c r="G1455" s="24"/>
      <c r="H1455" s="24"/>
      <c r="I1455" s="24"/>
      <c r="J1455" s="24"/>
      <c r="K1455" s="24"/>
    </row>
    <row r="1456" spans="1:11" s="23" customFormat="1" ht="15" customHeight="1">
      <c r="A1456" s="1">
        <v>1469</v>
      </c>
      <c r="B1456" s="28" t="s">
        <v>511</v>
      </c>
      <c r="C1456" s="56">
        <v>75</v>
      </c>
      <c r="D1456" s="30">
        <f>(H1456*J1456)/100</f>
        <v>21.75</v>
      </c>
      <c r="E1456" s="31">
        <f t="shared" si="184"/>
        <v>1.9333333333333333</v>
      </c>
      <c r="F1456" s="5">
        <v>150</v>
      </c>
      <c r="G1456" s="55">
        <v>5.2905000000000006</v>
      </c>
      <c r="H1456" s="5">
        <v>29</v>
      </c>
      <c r="I1456" s="1"/>
      <c r="J1456" s="27">
        <f>IF(ISNUMBER(C1456),C1456,VALUE(LEFT(C1456,(SEARCH("±",C1456,1)-1))))</f>
        <v>75</v>
      </c>
    </row>
    <row r="1457" spans="1:11" s="27" customFormat="1" ht="15.75" customHeight="1">
      <c r="A1457" s="1">
        <v>1470</v>
      </c>
      <c r="B1457" s="20" t="s">
        <v>512</v>
      </c>
      <c r="C1457" s="24"/>
      <c r="D1457" s="24"/>
      <c r="E1457" s="24"/>
      <c r="F1457" s="24"/>
      <c r="G1457" s="24"/>
      <c r="H1457" s="24"/>
      <c r="I1457" s="24"/>
      <c r="J1457" s="24"/>
    </row>
    <row r="1458" spans="1:11" s="23" customFormat="1" ht="15" customHeight="1">
      <c r="A1458" s="1">
        <v>1471</v>
      </c>
      <c r="B1458" s="28" t="s">
        <v>513</v>
      </c>
      <c r="C1458" s="56" t="s">
        <v>514</v>
      </c>
      <c r="D1458" s="30">
        <f t="shared" ref="D1458:D1464" si="193">(H1458*J1458)/100</f>
        <v>0</v>
      </c>
      <c r="E1458" s="4">
        <f t="shared" ref="E1458:E1522" si="194">SUM(H1458/15)</f>
        <v>0</v>
      </c>
      <c r="F1458" s="5"/>
      <c r="G1458" s="22"/>
      <c r="H1458" s="5"/>
      <c r="I1458" s="1"/>
      <c r="J1458" s="27">
        <f t="shared" ref="J1458:J1464" si="195">IF(ISNUMBER(C1458),C1458,VALUE(LEFT(C1458,(SEARCH("±",C1458,1)-1))))</f>
        <v>74</v>
      </c>
    </row>
    <row r="1459" spans="1:11" s="23" customFormat="1" ht="15" customHeight="1">
      <c r="A1459" s="1">
        <v>1472</v>
      </c>
      <c r="B1459" s="28" t="s">
        <v>515</v>
      </c>
      <c r="C1459" s="56" t="s">
        <v>516</v>
      </c>
      <c r="D1459" s="30">
        <f t="shared" si="193"/>
        <v>0</v>
      </c>
      <c r="E1459" s="4">
        <f t="shared" si="194"/>
        <v>0</v>
      </c>
      <c r="F1459" s="5"/>
      <c r="G1459" s="22"/>
      <c r="H1459" s="5"/>
      <c r="I1459" s="1"/>
      <c r="J1459" s="27">
        <f t="shared" si="195"/>
        <v>80</v>
      </c>
    </row>
    <row r="1460" spans="1:11" s="23" customFormat="1" ht="15" customHeight="1">
      <c r="A1460" s="1">
        <v>1473</v>
      </c>
      <c r="B1460" s="28" t="s">
        <v>517</v>
      </c>
      <c r="C1460" s="56">
        <v>86</v>
      </c>
      <c r="D1460" s="30">
        <f t="shared" si="193"/>
        <v>0</v>
      </c>
      <c r="E1460" s="4">
        <f t="shared" si="194"/>
        <v>0</v>
      </c>
      <c r="F1460" s="5"/>
      <c r="G1460" s="22"/>
      <c r="H1460" s="5"/>
      <c r="I1460" s="1"/>
      <c r="J1460" s="27">
        <f t="shared" si="195"/>
        <v>86</v>
      </c>
    </row>
    <row r="1461" spans="1:11" s="23" customFormat="1" ht="15" customHeight="1">
      <c r="A1461" s="1">
        <v>1474</v>
      </c>
      <c r="B1461" s="28" t="s">
        <v>518</v>
      </c>
      <c r="C1461" s="56">
        <v>86</v>
      </c>
      <c r="D1461" s="30">
        <f t="shared" si="193"/>
        <v>0</v>
      </c>
      <c r="E1461" s="4">
        <f t="shared" si="194"/>
        <v>0</v>
      </c>
      <c r="F1461" s="5"/>
      <c r="G1461" s="22"/>
      <c r="H1461" s="5"/>
      <c r="I1461" s="1"/>
      <c r="J1461" s="27">
        <f t="shared" si="195"/>
        <v>86</v>
      </c>
    </row>
    <row r="1462" spans="1:11" s="23" customFormat="1" ht="15" customHeight="1">
      <c r="A1462" s="1">
        <v>1475</v>
      </c>
      <c r="B1462" s="28" t="s">
        <v>515</v>
      </c>
      <c r="C1462" s="56">
        <v>88</v>
      </c>
      <c r="D1462" s="30">
        <f t="shared" si="193"/>
        <v>0</v>
      </c>
      <c r="E1462" s="4">
        <f t="shared" si="194"/>
        <v>0</v>
      </c>
      <c r="F1462" s="5"/>
      <c r="G1462" s="22"/>
      <c r="H1462" s="5"/>
      <c r="I1462" s="1"/>
      <c r="J1462" s="27">
        <f t="shared" si="195"/>
        <v>88</v>
      </c>
    </row>
    <row r="1463" spans="1:11" s="23" customFormat="1" ht="15" customHeight="1">
      <c r="A1463" s="1">
        <v>1476</v>
      </c>
      <c r="B1463" s="28" t="s">
        <v>519</v>
      </c>
      <c r="C1463" s="56" t="s">
        <v>520</v>
      </c>
      <c r="D1463" s="30">
        <f t="shared" si="193"/>
        <v>0</v>
      </c>
      <c r="E1463" s="4">
        <f t="shared" si="194"/>
        <v>0</v>
      </c>
      <c r="F1463" s="5"/>
      <c r="G1463" s="22"/>
      <c r="H1463" s="5"/>
      <c r="I1463" s="1"/>
      <c r="J1463" s="27">
        <f t="shared" si="195"/>
        <v>97</v>
      </c>
    </row>
    <row r="1464" spans="1:11" s="27" customFormat="1" ht="15" customHeight="1">
      <c r="A1464" s="1">
        <v>1477</v>
      </c>
      <c r="B1464" s="40" t="s">
        <v>1911</v>
      </c>
      <c r="C1464" s="56" t="s">
        <v>1055</v>
      </c>
      <c r="D1464" s="30">
        <f t="shared" si="193"/>
        <v>17</v>
      </c>
      <c r="E1464" s="31">
        <f t="shared" si="194"/>
        <v>1.3333333333333333</v>
      </c>
      <c r="F1464" s="5">
        <v>150</v>
      </c>
      <c r="G1464" s="55">
        <v>5.2905000000000006</v>
      </c>
      <c r="H1464" s="5">
        <v>20</v>
      </c>
      <c r="I1464" s="1"/>
      <c r="J1464" s="27">
        <f t="shared" si="195"/>
        <v>85</v>
      </c>
    </row>
    <row r="1465" spans="1:11" s="27" customFormat="1" ht="15.75" customHeight="1">
      <c r="A1465" s="1">
        <v>1478</v>
      </c>
      <c r="B1465" s="20" t="s">
        <v>521</v>
      </c>
      <c r="C1465" s="24"/>
      <c r="D1465" s="24"/>
      <c r="E1465" s="24"/>
      <c r="F1465" s="24"/>
      <c r="G1465" s="24"/>
      <c r="H1465" s="24"/>
      <c r="I1465" s="24"/>
      <c r="J1465" s="24"/>
      <c r="K1465" s="24"/>
    </row>
    <row r="1466" spans="1:11" s="23" customFormat="1" ht="15" customHeight="1">
      <c r="A1466" s="1">
        <v>1479</v>
      </c>
      <c r="B1466" s="28" t="s">
        <v>522</v>
      </c>
      <c r="C1466" s="68">
        <v>67</v>
      </c>
      <c r="D1466" s="30">
        <f t="shared" ref="D1466:D1471" si="196">(H1466*J1466)/100</f>
        <v>0</v>
      </c>
      <c r="E1466" s="4">
        <f t="shared" si="194"/>
        <v>0</v>
      </c>
      <c r="F1466" s="5"/>
      <c r="G1466" s="22"/>
      <c r="H1466" s="5"/>
      <c r="I1466" s="1"/>
      <c r="J1466" s="27">
        <f t="shared" ref="J1466:J1471" si="197">IF(ISNUMBER(C1466),C1466,VALUE(LEFT(C1466,(SEARCH("±",C1466,1)-1))))</f>
        <v>67</v>
      </c>
    </row>
    <row r="1467" spans="1:11" s="23" customFormat="1" ht="15" customHeight="1">
      <c r="A1467" s="1">
        <v>1480</v>
      </c>
      <c r="B1467" s="28" t="s">
        <v>523</v>
      </c>
      <c r="C1467" s="56" t="s">
        <v>976</v>
      </c>
      <c r="D1467" s="30">
        <f t="shared" si="196"/>
        <v>0</v>
      </c>
      <c r="E1467" s="4">
        <f t="shared" si="194"/>
        <v>0</v>
      </c>
      <c r="F1467" s="5"/>
      <c r="G1467" s="22"/>
      <c r="H1467" s="5"/>
      <c r="I1467" s="1"/>
      <c r="J1467" s="27">
        <f t="shared" si="197"/>
        <v>71</v>
      </c>
    </row>
    <row r="1468" spans="1:11" s="23" customFormat="1" ht="15" customHeight="1">
      <c r="A1468" s="1">
        <v>1481</v>
      </c>
      <c r="B1468" s="28" t="s">
        <v>524</v>
      </c>
      <c r="C1468" s="56">
        <v>83</v>
      </c>
      <c r="D1468" s="30">
        <f t="shared" si="196"/>
        <v>0</v>
      </c>
      <c r="E1468" s="4">
        <f t="shared" si="194"/>
        <v>0</v>
      </c>
      <c r="F1468" s="5"/>
      <c r="G1468" s="22"/>
      <c r="H1468" s="5"/>
      <c r="I1468" s="1"/>
      <c r="J1468" s="27">
        <f t="shared" si="197"/>
        <v>83</v>
      </c>
    </row>
    <row r="1469" spans="1:11" s="23" customFormat="1" ht="15" customHeight="1">
      <c r="A1469" s="1">
        <v>1482</v>
      </c>
      <c r="B1469" s="40" t="s">
        <v>1761</v>
      </c>
      <c r="C1469" s="56" t="s">
        <v>1243</v>
      </c>
      <c r="D1469" s="30">
        <f t="shared" si="196"/>
        <v>14.8</v>
      </c>
      <c r="E1469" s="31">
        <f t="shared" si="194"/>
        <v>1.3333333333333333</v>
      </c>
      <c r="F1469" s="5">
        <v>150</v>
      </c>
      <c r="G1469" s="55">
        <v>5.2905000000000006</v>
      </c>
      <c r="H1469" s="5">
        <v>20</v>
      </c>
      <c r="I1469" s="1"/>
      <c r="J1469" s="27">
        <f t="shared" si="197"/>
        <v>74</v>
      </c>
    </row>
    <row r="1470" spans="1:11" s="27" customFormat="1" ht="15" customHeight="1">
      <c r="A1470" s="1">
        <v>1483</v>
      </c>
      <c r="B1470" s="28" t="s">
        <v>525</v>
      </c>
      <c r="C1470" s="56">
        <v>73</v>
      </c>
      <c r="D1470" s="30">
        <f t="shared" si="196"/>
        <v>13.14</v>
      </c>
      <c r="E1470" s="31">
        <f t="shared" si="194"/>
        <v>1.2</v>
      </c>
      <c r="F1470" s="5">
        <v>150</v>
      </c>
      <c r="G1470" s="55">
        <v>5.2905000000000006</v>
      </c>
      <c r="H1470" s="5">
        <v>18</v>
      </c>
      <c r="I1470" s="1"/>
      <c r="J1470" s="27">
        <f t="shared" si="197"/>
        <v>73</v>
      </c>
    </row>
    <row r="1471" spans="1:11" s="83" customFormat="1" ht="15" customHeight="1">
      <c r="A1471" s="1">
        <v>1484</v>
      </c>
      <c r="B1471" s="28" t="s">
        <v>526</v>
      </c>
      <c r="C1471" s="56" t="s">
        <v>527</v>
      </c>
      <c r="D1471" s="30">
        <f t="shared" si="196"/>
        <v>18.2</v>
      </c>
      <c r="E1471" s="31">
        <f t="shared" si="194"/>
        <v>1.3333333333333333</v>
      </c>
      <c r="F1471" s="5">
        <v>150</v>
      </c>
      <c r="G1471" s="55">
        <v>5.2905000000000006</v>
      </c>
      <c r="H1471" s="5">
        <v>20</v>
      </c>
      <c r="I1471" s="1"/>
      <c r="J1471" s="27">
        <f t="shared" si="197"/>
        <v>91</v>
      </c>
    </row>
    <row r="1472" spans="1:11" s="27" customFormat="1" ht="15.75" customHeight="1">
      <c r="A1472" s="1">
        <v>1485</v>
      </c>
      <c r="B1472" s="20" t="s">
        <v>528</v>
      </c>
      <c r="C1472" s="24"/>
      <c r="D1472" s="24"/>
      <c r="E1472" s="24"/>
      <c r="F1472" s="24"/>
      <c r="G1472" s="24"/>
      <c r="H1472" s="24"/>
      <c r="I1472" s="24"/>
      <c r="J1472" s="24"/>
      <c r="K1472" s="24"/>
    </row>
    <row r="1473" spans="1:11" s="23" customFormat="1" ht="15" customHeight="1">
      <c r="A1473" s="1">
        <v>1486</v>
      </c>
      <c r="B1473" s="28" t="s">
        <v>529</v>
      </c>
      <c r="C1473" s="56" t="s">
        <v>530</v>
      </c>
      <c r="D1473" s="30">
        <f>(H1473*J1473)/100</f>
        <v>14.22</v>
      </c>
      <c r="E1473" s="31">
        <f t="shared" si="194"/>
        <v>1.2</v>
      </c>
      <c r="F1473" s="5">
        <v>150</v>
      </c>
      <c r="G1473" s="55">
        <v>5.2905000000000006</v>
      </c>
      <c r="H1473" s="5">
        <v>18</v>
      </c>
      <c r="I1473" s="1"/>
      <c r="J1473" s="27">
        <f>IF(ISNUMBER(C1473),C1473,VALUE(LEFT(C1473,(SEARCH("±",C1473,1)-1))))</f>
        <v>79</v>
      </c>
    </row>
    <row r="1474" spans="1:11" ht="15" customHeight="1">
      <c r="A1474" s="1">
        <v>1487</v>
      </c>
      <c r="B1474" s="28" t="s">
        <v>531</v>
      </c>
      <c r="C1474" s="56">
        <v>82</v>
      </c>
      <c r="D1474" s="30">
        <f>(H1474*J1474)/100</f>
        <v>27.06</v>
      </c>
      <c r="E1474" s="33">
        <f t="shared" si="194"/>
        <v>2.2000000000000002</v>
      </c>
      <c r="F1474" s="5">
        <v>150</v>
      </c>
      <c r="G1474" s="55">
        <v>5.2905000000000006</v>
      </c>
      <c r="H1474" s="5">
        <v>33</v>
      </c>
      <c r="I1474" s="1"/>
      <c r="J1474" s="27">
        <f>IF(ISNUMBER(C1474),C1474,VALUE(LEFT(C1474,(SEARCH("±",C1474,1)-1))))</f>
        <v>82</v>
      </c>
    </row>
    <row r="1475" spans="1:11" s="27" customFormat="1" ht="15.75" customHeight="1">
      <c r="A1475" s="1">
        <v>1488</v>
      </c>
      <c r="B1475" s="20" t="s">
        <v>532</v>
      </c>
      <c r="C1475" s="24"/>
      <c r="D1475" s="24"/>
      <c r="E1475" s="24"/>
      <c r="F1475" s="24"/>
      <c r="G1475" s="24"/>
      <c r="H1475" s="24"/>
      <c r="I1475" s="24"/>
      <c r="J1475" s="24"/>
    </row>
    <row r="1476" spans="1:11" s="23" customFormat="1" ht="15" customHeight="1">
      <c r="A1476" s="1">
        <v>1489</v>
      </c>
      <c r="B1476" s="28" t="s">
        <v>533</v>
      </c>
      <c r="C1476" s="57">
        <v>47</v>
      </c>
      <c r="D1476" s="30">
        <f>(H1476*J1476)/100</f>
        <v>0</v>
      </c>
      <c r="E1476" s="4">
        <f t="shared" si="194"/>
        <v>0</v>
      </c>
      <c r="F1476" s="5"/>
      <c r="G1476" s="22"/>
      <c r="H1476" s="5"/>
      <c r="I1476" s="1"/>
      <c r="J1476" s="27">
        <f>IF(ISNUMBER(C1476),C1476,VALUE(LEFT(C1476,(SEARCH("±",C1476,1)-1))))</f>
        <v>47</v>
      </c>
    </row>
    <row r="1477" spans="1:11" s="23" customFormat="1" ht="15" customHeight="1">
      <c r="A1477" s="1">
        <v>1490</v>
      </c>
      <c r="B1477" s="28" t="s">
        <v>533</v>
      </c>
      <c r="C1477" s="57">
        <v>54</v>
      </c>
      <c r="D1477" s="30">
        <f>(H1477*J1477)/100</f>
        <v>0</v>
      </c>
      <c r="E1477" s="4">
        <f t="shared" si="194"/>
        <v>0</v>
      </c>
      <c r="F1477" s="5"/>
      <c r="G1477" s="22"/>
      <c r="H1477" s="5"/>
      <c r="I1477" s="1"/>
      <c r="J1477" s="27">
        <f>IF(ISNUMBER(C1477),C1477,VALUE(LEFT(C1477,(SEARCH("±",C1477,1)-1))))</f>
        <v>54</v>
      </c>
    </row>
    <row r="1478" spans="1:11" s="23" customFormat="1" ht="15" customHeight="1">
      <c r="A1478" s="1">
        <v>1491</v>
      </c>
      <c r="B1478" s="28" t="s">
        <v>533</v>
      </c>
      <c r="C1478" s="56" t="s">
        <v>534</v>
      </c>
      <c r="D1478" s="30">
        <f>(H1478*J1478)/100</f>
        <v>0</v>
      </c>
      <c r="E1478" s="4">
        <f t="shared" si="194"/>
        <v>0</v>
      </c>
      <c r="F1478" s="5"/>
      <c r="G1478" s="22"/>
      <c r="H1478" s="5"/>
      <c r="I1478" s="1"/>
      <c r="J1478" s="27">
        <f>IF(ISNUMBER(C1478),C1478,VALUE(LEFT(C1478,(SEARCH("±",C1478,1)-1))))</f>
        <v>70</v>
      </c>
    </row>
    <row r="1479" spans="1:11" ht="15" customHeight="1">
      <c r="A1479" s="1">
        <v>1492</v>
      </c>
      <c r="B1479" s="40" t="s">
        <v>1761</v>
      </c>
      <c r="C1479" s="68" t="s">
        <v>535</v>
      </c>
      <c r="D1479" s="30">
        <f>(H1479*J1479)/100</f>
        <v>11.97</v>
      </c>
      <c r="E1479" s="31">
        <f t="shared" si="194"/>
        <v>1.4</v>
      </c>
      <c r="F1479" s="44">
        <v>150</v>
      </c>
      <c r="G1479" s="55">
        <v>5.2905000000000006</v>
      </c>
      <c r="H1479" s="45">
        <v>21</v>
      </c>
      <c r="I1479" s="1"/>
      <c r="J1479" s="27">
        <f>IF(ISNUMBER(C1479),C1479,VALUE(LEFT(C1479,(SEARCH("±",C1479,1)-1))))</f>
        <v>57</v>
      </c>
    </row>
    <row r="1480" spans="1:11" s="27" customFormat="1" ht="15" customHeight="1">
      <c r="A1480" s="1">
        <v>1493</v>
      </c>
      <c r="B1480" s="28" t="s">
        <v>536</v>
      </c>
      <c r="C1480" s="56" t="s">
        <v>537</v>
      </c>
      <c r="D1480" s="30">
        <f>(H1480*J1480)/100</f>
        <v>16.38</v>
      </c>
      <c r="E1480" s="31">
        <f t="shared" si="194"/>
        <v>1.4</v>
      </c>
      <c r="F1480" s="5">
        <v>150</v>
      </c>
      <c r="G1480" s="55">
        <v>5.2905000000000006</v>
      </c>
      <c r="H1480" s="5">
        <v>21</v>
      </c>
      <c r="I1480" s="1"/>
      <c r="J1480" s="27">
        <f>IF(ISNUMBER(C1480),C1480,VALUE(LEFT(C1480,(SEARCH("±",C1480,1)-1))))</f>
        <v>78</v>
      </c>
    </row>
    <row r="1481" spans="1:11" s="27" customFormat="1" ht="15.75" customHeight="1">
      <c r="A1481" s="1">
        <v>1494</v>
      </c>
      <c r="B1481" s="20" t="s">
        <v>538</v>
      </c>
      <c r="C1481" s="24"/>
      <c r="D1481" s="24"/>
      <c r="E1481" s="24"/>
      <c r="F1481" s="24"/>
      <c r="G1481" s="24"/>
      <c r="H1481" s="24"/>
      <c r="I1481" s="24"/>
      <c r="J1481" s="24"/>
      <c r="K1481" s="24"/>
    </row>
    <row r="1482" spans="1:11" s="27" customFormat="1" ht="15" customHeight="1">
      <c r="A1482" s="1">
        <v>1495</v>
      </c>
      <c r="B1482" s="28" t="s">
        <v>539</v>
      </c>
      <c r="C1482" s="68" t="s">
        <v>1710</v>
      </c>
      <c r="D1482" s="30">
        <f>(H1482*J1482)/100</f>
        <v>17.55</v>
      </c>
      <c r="E1482" s="31">
        <f t="shared" si="194"/>
        <v>1.8</v>
      </c>
      <c r="F1482" s="5">
        <v>150</v>
      </c>
      <c r="G1482" s="55">
        <v>5.2905000000000006</v>
      </c>
      <c r="H1482" s="5">
        <v>27</v>
      </c>
      <c r="I1482" s="1"/>
      <c r="J1482" s="27">
        <f>IF(ISNUMBER(C1482),C1482,VALUE(LEFT(C1482,(SEARCH("±",C1482,1)-1))))</f>
        <v>65</v>
      </c>
    </row>
    <row r="1483" spans="1:11" ht="15" customHeight="1">
      <c r="A1483" s="1">
        <v>1496</v>
      </c>
      <c r="B1483" s="28" t="s">
        <v>540</v>
      </c>
      <c r="C1483" s="32">
        <v>52</v>
      </c>
      <c r="D1483" s="30">
        <f>(H1483*J1483)/100</f>
        <v>23.4</v>
      </c>
      <c r="E1483" s="33">
        <f t="shared" si="194"/>
        <v>3</v>
      </c>
      <c r="F1483" s="5">
        <v>150</v>
      </c>
      <c r="G1483" s="55">
        <v>5.2905000000000006</v>
      </c>
      <c r="H1483" s="5">
        <v>45</v>
      </c>
      <c r="I1483" s="1"/>
      <c r="J1483" s="27">
        <f>IF(ISNUMBER(C1483),C1483,VALUE(LEFT(C1483,(SEARCH("±",C1483,1)-1))))</f>
        <v>52</v>
      </c>
    </row>
    <row r="1484" spans="1:11" s="27" customFormat="1" ht="15.75" customHeight="1">
      <c r="A1484" s="1">
        <v>1497</v>
      </c>
      <c r="B1484" s="20" t="s">
        <v>541</v>
      </c>
      <c r="C1484" s="24"/>
      <c r="D1484" s="24"/>
      <c r="E1484" s="24"/>
      <c r="F1484" s="24"/>
      <c r="G1484" s="24"/>
      <c r="H1484" s="24"/>
      <c r="I1484" s="24"/>
      <c r="J1484" s="24"/>
      <c r="K1484" s="24"/>
    </row>
    <row r="1485" spans="1:11" ht="15" customHeight="1">
      <c r="A1485" s="1">
        <v>1498</v>
      </c>
      <c r="B1485" s="28" t="s">
        <v>542</v>
      </c>
      <c r="C1485" s="57">
        <v>44</v>
      </c>
      <c r="D1485" s="30">
        <f t="shared" ref="D1485:D1490" si="198">(H1485*J1485)/100</f>
        <v>11</v>
      </c>
      <c r="E1485" s="31">
        <f t="shared" si="194"/>
        <v>1.6666666666666667</v>
      </c>
      <c r="F1485" s="5">
        <v>150</v>
      </c>
      <c r="G1485" s="55">
        <v>5.2905000000000006</v>
      </c>
      <c r="H1485" s="5">
        <v>25</v>
      </c>
      <c r="I1485" s="1"/>
      <c r="J1485" s="27">
        <f t="shared" ref="J1485:J1490" si="199">IF(ISNUMBER(C1485),C1485,VALUE(LEFT(C1485,(SEARCH("±",C1485,1)-1))))</f>
        <v>44</v>
      </c>
    </row>
    <row r="1486" spans="1:11" s="23" customFormat="1" ht="15" customHeight="1">
      <c r="A1486" s="1">
        <v>1499</v>
      </c>
      <c r="B1486" s="28" t="s">
        <v>638</v>
      </c>
      <c r="C1486" s="57" t="s">
        <v>639</v>
      </c>
      <c r="D1486" s="30">
        <f t="shared" si="198"/>
        <v>16.32</v>
      </c>
      <c r="E1486" s="33">
        <f t="shared" si="194"/>
        <v>2.2666666666666666</v>
      </c>
      <c r="F1486" s="5">
        <v>150</v>
      </c>
      <c r="G1486" s="55">
        <v>5.2905000000000006</v>
      </c>
      <c r="H1486" s="5">
        <v>34</v>
      </c>
      <c r="I1486" s="1"/>
      <c r="J1486" s="27">
        <f t="shared" si="199"/>
        <v>48</v>
      </c>
    </row>
    <row r="1487" spans="1:11" s="27" customFormat="1" ht="15" customHeight="1">
      <c r="A1487" s="1">
        <v>1500</v>
      </c>
      <c r="B1487" s="28" t="s">
        <v>545</v>
      </c>
      <c r="C1487" s="68">
        <v>59</v>
      </c>
      <c r="D1487" s="30">
        <f t="shared" si="198"/>
        <v>17.7</v>
      </c>
      <c r="E1487" s="31">
        <f t="shared" si="194"/>
        <v>2</v>
      </c>
      <c r="F1487" s="5">
        <v>150</v>
      </c>
      <c r="G1487" s="55">
        <v>5.2905000000000006</v>
      </c>
      <c r="H1487" s="5">
        <v>30</v>
      </c>
      <c r="I1487" s="1"/>
      <c r="J1487" s="27">
        <f t="shared" si="199"/>
        <v>59</v>
      </c>
    </row>
    <row r="1488" spans="1:11" s="23" customFormat="1" ht="15" customHeight="1">
      <c r="A1488" s="1">
        <v>1501</v>
      </c>
      <c r="B1488" s="28" t="s">
        <v>546</v>
      </c>
      <c r="C1488" s="56" t="s">
        <v>547</v>
      </c>
      <c r="D1488" s="30">
        <f t="shared" si="198"/>
        <v>19.25</v>
      </c>
      <c r="E1488" s="31">
        <f t="shared" si="194"/>
        <v>1.6666666666666667</v>
      </c>
      <c r="F1488" s="5">
        <v>150</v>
      </c>
      <c r="G1488" s="55">
        <v>5.2905000000000006</v>
      </c>
      <c r="H1488" s="5">
        <v>25</v>
      </c>
      <c r="I1488" s="1"/>
      <c r="J1488" s="27">
        <f t="shared" si="199"/>
        <v>77</v>
      </c>
    </row>
    <row r="1489" spans="1:11" s="27" customFormat="1" ht="15" customHeight="1">
      <c r="A1489" s="1">
        <v>1502</v>
      </c>
      <c r="B1489" s="28" t="s">
        <v>546</v>
      </c>
      <c r="C1489" s="56" t="s">
        <v>548</v>
      </c>
      <c r="D1489" s="30">
        <f t="shared" si="198"/>
        <v>19.5</v>
      </c>
      <c r="E1489" s="31">
        <f t="shared" si="194"/>
        <v>1.6666666666666667</v>
      </c>
      <c r="F1489" s="5">
        <v>150</v>
      </c>
      <c r="G1489" s="55">
        <v>5.2905000000000006</v>
      </c>
      <c r="H1489" s="5">
        <v>25</v>
      </c>
      <c r="I1489" s="1"/>
      <c r="J1489" s="27">
        <f t="shared" si="199"/>
        <v>78</v>
      </c>
    </row>
    <row r="1490" spans="1:11" s="27" customFormat="1" ht="15" customHeight="1">
      <c r="A1490" s="1">
        <v>1503</v>
      </c>
      <c r="B1490" s="40" t="s">
        <v>941</v>
      </c>
      <c r="C1490" s="68" t="s">
        <v>1415</v>
      </c>
      <c r="D1490" s="30">
        <f t="shared" si="198"/>
        <v>17.079999999999998</v>
      </c>
      <c r="E1490" s="31">
        <f t="shared" si="194"/>
        <v>1.8666666666666667</v>
      </c>
      <c r="F1490" s="5">
        <v>150</v>
      </c>
      <c r="G1490" s="55">
        <v>5.2905000000000006</v>
      </c>
      <c r="H1490" s="5">
        <v>28</v>
      </c>
      <c r="I1490" s="1"/>
      <c r="J1490" s="27">
        <f t="shared" si="199"/>
        <v>61</v>
      </c>
    </row>
    <row r="1491" spans="1:11" s="27" customFormat="1" ht="15.75" customHeight="1">
      <c r="A1491" s="1">
        <v>1504</v>
      </c>
      <c r="B1491" s="20" t="s">
        <v>549</v>
      </c>
      <c r="C1491" s="24"/>
      <c r="D1491" s="24"/>
      <c r="E1491" s="24"/>
      <c r="F1491" s="24"/>
      <c r="G1491" s="24"/>
      <c r="H1491" s="24"/>
      <c r="I1491" s="24"/>
      <c r="J1491" s="24"/>
      <c r="K1491" s="24"/>
    </row>
    <row r="1492" spans="1:11" ht="15" customHeight="1">
      <c r="A1492" s="1">
        <v>1505</v>
      </c>
      <c r="B1492" s="28" t="s">
        <v>550</v>
      </c>
      <c r="C1492" s="56" t="s">
        <v>1830</v>
      </c>
      <c r="D1492" s="30">
        <f>(H1492*J1492)/100</f>
        <v>7.2</v>
      </c>
      <c r="E1492" s="38">
        <f t="shared" si="194"/>
        <v>0.66666666666666663</v>
      </c>
      <c r="F1492" s="5">
        <v>150</v>
      </c>
      <c r="G1492" s="55">
        <v>5.2905000000000006</v>
      </c>
      <c r="H1492" s="5">
        <v>10</v>
      </c>
      <c r="I1492" s="1"/>
      <c r="J1492" s="27">
        <f>IF(ISNUMBER(C1492),C1492,VALUE(LEFT(C1492,(SEARCH("±",C1492,1)-1))))</f>
        <v>72</v>
      </c>
    </row>
    <row r="1493" spans="1:11" s="27" customFormat="1" ht="15.75" customHeight="1">
      <c r="A1493" s="1">
        <v>1506</v>
      </c>
      <c r="B1493" s="26" t="s">
        <v>551</v>
      </c>
      <c r="C1493" s="24"/>
      <c r="D1493" s="24"/>
      <c r="E1493" s="24"/>
      <c r="F1493" s="24"/>
      <c r="G1493" s="24"/>
      <c r="H1493" s="24"/>
      <c r="I1493" s="24"/>
      <c r="J1493" s="24"/>
      <c r="K1493" s="24"/>
    </row>
    <row r="1494" spans="1:11" s="23" customFormat="1" ht="15" customHeight="1">
      <c r="A1494" s="1">
        <v>1507</v>
      </c>
      <c r="B1494" s="46" t="s">
        <v>552</v>
      </c>
      <c r="C1494" s="66">
        <v>81</v>
      </c>
      <c r="D1494" s="30">
        <f>(H1494*J1494)/100</f>
        <v>14.58</v>
      </c>
      <c r="E1494" s="31">
        <f t="shared" si="194"/>
        <v>1.2</v>
      </c>
      <c r="F1494" s="5">
        <v>250</v>
      </c>
      <c r="G1494" s="55">
        <v>8.8175000000000008</v>
      </c>
      <c r="H1494" s="5">
        <v>18</v>
      </c>
      <c r="I1494" s="1"/>
      <c r="J1494" s="27">
        <f>IF(ISNUMBER(C1494),C1494,VALUE(LEFT(C1494,(SEARCH("±",C1494,1)-1))))</f>
        <v>81</v>
      </c>
    </row>
    <row r="1495" spans="1:11" s="43" customFormat="1" ht="15" customHeight="1">
      <c r="A1495" s="1">
        <v>1508</v>
      </c>
      <c r="B1495" s="62" t="s">
        <v>553</v>
      </c>
      <c r="C1495" s="66" t="s">
        <v>880</v>
      </c>
      <c r="D1495" s="30">
        <f>(H1495*J1495)/100</f>
        <v>12.6</v>
      </c>
      <c r="E1495" s="31">
        <f t="shared" si="194"/>
        <v>1.2</v>
      </c>
      <c r="F1495" s="5">
        <v>250</v>
      </c>
      <c r="G1495" s="55">
        <v>8.8175000000000008</v>
      </c>
      <c r="H1495" s="5">
        <v>18</v>
      </c>
      <c r="I1495" s="1"/>
      <c r="J1495" s="27">
        <f>IF(ISNUMBER(C1495),C1495,VALUE(LEFT(C1495,(SEARCH("±",C1495,1)-1))))</f>
        <v>70</v>
      </c>
    </row>
    <row r="1496" spans="1:11" s="27" customFormat="1" ht="15.75" customHeight="1">
      <c r="A1496" s="1">
        <v>1509</v>
      </c>
      <c r="B1496" s="20" t="s">
        <v>554</v>
      </c>
      <c r="C1496" s="24"/>
      <c r="D1496" s="24"/>
      <c r="E1496" s="24"/>
      <c r="F1496" s="24"/>
      <c r="G1496" s="24"/>
      <c r="H1496" s="24"/>
      <c r="I1496" s="24"/>
      <c r="J1496" s="24"/>
      <c r="K1496" s="24"/>
    </row>
    <row r="1497" spans="1:11" s="23" customFormat="1" ht="15" customHeight="1">
      <c r="A1497" s="1">
        <v>1510</v>
      </c>
      <c r="B1497" s="28" t="s">
        <v>555</v>
      </c>
      <c r="C1497" s="57">
        <v>54</v>
      </c>
      <c r="D1497" s="30">
        <f>(H1497*J1497)/100</f>
        <v>0</v>
      </c>
      <c r="E1497" s="4">
        <f t="shared" si="194"/>
        <v>0</v>
      </c>
      <c r="F1497" s="5"/>
      <c r="G1497" s="22"/>
      <c r="H1497" s="5"/>
      <c r="I1497" s="1"/>
      <c r="J1497" s="27">
        <f>IF(ISNUMBER(C1497),C1497,VALUE(LEFT(C1497,(SEARCH("±",C1497,1)-1))))</f>
        <v>54</v>
      </c>
    </row>
    <row r="1498" spans="1:11" s="23" customFormat="1" ht="15" customHeight="1">
      <c r="A1498" s="1">
        <v>1511</v>
      </c>
      <c r="B1498" s="28" t="s">
        <v>556</v>
      </c>
      <c r="C1498" s="68" t="s">
        <v>557</v>
      </c>
      <c r="D1498" s="30">
        <f>(H1498*J1498)/100</f>
        <v>0</v>
      </c>
      <c r="E1498" s="4">
        <f t="shared" si="194"/>
        <v>0</v>
      </c>
      <c r="F1498" s="5"/>
      <c r="G1498" s="22"/>
      <c r="H1498" s="5"/>
      <c r="I1498" s="1"/>
      <c r="J1498" s="27">
        <f>IF(ISNUMBER(C1498),C1498,VALUE(LEFT(C1498,(SEARCH("±",C1498,1)-1))))</f>
        <v>56</v>
      </c>
    </row>
    <row r="1499" spans="1:11" ht="15" customHeight="1">
      <c r="A1499" s="1">
        <v>1512</v>
      </c>
      <c r="B1499" s="40" t="s">
        <v>1781</v>
      </c>
      <c r="C1499" s="57" t="s">
        <v>1301</v>
      </c>
      <c r="D1499" s="30">
        <f>(H1499*J1499)/100</f>
        <v>4.4000000000000004</v>
      </c>
      <c r="E1499" s="38">
        <f t="shared" si="194"/>
        <v>0.53333333333333333</v>
      </c>
      <c r="F1499" s="5">
        <v>150</v>
      </c>
      <c r="G1499" s="55">
        <v>5.2905000000000006</v>
      </c>
      <c r="H1499" s="5">
        <v>8</v>
      </c>
      <c r="I1499" s="1"/>
      <c r="J1499" s="27">
        <f>IF(ISNUMBER(C1499),C1499,VALUE(LEFT(C1499,(SEARCH("±",C1499,1)-1))))</f>
        <v>55</v>
      </c>
    </row>
    <row r="1500" spans="1:11" s="27" customFormat="1" ht="15.75" customHeight="1">
      <c r="A1500" s="1">
        <v>1513</v>
      </c>
      <c r="B1500" s="20" t="s">
        <v>558</v>
      </c>
      <c r="C1500" s="24"/>
      <c r="D1500" s="24"/>
      <c r="E1500" s="24"/>
      <c r="F1500" s="24"/>
      <c r="G1500" s="24"/>
      <c r="H1500" s="24"/>
      <c r="I1500" s="24"/>
      <c r="J1500" s="24"/>
      <c r="K1500" s="24"/>
    </row>
    <row r="1501" spans="1:11" s="23" customFormat="1" ht="15" customHeight="1">
      <c r="A1501" s="1">
        <v>1514</v>
      </c>
      <c r="B1501" s="28" t="s">
        <v>559</v>
      </c>
      <c r="C1501" s="57" t="s">
        <v>86</v>
      </c>
      <c r="D1501" s="30">
        <f>(H1501*J1501)/100</f>
        <v>0</v>
      </c>
      <c r="E1501" s="4">
        <f t="shared" si="194"/>
        <v>0</v>
      </c>
      <c r="F1501" s="5"/>
      <c r="G1501" s="22"/>
      <c r="H1501" s="5"/>
      <c r="I1501" s="1"/>
      <c r="J1501" s="27">
        <f>IF(ISNUMBER(C1501),C1501,VALUE(LEFT(C1501,(SEARCH("±",C1501,1)-1))))</f>
        <v>25</v>
      </c>
    </row>
    <row r="1502" spans="1:11" s="23" customFormat="1" ht="18.75" customHeight="1">
      <c r="A1502" s="1">
        <v>1515</v>
      </c>
      <c r="B1502" s="28" t="s">
        <v>559</v>
      </c>
      <c r="C1502" s="57" t="s">
        <v>1</v>
      </c>
      <c r="D1502" s="30">
        <f>(H1502*J1502)/100</f>
        <v>0</v>
      </c>
      <c r="E1502" s="4">
        <f t="shared" si="194"/>
        <v>0</v>
      </c>
      <c r="F1502" s="5"/>
      <c r="G1502" s="22"/>
      <c r="H1502" s="5"/>
      <c r="I1502" s="1"/>
      <c r="J1502" s="27">
        <f>IF(ISNUMBER(C1502),C1502,VALUE(LEFT(C1502,(SEARCH("±",C1502,1)-1))))</f>
        <v>35</v>
      </c>
    </row>
    <row r="1503" spans="1:11" s="23" customFormat="1" ht="15" customHeight="1">
      <c r="A1503" s="1">
        <v>1516</v>
      </c>
      <c r="B1503" s="28" t="s">
        <v>560</v>
      </c>
      <c r="C1503" s="57" t="s">
        <v>561</v>
      </c>
      <c r="D1503" s="30">
        <f>(H1503*J1503)/100</f>
        <v>0</v>
      </c>
      <c r="E1503" s="4">
        <f t="shared" si="194"/>
        <v>0</v>
      </c>
      <c r="F1503" s="5"/>
      <c r="G1503" s="22"/>
      <c r="H1503" s="5"/>
      <c r="I1503" s="1"/>
      <c r="J1503" s="27">
        <f>IF(ISNUMBER(C1503),C1503,VALUE(LEFT(C1503,(SEARCH("±",C1503,1)-1))))</f>
        <v>51</v>
      </c>
    </row>
    <row r="1504" spans="1:11" s="27" customFormat="1" ht="15" customHeight="1">
      <c r="A1504" s="1">
        <v>1517</v>
      </c>
      <c r="B1504" s="40" t="s">
        <v>1761</v>
      </c>
      <c r="C1504" s="57" t="s">
        <v>562</v>
      </c>
      <c r="D1504" s="30">
        <f>(H1504*J1504)/100</f>
        <v>13.32</v>
      </c>
      <c r="E1504" s="33">
        <f t="shared" si="194"/>
        <v>2.4</v>
      </c>
      <c r="F1504" s="5">
        <v>150</v>
      </c>
      <c r="G1504" s="55">
        <v>5.2905000000000006</v>
      </c>
      <c r="H1504" s="5">
        <v>36</v>
      </c>
      <c r="I1504" s="1"/>
      <c r="J1504" s="27">
        <f>IF(ISNUMBER(C1504),C1504,VALUE(LEFT(C1504,(SEARCH("±",C1504,1)-1))))</f>
        <v>37</v>
      </c>
    </row>
    <row r="1505" spans="1:10" s="27" customFormat="1" ht="15" customHeight="1">
      <c r="A1505" s="1"/>
      <c r="B1505" s="84" t="s">
        <v>1587</v>
      </c>
      <c r="C1505" s="57"/>
      <c r="D1505" s="30"/>
      <c r="E1505" s="33"/>
      <c r="F1505" s="5"/>
      <c r="G1505" s="55"/>
      <c r="H1505" s="5"/>
      <c r="I1505" s="1"/>
    </row>
    <row r="1506" spans="1:10" s="27" customFormat="1" ht="15.75" customHeight="1">
      <c r="A1506" s="1">
        <v>1519</v>
      </c>
      <c r="B1506" s="20" t="s">
        <v>1675</v>
      </c>
      <c r="C1506" s="24"/>
      <c r="D1506" s="24"/>
      <c r="E1506" s="24"/>
      <c r="F1506" s="24"/>
      <c r="G1506" s="24"/>
      <c r="H1506" s="24"/>
      <c r="I1506" s="24"/>
      <c r="J1506" s="24"/>
    </row>
    <row r="1507" spans="1:10" s="27" customFormat="1" ht="15.75" customHeight="1">
      <c r="A1507" s="1">
        <v>1520</v>
      </c>
      <c r="B1507" s="20" t="s">
        <v>563</v>
      </c>
      <c r="C1507" s="24"/>
      <c r="D1507" s="24"/>
      <c r="E1507" s="24"/>
      <c r="F1507" s="24"/>
      <c r="G1507" s="24"/>
      <c r="H1507" s="24"/>
      <c r="I1507" s="24"/>
      <c r="J1507" s="24"/>
    </row>
    <row r="1508" spans="1:10" ht="15" customHeight="1">
      <c r="A1508" s="1">
        <v>1521</v>
      </c>
      <c r="B1508" s="28" t="s">
        <v>564</v>
      </c>
      <c r="C1508" s="57" t="s">
        <v>565</v>
      </c>
      <c r="D1508" s="30">
        <f t="shared" ref="D1508:D1519" si="200">(H1508*J1508)/100</f>
        <v>6</v>
      </c>
      <c r="E1508" s="31">
        <f t="shared" si="194"/>
        <v>1.6666666666666667</v>
      </c>
      <c r="F1508" s="44" t="s">
        <v>918</v>
      </c>
      <c r="G1508" s="55">
        <v>1.7635000000000001</v>
      </c>
      <c r="H1508" s="45">
        <v>25</v>
      </c>
      <c r="I1508" s="1"/>
      <c r="J1508" s="27">
        <f t="shared" ref="J1508:J1519" si="201">IF(ISNUMBER(C1508),C1508,VALUE(LEFT(C1508,(SEARCH("±",C1508,1)-1))))</f>
        <v>24</v>
      </c>
    </row>
    <row r="1509" spans="1:10" ht="15" customHeight="1">
      <c r="A1509" s="1">
        <v>1522</v>
      </c>
      <c r="B1509" s="28" t="s">
        <v>566</v>
      </c>
      <c r="C1509" s="57">
        <v>46</v>
      </c>
      <c r="D1509" s="30">
        <f t="shared" si="200"/>
        <v>12.42</v>
      </c>
      <c r="E1509" s="31">
        <f t="shared" si="194"/>
        <v>1.8</v>
      </c>
      <c r="F1509" s="44">
        <v>100</v>
      </c>
      <c r="G1509" s="55">
        <v>3.5270000000000001</v>
      </c>
      <c r="H1509" s="45">
        <v>27</v>
      </c>
      <c r="I1509" s="1"/>
      <c r="J1509" s="27">
        <f t="shared" si="201"/>
        <v>46</v>
      </c>
    </row>
    <row r="1510" spans="1:10" ht="15" customHeight="1">
      <c r="A1510" s="1">
        <v>1523</v>
      </c>
      <c r="B1510" s="28" t="s">
        <v>567</v>
      </c>
      <c r="C1510" s="57" t="s">
        <v>568</v>
      </c>
      <c r="D1510" s="30">
        <f t="shared" si="200"/>
        <v>1.56</v>
      </c>
      <c r="E1510" s="38">
        <f t="shared" si="194"/>
        <v>0.8666666666666667</v>
      </c>
      <c r="F1510" s="5">
        <v>150</v>
      </c>
      <c r="G1510" s="55">
        <v>5.2905000000000006</v>
      </c>
      <c r="H1510" s="5">
        <v>13</v>
      </c>
      <c r="I1510" s="1"/>
      <c r="J1510" s="27">
        <f t="shared" si="201"/>
        <v>12</v>
      </c>
    </row>
    <row r="1511" spans="1:10" s="23" customFormat="1" ht="15" customHeight="1">
      <c r="A1511" s="1">
        <v>1524</v>
      </c>
      <c r="B1511" s="28" t="s">
        <v>569</v>
      </c>
      <c r="C1511" s="68" t="s">
        <v>352</v>
      </c>
      <c r="D1511" s="30">
        <f t="shared" si="200"/>
        <v>15.12</v>
      </c>
      <c r="E1511" s="31">
        <f t="shared" si="194"/>
        <v>1.8</v>
      </c>
      <c r="F1511" s="44">
        <v>100</v>
      </c>
      <c r="G1511" s="55">
        <v>3.5270000000000001</v>
      </c>
      <c r="H1511" s="45">
        <v>27</v>
      </c>
      <c r="I1511" s="1"/>
      <c r="J1511" s="27">
        <f t="shared" si="201"/>
        <v>56</v>
      </c>
    </row>
    <row r="1512" spans="1:10" ht="15" customHeight="1">
      <c r="A1512" s="1">
        <v>1525</v>
      </c>
      <c r="B1512" s="28" t="s">
        <v>570</v>
      </c>
      <c r="C1512" s="57" t="s">
        <v>571</v>
      </c>
      <c r="D1512" s="30">
        <f t="shared" si="200"/>
        <v>1.45</v>
      </c>
      <c r="E1512" s="31">
        <f t="shared" si="194"/>
        <v>1.9333333333333333</v>
      </c>
      <c r="F1512" s="44" t="s">
        <v>918</v>
      </c>
      <c r="G1512" s="55">
        <v>1.7635000000000001</v>
      </c>
      <c r="H1512" s="45">
        <v>29</v>
      </c>
      <c r="I1512" s="1"/>
      <c r="J1512" s="27">
        <f t="shared" si="201"/>
        <v>5</v>
      </c>
    </row>
    <row r="1513" spans="1:10" ht="15" customHeight="1">
      <c r="A1513" s="1">
        <v>1526</v>
      </c>
      <c r="B1513" s="28" t="s">
        <v>572</v>
      </c>
      <c r="C1513" s="56" t="s">
        <v>1313</v>
      </c>
      <c r="D1513" s="30">
        <f t="shared" si="200"/>
        <v>25.56</v>
      </c>
      <c r="E1513" s="33">
        <f t="shared" si="194"/>
        <v>2.4</v>
      </c>
      <c r="F1513" s="44" t="s">
        <v>918</v>
      </c>
      <c r="G1513" s="55">
        <v>1.7635000000000001</v>
      </c>
      <c r="H1513" s="45">
        <v>36</v>
      </c>
      <c r="I1513" s="1"/>
      <c r="J1513" s="27">
        <f t="shared" si="201"/>
        <v>71</v>
      </c>
    </row>
    <row r="1514" spans="1:10" s="28" customFormat="1" ht="15" customHeight="1">
      <c r="A1514" s="1">
        <v>1527</v>
      </c>
      <c r="B1514" s="28" t="s">
        <v>573</v>
      </c>
      <c r="C1514" s="56" t="s">
        <v>1046</v>
      </c>
      <c r="D1514" s="30">
        <f t="shared" si="200"/>
        <v>29.6</v>
      </c>
      <c r="E1514" s="33">
        <f t="shared" si="194"/>
        <v>2.6666666666666665</v>
      </c>
      <c r="F1514" s="44" t="s">
        <v>918</v>
      </c>
      <c r="G1514" s="55">
        <v>1.7635000000000001</v>
      </c>
      <c r="H1514" s="45">
        <v>40</v>
      </c>
      <c r="I1514" s="1"/>
      <c r="J1514" s="27">
        <f t="shared" si="201"/>
        <v>74</v>
      </c>
    </row>
    <row r="1515" spans="1:10" s="28" customFormat="1" ht="15" customHeight="1">
      <c r="A1515" s="1">
        <v>1528</v>
      </c>
      <c r="B1515" s="28" t="s">
        <v>1134</v>
      </c>
      <c r="C1515" s="56">
        <v>109</v>
      </c>
      <c r="D1515" s="30">
        <f t="shared" si="200"/>
        <v>41.42</v>
      </c>
      <c r="E1515" s="33">
        <f t="shared" si="194"/>
        <v>2.5333333333333332</v>
      </c>
      <c r="F1515" s="44" t="s">
        <v>918</v>
      </c>
      <c r="G1515" s="55">
        <v>1.7635000000000001</v>
      </c>
      <c r="H1515" s="45">
        <v>38</v>
      </c>
      <c r="I1515" s="1"/>
      <c r="J1515" s="27">
        <f t="shared" si="201"/>
        <v>109</v>
      </c>
    </row>
    <row r="1516" spans="1:10" s="28" customFormat="1" ht="15" customHeight="1">
      <c r="A1516" s="1">
        <v>1529</v>
      </c>
      <c r="B1516" s="28" t="s">
        <v>574</v>
      </c>
      <c r="C1516" s="68" t="s">
        <v>575</v>
      </c>
      <c r="D1516" s="30">
        <f t="shared" si="200"/>
        <v>34</v>
      </c>
      <c r="E1516" s="33">
        <f t="shared" si="194"/>
        <v>3.3333333333333335</v>
      </c>
      <c r="F1516" s="44">
        <v>120</v>
      </c>
      <c r="G1516" s="55">
        <v>4.2324000000000002</v>
      </c>
      <c r="H1516" s="45">
        <v>50</v>
      </c>
      <c r="I1516" s="1"/>
      <c r="J1516" s="27">
        <f t="shared" si="201"/>
        <v>68</v>
      </c>
    </row>
    <row r="1517" spans="1:10" s="23" customFormat="1" ht="15" customHeight="1">
      <c r="A1517" s="1">
        <v>1530</v>
      </c>
      <c r="B1517" s="28" t="s">
        <v>576</v>
      </c>
      <c r="C1517" s="56">
        <v>107</v>
      </c>
      <c r="D1517" s="30">
        <f t="shared" si="200"/>
        <v>0</v>
      </c>
      <c r="E1517" s="4">
        <f t="shared" si="194"/>
        <v>0</v>
      </c>
      <c r="F1517" s="5"/>
      <c r="G1517" s="22"/>
      <c r="H1517" s="5"/>
      <c r="I1517" s="1"/>
      <c r="J1517" s="27">
        <f t="shared" si="201"/>
        <v>107</v>
      </c>
    </row>
    <row r="1518" spans="1:10" ht="15" customHeight="1">
      <c r="A1518" s="1">
        <v>1531</v>
      </c>
      <c r="B1518" s="28" t="s">
        <v>577</v>
      </c>
      <c r="C1518" s="57" t="s">
        <v>1461</v>
      </c>
      <c r="D1518" s="30">
        <f t="shared" si="200"/>
        <v>13.6</v>
      </c>
      <c r="E1518" s="33">
        <f t="shared" si="194"/>
        <v>2.2666666666666666</v>
      </c>
      <c r="F1518" s="5" t="s">
        <v>578</v>
      </c>
      <c r="G1518" s="55">
        <v>4.2324000000000002</v>
      </c>
      <c r="H1518" s="5">
        <v>34</v>
      </c>
      <c r="I1518" s="1"/>
      <c r="J1518" s="27">
        <f t="shared" si="201"/>
        <v>40</v>
      </c>
    </row>
    <row r="1519" spans="1:10" ht="15" customHeight="1">
      <c r="A1519" s="1">
        <v>1532</v>
      </c>
      <c r="B1519" s="28" t="s">
        <v>579</v>
      </c>
      <c r="C1519" s="68">
        <v>66</v>
      </c>
      <c r="D1519" s="30">
        <f t="shared" si="200"/>
        <v>23.76</v>
      </c>
      <c r="E1519" s="33">
        <f t="shared" si="194"/>
        <v>2.4</v>
      </c>
      <c r="F1519" s="5">
        <v>150</v>
      </c>
      <c r="G1519" s="55">
        <v>5.2905000000000006</v>
      </c>
      <c r="H1519" s="5">
        <v>36</v>
      </c>
      <c r="I1519" s="1"/>
      <c r="J1519" s="27">
        <f t="shared" si="201"/>
        <v>66</v>
      </c>
    </row>
    <row r="1520" spans="1:10" s="27" customFormat="1" ht="15.75" customHeight="1">
      <c r="A1520" s="1">
        <v>1533</v>
      </c>
      <c r="B1520" s="20" t="s">
        <v>580</v>
      </c>
      <c r="C1520" s="24"/>
      <c r="D1520" s="24"/>
      <c r="E1520" s="24"/>
      <c r="F1520" s="24"/>
      <c r="G1520" s="24"/>
      <c r="H1520" s="24"/>
      <c r="I1520" s="24"/>
      <c r="J1520" s="24"/>
    </row>
    <row r="1521" spans="1:11" ht="15" customHeight="1">
      <c r="A1521" s="1">
        <v>1534</v>
      </c>
      <c r="B1521" s="28" t="s">
        <v>581</v>
      </c>
      <c r="C1521" s="57" t="s">
        <v>582</v>
      </c>
      <c r="D1521" s="30">
        <f t="shared" ref="D1521:D1530" si="202">(H1521*J1521)/100</f>
        <v>0.3</v>
      </c>
      <c r="E1521" s="38">
        <f t="shared" si="194"/>
        <v>0.33333333333333331</v>
      </c>
      <c r="F1521" s="5">
        <v>30</v>
      </c>
      <c r="G1521" s="55">
        <v>1.0581</v>
      </c>
      <c r="H1521" s="5">
        <v>5</v>
      </c>
      <c r="I1521" s="1"/>
      <c r="J1521" s="27">
        <f t="shared" ref="J1521:J1530" si="203">IF(ISNUMBER(C1521),C1521,VALUE(LEFT(C1521,(SEARCH("±",C1521,1)-1))))</f>
        <v>6</v>
      </c>
    </row>
    <row r="1522" spans="1:11" ht="15" customHeight="1">
      <c r="A1522" s="1">
        <v>1535</v>
      </c>
      <c r="B1522" s="28" t="s">
        <v>583</v>
      </c>
      <c r="C1522" s="68" t="s">
        <v>584</v>
      </c>
      <c r="D1522" s="30">
        <f t="shared" si="202"/>
        <v>9.15</v>
      </c>
      <c r="E1522" s="38">
        <f t="shared" si="194"/>
        <v>1</v>
      </c>
      <c r="F1522" s="5">
        <v>120</v>
      </c>
      <c r="G1522" s="55">
        <v>4.2324000000000002</v>
      </c>
      <c r="H1522" s="5">
        <v>15</v>
      </c>
      <c r="I1522" s="1"/>
      <c r="J1522" s="27">
        <f t="shared" si="203"/>
        <v>61</v>
      </c>
    </row>
    <row r="1523" spans="1:11" s="28" customFormat="1" ht="15" customHeight="1">
      <c r="A1523" s="1">
        <v>1536</v>
      </c>
      <c r="B1523" s="28" t="s">
        <v>585</v>
      </c>
      <c r="C1523" s="56" t="s">
        <v>586</v>
      </c>
      <c r="D1523" s="30">
        <f t="shared" si="202"/>
        <v>38.700000000000003</v>
      </c>
      <c r="E1523" s="33">
        <f t="shared" ref="E1523:E1586" si="204">SUM(H1523/15)</f>
        <v>3</v>
      </c>
      <c r="F1523" s="5">
        <v>120</v>
      </c>
      <c r="G1523" s="55">
        <v>4.2324000000000002</v>
      </c>
      <c r="H1523" s="5">
        <v>45</v>
      </c>
      <c r="I1523" s="1"/>
      <c r="J1523" s="27">
        <f t="shared" si="203"/>
        <v>86</v>
      </c>
    </row>
    <row r="1524" spans="1:11" s="82" customFormat="1" ht="15" customHeight="1">
      <c r="A1524" s="1">
        <v>1537</v>
      </c>
      <c r="B1524" s="28" t="s">
        <v>587</v>
      </c>
      <c r="C1524" s="57" t="s">
        <v>588</v>
      </c>
      <c r="D1524" s="30">
        <f t="shared" si="202"/>
        <v>9.84</v>
      </c>
      <c r="E1524" s="33">
        <f t="shared" si="204"/>
        <v>2.7333333333333334</v>
      </c>
      <c r="F1524" s="5">
        <v>250</v>
      </c>
      <c r="G1524" s="55">
        <v>8.8175000000000008</v>
      </c>
      <c r="H1524" s="5">
        <v>41</v>
      </c>
      <c r="I1524" s="1"/>
      <c r="J1524" s="27">
        <f t="shared" si="203"/>
        <v>24</v>
      </c>
    </row>
    <row r="1525" spans="1:11" ht="15" customHeight="1">
      <c r="A1525" s="1">
        <v>1538</v>
      </c>
      <c r="B1525" s="28" t="s">
        <v>589</v>
      </c>
      <c r="C1525" s="68" t="s">
        <v>1023</v>
      </c>
      <c r="D1525" s="30">
        <f t="shared" si="202"/>
        <v>16.82</v>
      </c>
      <c r="E1525" s="31">
        <f t="shared" si="204"/>
        <v>1.9333333333333333</v>
      </c>
      <c r="F1525" s="5">
        <v>250</v>
      </c>
      <c r="G1525" s="55">
        <v>8.8175000000000008</v>
      </c>
      <c r="H1525" s="5">
        <v>29</v>
      </c>
      <c r="I1525" s="1"/>
      <c r="J1525" s="27">
        <f t="shared" si="203"/>
        <v>58</v>
      </c>
    </row>
    <row r="1526" spans="1:11" ht="15" customHeight="1">
      <c r="A1526" s="1">
        <v>1539</v>
      </c>
      <c r="B1526" s="28" t="s">
        <v>590</v>
      </c>
      <c r="C1526" s="57" t="s">
        <v>591</v>
      </c>
      <c r="D1526" s="30">
        <f t="shared" si="202"/>
        <v>4.5</v>
      </c>
      <c r="E1526" s="38">
        <f t="shared" si="204"/>
        <v>1</v>
      </c>
      <c r="F1526" s="5">
        <v>100</v>
      </c>
      <c r="G1526" s="55">
        <v>3.5270000000000001</v>
      </c>
      <c r="H1526" s="5">
        <v>15</v>
      </c>
      <c r="I1526" s="1"/>
      <c r="J1526" s="27">
        <f t="shared" si="203"/>
        <v>30</v>
      </c>
    </row>
    <row r="1527" spans="1:11" s="23" customFormat="1" ht="15" customHeight="1">
      <c r="A1527" s="1">
        <v>1540</v>
      </c>
      <c r="B1527" s="28" t="s">
        <v>592</v>
      </c>
      <c r="C1527" s="57">
        <v>20</v>
      </c>
      <c r="D1527" s="30">
        <f t="shared" si="202"/>
        <v>0</v>
      </c>
      <c r="E1527" s="4">
        <f t="shared" si="204"/>
        <v>0</v>
      </c>
      <c r="F1527" s="5"/>
      <c r="G1527" s="22"/>
      <c r="H1527" s="5"/>
      <c r="I1527" s="1"/>
      <c r="J1527" s="27">
        <f t="shared" si="203"/>
        <v>20</v>
      </c>
    </row>
    <row r="1528" spans="1:11" s="23" customFormat="1" ht="15" customHeight="1">
      <c r="A1528" s="1">
        <v>1541</v>
      </c>
      <c r="B1528" s="28" t="s">
        <v>593</v>
      </c>
      <c r="C1528" s="56">
        <v>87</v>
      </c>
      <c r="D1528" s="30">
        <f t="shared" si="202"/>
        <v>14.79</v>
      </c>
      <c r="E1528" s="31">
        <f t="shared" si="204"/>
        <v>1.1333333333333333</v>
      </c>
      <c r="F1528" s="5">
        <v>30</v>
      </c>
      <c r="G1528" s="55">
        <v>1.0581</v>
      </c>
      <c r="H1528" s="5">
        <v>17</v>
      </c>
      <c r="I1528" s="1"/>
      <c r="J1528" s="27">
        <f t="shared" si="203"/>
        <v>87</v>
      </c>
    </row>
    <row r="1529" spans="1:11" ht="15" customHeight="1">
      <c r="A1529" s="1">
        <v>1542</v>
      </c>
      <c r="B1529" s="28" t="s">
        <v>594</v>
      </c>
      <c r="C1529" s="57">
        <v>49</v>
      </c>
      <c r="D1529" s="30">
        <f t="shared" si="202"/>
        <v>7.84</v>
      </c>
      <c r="E1529" s="31">
        <f t="shared" si="204"/>
        <v>1.0666666666666667</v>
      </c>
      <c r="F1529" s="5">
        <v>30</v>
      </c>
      <c r="G1529" s="55">
        <v>1.0581</v>
      </c>
      <c r="H1529" s="42">
        <v>16</v>
      </c>
      <c r="I1529" s="1"/>
      <c r="J1529" s="27">
        <f t="shared" si="203"/>
        <v>49</v>
      </c>
    </row>
    <row r="1530" spans="1:11">
      <c r="A1530" s="1">
        <v>1543</v>
      </c>
      <c r="B1530" s="28" t="s">
        <v>595</v>
      </c>
      <c r="C1530" s="57">
        <v>1</v>
      </c>
      <c r="D1530" s="30">
        <f t="shared" si="202"/>
        <v>0.09</v>
      </c>
      <c r="E1530" s="38">
        <f t="shared" si="204"/>
        <v>0.6</v>
      </c>
      <c r="F1530" s="5">
        <v>250</v>
      </c>
      <c r="G1530" s="55">
        <v>8.8175000000000008</v>
      </c>
      <c r="H1530" s="42">
        <v>9</v>
      </c>
      <c r="I1530" s="1"/>
      <c r="J1530" s="27">
        <f t="shared" si="203"/>
        <v>1</v>
      </c>
    </row>
    <row r="1531" spans="1:11" s="27" customFormat="1" ht="15.75" customHeight="1">
      <c r="A1531" s="1">
        <v>1544</v>
      </c>
      <c r="B1531" s="20" t="s">
        <v>596</v>
      </c>
      <c r="C1531" s="24"/>
      <c r="D1531" s="24"/>
      <c r="E1531" s="24"/>
      <c r="F1531" s="24"/>
      <c r="G1531" s="24"/>
      <c r="H1531" s="24"/>
      <c r="I1531" s="24"/>
      <c r="J1531" s="24"/>
      <c r="K1531" s="24"/>
    </row>
    <row r="1532" spans="1:11" s="28" customFormat="1" ht="15" customHeight="1">
      <c r="A1532" s="1">
        <v>1545</v>
      </c>
      <c r="B1532" s="28" t="s">
        <v>597</v>
      </c>
      <c r="C1532" s="56" t="s">
        <v>1201</v>
      </c>
      <c r="D1532" s="30">
        <f t="shared" ref="D1532:D1563" si="205">(H1532*J1532)/100</f>
        <v>36.979999999999997</v>
      </c>
      <c r="E1532" s="33">
        <f t="shared" si="204"/>
        <v>2.8666666666666667</v>
      </c>
      <c r="F1532" s="5">
        <v>150</v>
      </c>
      <c r="G1532" s="55">
        <v>5.2905000000000006</v>
      </c>
      <c r="H1532" s="5">
        <v>43</v>
      </c>
      <c r="I1532" s="1"/>
      <c r="J1532" s="27">
        <f t="shared" ref="J1532:J1563" si="206">IF(ISNUMBER(C1532),C1532,VALUE(LEFT(C1532,(SEARCH("±",C1532,1)-1))))</f>
        <v>86</v>
      </c>
    </row>
    <row r="1533" spans="1:11" s="28" customFormat="1" ht="15" customHeight="1">
      <c r="A1533" s="1">
        <v>1546</v>
      </c>
      <c r="B1533" s="28" t="s">
        <v>598</v>
      </c>
      <c r="C1533" s="56">
        <v>79</v>
      </c>
      <c r="D1533" s="30">
        <f t="shared" si="205"/>
        <v>40.29</v>
      </c>
      <c r="E1533" s="33">
        <f t="shared" si="204"/>
        <v>3.4</v>
      </c>
      <c r="F1533" s="5">
        <v>150</v>
      </c>
      <c r="G1533" s="55">
        <v>5.2905000000000006</v>
      </c>
      <c r="H1533" s="5">
        <v>51</v>
      </c>
      <c r="I1533" s="1"/>
      <c r="J1533" s="27">
        <f t="shared" si="206"/>
        <v>79</v>
      </c>
    </row>
    <row r="1534" spans="1:11" s="28" customFormat="1" ht="15" customHeight="1">
      <c r="A1534" s="1">
        <v>1547</v>
      </c>
      <c r="B1534" s="28" t="s">
        <v>599</v>
      </c>
      <c r="C1534" s="68">
        <v>67</v>
      </c>
      <c r="D1534" s="30">
        <f t="shared" si="205"/>
        <v>40.869999999999997</v>
      </c>
      <c r="E1534" s="33">
        <f t="shared" si="204"/>
        <v>4.0666666666666664</v>
      </c>
      <c r="F1534" s="5">
        <v>150</v>
      </c>
      <c r="G1534" s="55">
        <v>5.2905000000000006</v>
      </c>
      <c r="H1534" s="5">
        <v>61</v>
      </c>
      <c r="I1534" s="1"/>
      <c r="J1534" s="27">
        <f t="shared" si="206"/>
        <v>67</v>
      </c>
    </row>
    <row r="1535" spans="1:11" s="23" customFormat="1" ht="15" customHeight="1">
      <c r="A1535" s="1">
        <v>1548</v>
      </c>
      <c r="B1535" s="28" t="s">
        <v>600</v>
      </c>
      <c r="C1535" s="57">
        <v>55</v>
      </c>
      <c r="D1535" s="30">
        <f t="shared" si="205"/>
        <v>26.95</v>
      </c>
      <c r="E1535" s="33">
        <f t="shared" si="204"/>
        <v>3.2666666666666666</v>
      </c>
      <c r="F1535" s="5">
        <v>150</v>
      </c>
      <c r="G1535" s="55">
        <v>5.2905000000000006</v>
      </c>
      <c r="H1535" s="5">
        <v>49</v>
      </c>
      <c r="I1535" s="1"/>
      <c r="J1535" s="27">
        <f t="shared" si="206"/>
        <v>55</v>
      </c>
    </row>
    <row r="1536" spans="1:11" s="28" customFormat="1" ht="15" customHeight="1">
      <c r="A1536" s="1">
        <v>1549</v>
      </c>
      <c r="B1536" s="28" t="s">
        <v>601</v>
      </c>
      <c r="C1536" s="56" t="s">
        <v>1203</v>
      </c>
      <c r="D1536" s="30">
        <f t="shared" si="205"/>
        <v>31.36</v>
      </c>
      <c r="E1536" s="33">
        <f t="shared" si="204"/>
        <v>2.1333333333333333</v>
      </c>
      <c r="F1536" s="5">
        <v>150</v>
      </c>
      <c r="G1536" s="55">
        <v>5.2905000000000006</v>
      </c>
      <c r="H1536" s="5">
        <v>32</v>
      </c>
      <c r="I1536" s="1"/>
      <c r="J1536" s="27">
        <f t="shared" si="206"/>
        <v>98</v>
      </c>
    </row>
    <row r="1537" spans="1:10" s="28" customFormat="1" ht="15" customHeight="1">
      <c r="A1537" s="1">
        <v>1550</v>
      </c>
      <c r="B1537" s="28" t="s">
        <v>605</v>
      </c>
      <c r="C1537" s="56">
        <v>86</v>
      </c>
      <c r="D1537" s="30">
        <f t="shared" si="205"/>
        <v>55.9</v>
      </c>
      <c r="E1537" s="33">
        <f t="shared" si="204"/>
        <v>4.333333333333333</v>
      </c>
      <c r="F1537" s="5">
        <v>150</v>
      </c>
      <c r="G1537" s="55">
        <v>5.2905000000000006</v>
      </c>
      <c r="H1537" s="5">
        <v>65</v>
      </c>
      <c r="I1537" s="1"/>
      <c r="J1537" s="27">
        <f t="shared" si="206"/>
        <v>86</v>
      </c>
    </row>
    <row r="1538" spans="1:10" s="28" customFormat="1" ht="15" customHeight="1">
      <c r="A1538" s="1">
        <v>1551</v>
      </c>
      <c r="B1538" s="40" t="s">
        <v>157</v>
      </c>
      <c r="C1538" s="56" t="s">
        <v>606</v>
      </c>
      <c r="D1538" s="30">
        <f t="shared" si="205"/>
        <v>44.16</v>
      </c>
      <c r="E1538" s="33">
        <f t="shared" si="204"/>
        <v>3.2</v>
      </c>
      <c r="F1538" s="5">
        <v>150</v>
      </c>
      <c r="G1538" s="6">
        <v>5.2905000000000006</v>
      </c>
      <c r="H1538" s="5">
        <v>48</v>
      </c>
      <c r="I1538" s="1"/>
      <c r="J1538" s="27">
        <f t="shared" si="206"/>
        <v>92</v>
      </c>
    </row>
    <row r="1539" spans="1:10" s="27" customFormat="1" ht="15" customHeight="1">
      <c r="A1539" s="1">
        <v>1552</v>
      </c>
      <c r="B1539" s="28" t="s">
        <v>607</v>
      </c>
      <c r="C1539" s="57">
        <v>48</v>
      </c>
      <c r="D1539" s="30">
        <f t="shared" si="205"/>
        <v>13.44</v>
      </c>
      <c r="E1539" s="31">
        <f t="shared" si="204"/>
        <v>1.8666666666666667</v>
      </c>
      <c r="F1539" s="5">
        <v>75</v>
      </c>
      <c r="G1539" s="55">
        <v>2.6452500000000003</v>
      </c>
      <c r="H1539" s="5">
        <v>28</v>
      </c>
      <c r="I1539" s="1"/>
      <c r="J1539" s="27">
        <f t="shared" si="206"/>
        <v>48</v>
      </c>
    </row>
    <row r="1540" spans="1:10" s="28" customFormat="1" ht="15" customHeight="1">
      <c r="A1540" s="1">
        <v>1553</v>
      </c>
      <c r="B1540" s="28" t="s">
        <v>608</v>
      </c>
      <c r="C1540" s="56">
        <v>83</v>
      </c>
      <c r="D1540" s="30">
        <f t="shared" si="205"/>
        <v>32.369999999999997</v>
      </c>
      <c r="E1540" s="33">
        <f t="shared" si="204"/>
        <v>2.6</v>
      </c>
      <c r="F1540" s="5">
        <v>75</v>
      </c>
      <c r="G1540" s="55">
        <v>2.6452500000000003</v>
      </c>
      <c r="H1540" s="5">
        <v>39</v>
      </c>
      <c r="I1540" s="1"/>
      <c r="J1540" s="27">
        <f t="shared" si="206"/>
        <v>83</v>
      </c>
    </row>
    <row r="1541" spans="1:10" ht="15" customHeight="1">
      <c r="A1541" s="1">
        <v>1554</v>
      </c>
      <c r="B1541" s="28" t="s">
        <v>609</v>
      </c>
      <c r="C1541" s="68">
        <v>65</v>
      </c>
      <c r="D1541" s="30">
        <f t="shared" si="205"/>
        <v>26.65</v>
      </c>
      <c r="E1541" s="33">
        <f t="shared" si="204"/>
        <v>2.7333333333333334</v>
      </c>
      <c r="F1541" s="5">
        <v>100</v>
      </c>
      <c r="G1541" s="55">
        <v>3.5270000000000001</v>
      </c>
      <c r="H1541" s="5">
        <v>41</v>
      </c>
      <c r="I1541" s="1"/>
      <c r="J1541" s="27">
        <f t="shared" si="206"/>
        <v>65</v>
      </c>
    </row>
    <row r="1542" spans="1:10" s="28" customFormat="1" ht="15" customHeight="1">
      <c r="A1542" s="1">
        <v>1555</v>
      </c>
      <c r="B1542" s="28" t="s">
        <v>610</v>
      </c>
      <c r="C1542" s="56" t="s">
        <v>1205</v>
      </c>
      <c r="D1542" s="30">
        <f t="shared" si="205"/>
        <v>45.78</v>
      </c>
      <c r="E1542" s="33">
        <f t="shared" si="204"/>
        <v>2.8</v>
      </c>
      <c r="F1542" s="5">
        <v>150</v>
      </c>
      <c r="G1542" s="55">
        <v>5.2905000000000006</v>
      </c>
      <c r="H1542" s="5">
        <v>42</v>
      </c>
      <c r="I1542" s="1"/>
      <c r="J1542" s="27">
        <f t="shared" si="206"/>
        <v>109</v>
      </c>
    </row>
    <row r="1543" spans="1:10" s="28" customFormat="1" ht="15" customHeight="1">
      <c r="A1543" s="1">
        <v>1556</v>
      </c>
      <c r="B1543" s="28" t="s">
        <v>611</v>
      </c>
      <c r="C1543" s="56">
        <v>70</v>
      </c>
      <c r="D1543" s="30">
        <f t="shared" si="205"/>
        <v>42</v>
      </c>
      <c r="E1543" s="33">
        <f t="shared" si="204"/>
        <v>4</v>
      </c>
      <c r="F1543" s="5">
        <v>150</v>
      </c>
      <c r="G1543" s="55">
        <v>5.2905000000000006</v>
      </c>
      <c r="H1543" s="5">
        <v>60</v>
      </c>
      <c r="I1543" s="1"/>
      <c r="J1543" s="27">
        <f t="shared" si="206"/>
        <v>70</v>
      </c>
    </row>
    <row r="1544" spans="1:10" ht="15" customHeight="1">
      <c r="A1544" s="1">
        <v>1557</v>
      </c>
      <c r="B1544" s="28" t="s">
        <v>612</v>
      </c>
      <c r="C1544" s="57">
        <v>26</v>
      </c>
      <c r="D1544" s="30">
        <f t="shared" si="205"/>
        <v>11.7</v>
      </c>
      <c r="E1544" s="33">
        <f t="shared" si="204"/>
        <v>3</v>
      </c>
      <c r="F1544" s="79">
        <v>180</v>
      </c>
      <c r="G1544" s="55">
        <v>6.3486000000000002</v>
      </c>
      <c r="H1544" s="79">
        <v>45</v>
      </c>
      <c r="I1544" s="1"/>
      <c r="J1544" s="27">
        <f t="shared" si="206"/>
        <v>26</v>
      </c>
    </row>
    <row r="1545" spans="1:10" s="23" customFormat="1" ht="15" customHeight="1">
      <c r="A1545" s="1">
        <v>1558</v>
      </c>
      <c r="B1545" s="28" t="s">
        <v>613</v>
      </c>
      <c r="C1545" s="56" t="s">
        <v>1569</v>
      </c>
      <c r="D1545" s="30">
        <f t="shared" si="205"/>
        <v>15.8</v>
      </c>
      <c r="E1545" s="31">
        <f t="shared" si="204"/>
        <v>1.3333333333333333</v>
      </c>
      <c r="F1545" s="5">
        <v>120</v>
      </c>
      <c r="G1545" s="55">
        <v>4.2324000000000002</v>
      </c>
      <c r="H1545" s="5">
        <v>20</v>
      </c>
      <c r="I1545" s="1"/>
      <c r="J1545" s="27">
        <f t="shared" si="206"/>
        <v>79</v>
      </c>
    </row>
    <row r="1546" spans="1:10" s="27" customFormat="1" ht="15" customHeight="1">
      <c r="A1546" s="1">
        <v>1559</v>
      </c>
      <c r="B1546" s="28" t="s">
        <v>614</v>
      </c>
      <c r="C1546" s="57" t="s">
        <v>218</v>
      </c>
      <c r="D1546" s="30">
        <f t="shared" si="205"/>
        <v>17.55</v>
      </c>
      <c r="E1546" s="33">
        <f t="shared" si="204"/>
        <v>3</v>
      </c>
      <c r="F1546" s="79">
        <v>180</v>
      </c>
      <c r="G1546" s="55">
        <v>6.3486000000000002</v>
      </c>
      <c r="H1546" s="79">
        <v>45</v>
      </c>
      <c r="I1546" s="1"/>
      <c r="J1546" s="27">
        <f t="shared" si="206"/>
        <v>39</v>
      </c>
    </row>
    <row r="1547" spans="1:10" s="28" customFormat="1" ht="15" customHeight="1">
      <c r="A1547" s="1">
        <v>1560</v>
      </c>
      <c r="B1547" s="28" t="s">
        <v>615</v>
      </c>
      <c r="C1547" s="68">
        <v>68</v>
      </c>
      <c r="D1547" s="30">
        <f t="shared" si="205"/>
        <v>34</v>
      </c>
      <c r="E1547" s="33">
        <f t="shared" si="204"/>
        <v>3.3333333333333335</v>
      </c>
      <c r="F1547" s="5">
        <v>100</v>
      </c>
      <c r="G1547" s="55">
        <v>3.5270000000000001</v>
      </c>
      <c r="H1547" s="5">
        <v>50</v>
      </c>
      <c r="I1547" s="1"/>
      <c r="J1547" s="27">
        <f t="shared" si="206"/>
        <v>68</v>
      </c>
    </row>
    <row r="1548" spans="1:10" s="23" customFormat="1" ht="15" customHeight="1">
      <c r="A1548" s="1">
        <v>1561</v>
      </c>
      <c r="B1548" s="28" t="s">
        <v>616</v>
      </c>
      <c r="C1548" s="56">
        <v>91</v>
      </c>
      <c r="D1548" s="30">
        <f t="shared" si="205"/>
        <v>22.75</v>
      </c>
      <c r="E1548" s="31">
        <f t="shared" si="204"/>
        <v>1.6666666666666667</v>
      </c>
      <c r="F1548" s="5">
        <v>30</v>
      </c>
      <c r="G1548" s="6">
        <v>1.0581</v>
      </c>
      <c r="H1548" s="5">
        <v>25</v>
      </c>
      <c r="I1548" s="1"/>
      <c r="J1548" s="27">
        <f t="shared" si="206"/>
        <v>91</v>
      </c>
    </row>
    <row r="1549" spans="1:10" s="23" customFormat="1" ht="15" customHeight="1">
      <c r="A1549" s="1">
        <v>1562</v>
      </c>
      <c r="B1549" s="28" t="s">
        <v>617</v>
      </c>
      <c r="C1549" s="56">
        <v>81</v>
      </c>
      <c r="D1549" s="30">
        <f t="shared" si="205"/>
        <v>15.39</v>
      </c>
      <c r="E1549" s="31">
        <f t="shared" si="204"/>
        <v>1.2666666666666666</v>
      </c>
      <c r="F1549" s="5">
        <v>250</v>
      </c>
      <c r="G1549" s="6">
        <v>8.8175000000000008</v>
      </c>
      <c r="H1549" s="5">
        <v>19</v>
      </c>
      <c r="I1549" s="1"/>
      <c r="J1549" s="27">
        <f t="shared" si="206"/>
        <v>81</v>
      </c>
    </row>
    <row r="1550" spans="1:10" ht="15" customHeight="1">
      <c r="A1550" s="1">
        <v>1563</v>
      </c>
      <c r="B1550" s="28" t="s">
        <v>227</v>
      </c>
      <c r="C1550" s="68" t="s">
        <v>1440</v>
      </c>
      <c r="D1550" s="30">
        <f t="shared" si="205"/>
        <v>23.79</v>
      </c>
      <c r="E1550" s="33">
        <f t="shared" si="204"/>
        <v>2.6</v>
      </c>
      <c r="F1550" s="79">
        <v>180</v>
      </c>
      <c r="G1550" s="6">
        <v>6.3486000000000002</v>
      </c>
      <c r="H1550" s="79">
        <v>39</v>
      </c>
      <c r="I1550" s="1"/>
      <c r="J1550" s="27">
        <f t="shared" si="206"/>
        <v>61</v>
      </c>
    </row>
    <row r="1551" spans="1:10" s="23" customFormat="1" ht="15" customHeight="1">
      <c r="A1551" s="1">
        <v>1564</v>
      </c>
      <c r="B1551" s="28" t="s">
        <v>618</v>
      </c>
      <c r="C1551" s="57" t="s">
        <v>1461</v>
      </c>
      <c r="D1551" s="30">
        <f t="shared" si="205"/>
        <v>15.6</v>
      </c>
      <c r="E1551" s="33">
        <f t="shared" si="204"/>
        <v>2.6</v>
      </c>
      <c r="F1551" s="79">
        <v>180</v>
      </c>
      <c r="G1551" s="55">
        <v>6.3486000000000002</v>
      </c>
      <c r="H1551" s="79">
        <v>39</v>
      </c>
      <c r="I1551" s="1"/>
      <c r="J1551" s="27">
        <f t="shared" si="206"/>
        <v>40</v>
      </c>
    </row>
    <row r="1552" spans="1:10" s="23" customFormat="1" ht="15" customHeight="1">
      <c r="A1552" s="1">
        <v>1565</v>
      </c>
      <c r="B1552" s="28" t="s">
        <v>619</v>
      </c>
      <c r="C1552" s="68">
        <v>58</v>
      </c>
      <c r="D1552" s="30">
        <f t="shared" si="205"/>
        <v>22.62</v>
      </c>
      <c r="E1552" s="33">
        <f t="shared" si="204"/>
        <v>2.6</v>
      </c>
      <c r="F1552" s="79">
        <v>180</v>
      </c>
      <c r="G1552" s="55">
        <v>6.3486000000000002</v>
      </c>
      <c r="H1552" s="79">
        <v>39</v>
      </c>
      <c r="I1552" s="1"/>
      <c r="J1552" s="27">
        <f t="shared" si="206"/>
        <v>58</v>
      </c>
    </row>
    <row r="1553" spans="1:10" s="23" customFormat="1" ht="15" customHeight="1">
      <c r="A1553" s="1">
        <v>1566</v>
      </c>
      <c r="B1553" s="28" t="s">
        <v>620</v>
      </c>
      <c r="C1553" s="56">
        <v>77</v>
      </c>
      <c r="D1553" s="30">
        <f t="shared" si="205"/>
        <v>20.79</v>
      </c>
      <c r="E1553" s="31">
        <f t="shared" si="204"/>
        <v>1.8</v>
      </c>
      <c r="F1553" s="5">
        <v>75</v>
      </c>
      <c r="G1553" s="55">
        <v>2.6452500000000003</v>
      </c>
      <c r="H1553" s="5">
        <v>27</v>
      </c>
      <c r="I1553" s="1"/>
      <c r="J1553" s="27">
        <f t="shared" si="206"/>
        <v>77</v>
      </c>
    </row>
    <row r="1554" spans="1:10" s="23" customFormat="1" ht="15" customHeight="1">
      <c r="A1554" s="1">
        <v>1567</v>
      </c>
      <c r="B1554" s="28" t="s">
        <v>621</v>
      </c>
      <c r="C1554" s="56">
        <v>80</v>
      </c>
      <c r="D1554" s="30">
        <f t="shared" si="205"/>
        <v>20.8</v>
      </c>
      <c r="E1554" s="31">
        <f t="shared" si="204"/>
        <v>1.7333333333333334</v>
      </c>
      <c r="F1554" s="5">
        <v>75</v>
      </c>
      <c r="G1554" s="55">
        <v>2.6452500000000003</v>
      </c>
      <c r="H1554" s="5">
        <v>26</v>
      </c>
      <c r="I1554" s="1"/>
      <c r="J1554" s="27">
        <f t="shared" si="206"/>
        <v>80</v>
      </c>
    </row>
    <row r="1555" spans="1:10" s="23" customFormat="1" ht="15" customHeight="1">
      <c r="A1555" s="1">
        <v>1568</v>
      </c>
      <c r="B1555" s="28" t="s">
        <v>622</v>
      </c>
      <c r="C1555" s="57">
        <v>46</v>
      </c>
      <c r="D1555" s="30">
        <f t="shared" si="205"/>
        <v>22.54</v>
      </c>
      <c r="E1555" s="33">
        <f t="shared" si="204"/>
        <v>3.2666666666666666</v>
      </c>
      <c r="F1555" s="5">
        <v>180</v>
      </c>
      <c r="G1555" s="55">
        <v>6.3486000000000002</v>
      </c>
      <c r="H1555" s="5">
        <v>49</v>
      </c>
      <c r="I1555" s="1"/>
      <c r="J1555" s="27">
        <f t="shared" si="206"/>
        <v>46</v>
      </c>
    </row>
    <row r="1556" spans="1:10" s="28" customFormat="1" ht="15" customHeight="1">
      <c r="A1556" s="1">
        <v>1569</v>
      </c>
      <c r="B1556" s="28" t="s">
        <v>623</v>
      </c>
      <c r="C1556" s="56" t="s">
        <v>153</v>
      </c>
      <c r="D1556" s="30">
        <f t="shared" si="205"/>
        <v>54.75</v>
      </c>
      <c r="E1556" s="33">
        <f t="shared" si="204"/>
        <v>5</v>
      </c>
      <c r="F1556" s="5">
        <v>360</v>
      </c>
      <c r="G1556" s="55">
        <v>12.6972</v>
      </c>
      <c r="H1556" s="5">
        <v>75</v>
      </c>
      <c r="I1556" s="1"/>
      <c r="J1556" s="27">
        <f t="shared" si="206"/>
        <v>73</v>
      </c>
    </row>
    <row r="1557" spans="1:10" s="27" customFormat="1" ht="15" customHeight="1">
      <c r="A1557" s="1">
        <v>1570</v>
      </c>
      <c r="B1557" s="28" t="s">
        <v>624</v>
      </c>
      <c r="C1557" s="57" t="s">
        <v>1121</v>
      </c>
      <c r="D1557" s="30">
        <f t="shared" si="205"/>
        <v>17.28</v>
      </c>
      <c r="E1557" s="33">
        <f t="shared" si="204"/>
        <v>2.4</v>
      </c>
      <c r="F1557" s="5">
        <v>100</v>
      </c>
      <c r="G1557" s="55">
        <v>3.5270000000000001</v>
      </c>
      <c r="H1557" s="5">
        <v>36</v>
      </c>
      <c r="I1557" s="1"/>
      <c r="J1557" s="27">
        <f t="shared" si="206"/>
        <v>48</v>
      </c>
    </row>
    <row r="1558" spans="1:10" s="23" customFormat="1" ht="15" customHeight="1">
      <c r="A1558" s="1">
        <v>1571</v>
      </c>
      <c r="B1558" s="51" t="s">
        <v>156</v>
      </c>
      <c r="C1558" s="57">
        <v>55</v>
      </c>
      <c r="D1558" s="30">
        <f t="shared" si="205"/>
        <v>20.350000000000001</v>
      </c>
      <c r="E1558" s="33">
        <f t="shared" si="204"/>
        <v>2.4666666666666668</v>
      </c>
      <c r="F1558" s="5">
        <v>100</v>
      </c>
      <c r="G1558" s="55">
        <v>3.5270000000000001</v>
      </c>
      <c r="H1558" s="5">
        <v>37</v>
      </c>
      <c r="I1558" s="1"/>
      <c r="J1558" s="27">
        <f t="shared" si="206"/>
        <v>55</v>
      </c>
    </row>
    <row r="1559" spans="1:10" s="27" customFormat="1" ht="15" customHeight="1">
      <c r="A1559" s="1">
        <v>1572</v>
      </c>
      <c r="B1559" s="40" t="s">
        <v>157</v>
      </c>
      <c r="C1559" s="57" t="s">
        <v>1289</v>
      </c>
      <c r="D1559" s="30">
        <f t="shared" si="205"/>
        <v>19.239999999999998</v>
      </c>
      <c r="E1559" s="33">
        <f t="shared" si="204"/>
        <v>2.4666666666666668</v>
      </c>
      <c r="F1559" s="5">
        <v>100</v>
      </c>
      <c r="G1559" s="55">
        <v>3.5270000000000001</v>
      </c>
      <c r="H1559" s="5">
        <v>37</v>
      </c>
      <c r="I1559" s="1"/>
      <c r="J1559" s="27">
        <f t="shared" si="206"/>
        <v>52</v>
      </c>
    </row>
    <row r="1560" spans="1:10" s="28" customFormat="1" ht="15" customHeight="1">
      <c r="A1560" s="1">
        <v>1573</v>
      </c>
      <c r="B1560" s="28" t="s">
        <v>625</v>
      </c>
      <c r="C1560" s="68" t="s">
        <v>276</v>
      </c>
      <c r="D1560" s="30">
        <f t="shared" si="205"/>
        <v>29.76</v>
      </c>
      <c r="E1560" s="33">
        <f t="shared" si="204"/>
        <v>3.2</v>
      </c>
      <c r="F1560" s="79">
        <v>180</v>
      </c>
      <c r="G1560" s="55">
        <v>6.3486000000000002</v>
      </c>
      <c r="H1560" s="79">
        <v>48</v>
      </c>
      <c r="I1560" s="1"/>
      <c r="J1560" s="27">
        <f t="shared" si="206"/>
        <v>62</v>
      </c>
    </row>
    <row r="1561" spans="1:10" s="23" customFormat="1" ht="15" customHeight="1">
      <c r="A1561" s="1">
        <v>1574</v>
      </c>
      <c r="B1561" s="28" t="s">
        <v>626</v>
      </c>
      <c r="C1561" s="57">
        <v>48</v>
      </c>
      <c r="D1561" s="30">
        <f t="shared" si="205"/>
        <v>22.56</v>
      </c>
      <c r="E1561" s="33">
        <f t="shared" si="204"/>
        <v>3.1333333333333333</v>
      </c>
      <c r="F1561" s="5">
        <v>180</v>
      </c>
      <c r="G1561" s="55">
        <v>6.3486000000000002</v>
      </c>
      <c r="H1561" s="5">
        <v>47</v>
      </c>
      <c r="I1561" s="1"/>
      <c r="J1561" s="27">
        <f t="shared" si="206"/>
        <v>48</v>
      </c>
    </row>
    <row r="1562" spans="1:10" s="27" customFormat="1" ht="15" customHeight="1">
      <c r="A1562" s="1">
        <v>1575</v>
      </c>
      <c r="B1562" s="40" t="s">
        <v>157</v>
      </c>
      <c r="C1562" s="57" t="s">
        <v>1431</v>
      </c>
      <c r="D1562" s="30">
        <f t="shared" si="205"/>
        <v>26.4</v>
      </c>
      <c r="E1562" s="33">
        <f t="shared" si="204"/>
        <v>3.2</v>
      </c>
      <c r="F1562" s="5">
        <v>180</v>
      </c>
      <c r="G1562" s="55">
        <v>6.3486000000000002</v>
      </c>
      <c r="H1562" s="5">
        <v>48</v>
      </c>
      <c r="I1562" s="1"/>
      <c r="J1562" s="27">
        <f t="shared" si="206"/>
        <v>55</v>
      </c>
    </row>
    <row r="1563" spans="1:10" s="23" customFormat="1" ht="15" customHeight="1">
      <c r="A1563" s="1">
        <v>1576</v>
      </c>
      <c r="B1563" s="28" t="s">
        <v>627</v>
      </c>
      <c r="C1563" s="68">
        <v>57</v>
      </c>
      <c r="D1563" s="30">
        <f t="shared" si="205"/>
        <v>0</v>
      </c>
      <c r="E1563" s="4">
        <f t="shared" si="204"/>
        <v>0</v>
      </c>
      <c r="F1563" s="5"/>
      <c r="G1563" s="22"/>
      <c r="H1563" s="5"/>
      <c r="I1563" s="1"/>
      <c r="J1563" s="27">
        <f t="shared" si="206"/>
        <v>57</v>
      </c>
    </row>
    <row r="1564" spans="1:10" s="23" customFormat="1" ht="15" customHeight="1">
      <c r="A1564" s="1">
        <v>1577</v>
      </c>
      <c r="B1564" s="28" t="s">
        <v>628</v>
      </c>
      <c r="C1564" s="68">
        <v>56</v>
      </c>
      <c r="D1564" s="30">
        <f t="shared" ref="D1564:D1580" si="207">(H1564*J1564)/100</f>
        <v>0</v>
      </c>
      <c r="E1564" s="4">
        <f t="shared" si="204"/>
        <v>0</v>
      </c>
      <c r="F1564" s="5"/>
      <c r="G1564" s="22"/>
      <c r="H1564" s="5"/>
      <c r="I1564" s="1"/>
      <c r="J1564" s="27">
        <f t="shared" ref="J1564:J1580" si="208">IF(ISNUMBER(C1564),C1564,VALUE(LEFT(C1564,(SEARCH("±",C1564,1)-1))))</f>
        <v>56</v>
      </c>
    </row>
    <row r="1565" spans="1:10" s="23" customFormat="1" ht="15" customHeight="1">
      <c r="A1565" s="1">
        <v>1578</v>
      </c>
      <c r="B1565" s="28" t="s">
        <v>629</v>
      </c>
      <c r="C1565" s="57">
        <v>55</v>
      </c>
      <c r="D1565" s="30">
        <f t="shared" si="207"/>
        <v>0</v>
      </c>
      <c r="E1565" s="4">
        <f t="shared" si="204"/>
        <v>0</v>
      </c>
      <c r="F1565" s="5"/>
      <c r="G1565" s="22"/>
      <c r="H1565" s="5"/>
      <c r="I1565" s="1"/>
      <c r="J1565" s="27">
        <f t="shared" si="208"/>
        <v>55</v>
      </c>
    </row>
    <row r="1566" spans="1:10" ht="15" customHeight="1">
      <c r="A1566" s="1">
        <v>1579</v>
      </c>
      <c r="B1566" s="40" t="s">
        <v>630</v>
      </c>
      <c r="C1566" s="68" t="s">
        <v>399</v>
      </c>
      <c r="D1566" s="30">
        <f t="shared" si="207"/>
        <v>26.32</v>
      </c>
      <c r="E1566" s="33">
        <f t="shared" si="204"/>
        <v>3.1333333333333333</v>
      </c>
      <c r="F1566" s="5">
        <v>300</v>
      </c>
      <c r="G1566" s="55">
        <v>10.581000000000001</v>
      </c>
      <c r="H1566" s="5">
        <v>47</v>
      </c>
      <c r="I1566" s="1"/>
      <c r="J1566" s="27">
        <f t="shared" si="208"/>
        <v>56</v>
      </c>
    </row>
    <row r="1567" spans="1:10" s="28" customFormat="1" ht="15" customHeight="1">
      <c r="A1567" s="1">
        <v>1580</v>
      </c>
      <c r="B1567" s="28" t="s">
        <v>631</v>
      </c>
      <c r="C1567" s="56">
        <v>79</v>
      </c>
      <c r="D1567" s="30">
        <f t="shared" si="207"/>
        <v>39.5</v>
      </c>
      <c r="E1567" s="33">
        <f t="shared" si="204"/>
        <v>3.3333333333333335</v>
      </c>
      <c r="F1567" s="5">
        <v>150</v>
      </c>
      <c r="G1567" s="55">
        <v>5.2905000000000006</v>
      </c>
      <c r="H1567" s="5">
        <v>50</v>
      </c>
      <c r="I1567" s="1"/>
      <c r="J1567" s="27">
        <f t="shared" si="208"/>
        <v>79</v>
      </c>
    </row>
    <row r="1568" spans="1:10" ht="15" customHeight="1">
      <c r="A1568" s="1">
        <v>1581</v>
      </c>
      <c r="B1568" s="28" t="s">
        <v>632</v>
      </c>
      <c r="C1568" s="68">
        <v>56</v>
      </c>
      <c r="D1568" s="30">
        <f t="shared" si="207"/>
        <v>24.08</v>
      </c>
      <c r="E1568" s="33">
        <f t="shared" si="204"/>
        <v>2.8666666666666667</v>
      </c>
      <c r="F1568" s="5">
        <v>150</v>
      </c>
      <c r="G1568" s="55">
        <v>5.2905000000000006</v>
      </c>
      <c r="H1568" s="5">
        <v>43</v>
      </c>
      <c r="I1568" s="1"/>
      <c r="J1568" s="27">
        <f t="shared" si="208"/>
        <v>56</v>
      </c>
    </row>
    <row r="1569" spans="1:11" ht="15" customHeight="1">
      <c r="A1569" s="1">
        <v>1582</v>
      </c>
      <c r="B1569" s="28" t="s">
        <v>633</v>
      </c>
      <c r="C1569" s="68">
        <v>61</v>
      </c>
      <c r="D1569" s="30">
        <f t="shared" si="207"/>
        <v>28.67</v>
      </c>
      <c r="E1569" s="33">
        <f t="shared" si="204"/>
        <v>3.1333333333333333</v>
      </c>
      <c r="F1569" s="5">
        <v>150</v>
      </c>
      <c r="G1569" s="55">
        <v>5.2905000000000006</v>
      </c>
      <c r="H1569" s="5">
        <v>47</v>
      </c>
      <c r="I1569" s="1"/>
      <c r="J1569" s="27">
        <f t="shared" si="208"/>
        <v>61</v>
      </c>
    </row>
    <row r="1570" spans="1:11" s="28" customFormat="1" ht="15" customHeight="1">
      <c r="A1570" s="1">
        <v>1583</v>
      </c>
      <c r="B1570" s="28" t="s">
        <v>634</v>
      </c>
      <c r="C1570" s="68">
        <v>69</v>
      </c>
      <c r="D1570" s="30">
        <f t="shared" si="207"/>
        <v>32.43</v>
      </c>
      <c r="E1570" s="33">
        <f t="shared" si="204"/>
        <v>3.1333333333333333</v>
      </c>
      <c r="F1570" s="5">
        <v>300</v>
      </c>
      <c r="G1570" s="55">
        <v>10.581000000000001</v>
      </c>
      <c r="H1570" s="5">
        <v>47</v>
      </c>
      <c r="I1570" s="1"/>
      <c r="J1570" s="27">
        <f t="shared" si="208"/>
        <v>69</v>
      </c>
    </row>
    <row r="1571" spans="1:11" s="23" customFormat="1" ht="15" customHeight="1">
      <c r="A1571" s="1">
        <v>1584</v>
      </c>
      <c r="B1571" s="28" t="s">
        <v>635</v>
      </c>
      <c r="C1571" s="68">
        <v>59</v>
      </c>
      <c r="D1571" s="30">
        <f t="shared" si="207"/>
        <v>0</v>
      </c>
      <c r="E1571" s="4">
        <f t="shared" si="204"/>
        <v>0</v>
      </c>
      <c r="F1571" s="5"/>
      <c r="G1571" s="22"/>
      <c r="H1571" s="5"/>
      <c r="I1571" s="1"/>
      <c r="J1571" s="27">
        <f t="shared" si="208"/>
        <v>59</v>
      </c>
    </row>
    <row r="1572" spans="1:11" ht="12.75" customHeight="1">
      <c r="A1572" s="1">
        <v>1585</v>
      </c>
      <c r="B1572" s="28" t="s">
        <v>636</v>
      </c>
      <c r="C1572" s="68">
        <v>58</v>
      </c>
      <c r="D1572" s="30">
        <f t="shared" si="207"/>
        <v>0</v>
      </c>
      <c r="E1572" s="4">
        <f t="shared" si="204"/>
        <v>0</v>
      </c>
      <c r="G1572" s="22"/>
      <c r="I1572" s="1"/>
      <c r="J1572" s="27">
        <f t="shared" si="208"/>
        <v>58</v>
      </c>
    </row>
    <row r="1573" spans="1:11" s="27" customFormat="1" ht="15" customHeight="1">
      <c r="A1573" s="1">
        <v>1586</v>
      </c>
      <c r="B1573" s="40" t="s">
        <v>637</v>
      </c>
      <c r="C1573" s="68" t="s">
        <v>1596</v>
      </c>
      <c r="D1573" s="30">
        <f t="shared" si="207"/>
        <v>18.88</v>
      </c>
      <c r="E1573" s="33">
        <f t="shared" si="204"/>
        <v>2.1333333333333333</v>
      </c>
      <c r="F1573" s="5">
        <v>150</v>
      </c>
      <c r="G1573" s="55">
        <v>5.2905000000000006</v>
      </c>
      <c r="H1573" s="5">
        <v>32</v>
      </c>
      <c r="I1573" s="1"/>
      <c r="J1573" s="27">
        <f t="shared" si="208"/>
        <v>59</v>
      </c>
    </row>
    <row r="1574" spans="1:11" ht="15" customHeight="1">
      <c r="A1574" s="1">
        <v>1587</v>
      </c>
      <c r="B1574" s="28" t="s">
        <v>640</v>
      </c>
      <c r="C1574" s="68">
        <v>63</v>
      </c>
      <c r="D1574" s="30">
        <f t="shared" si="207"/>
        <v>0</v>
      </c>
      <c r="E1574" s="4">
        <f t="shared" si="204"/>
        <v>0</v>
      </c>
      <c r="F1574" s="27"/>
      <c r="G1574" s="22"/>
      <c r="H1574" s="27"/>
      <c r="I1574" s="1"/>
      <c r="J1574" s="27">
        <f t="shared" si="208"/>
        <v>63</v>
      </c>
    </row>
    <row r="1575" spans="1:11" s="23" customFormat="1" ht="15" customHeight="1">
      <c r="A1575" s="1">
        <v>1588</v>
      </c>
      <c r="B1575" s="28" t="s">
        <v>641</v>
      </c>
      <c r="C1575" s="68">
        <v>61</v>
      </c>
      <c r="D1575" s="30">
        <f t="shared" si="207"/>
        <v>0</v>
      </c>
      <c r="E1575" s="4">
        <f t="shared" si="204"/>
        <v>0</v>
      </c>
      <c r="F1575" s="5"/>
      <c r="G1575" s="22"/>
      <c r="H1575" s="5"/>
      <c r="I1575" s="1"/>
      <c r="J1575" s="27">
        <f t="shared" si="208"/>
        <v>61</v>
      </c>
    </row>
    <row r="1576" spans="1:11" ht="15" customHeight="1">
      <c r="A1576" s="1">
        <v>1589</v>
      </c>
      <c r="B1576" s="40" t="s">
        <v>637</v>
      </c>
      <c r="C1576" s="68" t="s">
        <v>642</v>
      </c>
      <c r="D1576" s="30">
        <f t="shared" si="207"/>
        <v>26.66</v>
      </c>
      <c r="E1576" s="33">
        <f t="shared" si="204"/>
        <v>2.8666666666666667</v>
      </c>
      <c r="F1576" s="5">
        <v>150</v>
      </c>
      <c r="G1576" s="55">
        <v>5.2905000000000006</v>
      </c>
      <c r="H1576" s="5">
        <v>43</v>
      </c>
      <c r="I1576" s="1"/>
      <c r="J1576" s="27">
        <f t="shared" si="208"/>
        <v>62</v>
      </c>
    </row>
    <row r="1577" spans="1:11" s="27" customFormat="1" ht="15" customHeight="1">
      <c r="A1577" s="1">
        <v>1590</v>
      </c>
      <c r="B1577" s="28" t="s">
        <v>643</v>
      </c>
      <c r="C1577" s="56">
        <v>72</v>
      </c>
      <c r="D1577" s="30">
        <f t="shared" si="207"/>
        <v>25.92</v>
      </c>
      <c r="E1577" s="33">
        <f t="shared" si="204"/>
        <v>2.4</v>
      </c>
      <c r="F1577" s="5">
        <v>150</v>
      </c>
      <c r="G1577" s="55">
        <v>5.2905000000000006</v>
      </c>
      <c r="H1577" s="5">
        <v>36</v>
      </c>
      <c r="I1577" s="1"/>
      <c r="J1577" s="27">
        <f t="shared" si="208"/>
        <v>72</v>
      </c>
    </row>
    <row r="1578" spans="1:11">
      <c r="A1578" s="1">
        <v>1591</v>
      </c>
      <c r="B1578" s="28" t="s">
        <v>644</v>
      </c>
      <c r="C1578" s="68">
        <v>56</v>
      </c>
      <c r="D1578" s="30">
        <f t="shared" si="207"/>
        <v>28.56</v>
      </c>
      <c r="E1578" s="33">
        <f t="shared" si="204"/>
        <v>3.4</v>
      </c>
      <c r="F1578" s="5">
        <v>150</v>
      </c>
      <c r="G1578" s="55">
        <v>5.2905000000000006</v>
      </c>
      <c r="H1578" s="5">
        <v>51</v>
      </c>
      <c r="I1578" s="1"/>
      <c r="J1578" s="27">
        <f t="shared" si="208"/>
        <v>56</v>
      </c>
    </row>
    <row r="1579" spans="1:11" s="28" customFormat="1" ht="15" customHeight="1">
      <c r="A1579" s="1">
        <v>1592</v>
      </c>
      <c r="B1579" s="28" t="s">
        <v>645</v>
      </c>
      <c r="C1579" s="56">
        <v>80</v>
      </c>
      <c r="D1579" s="30">
        <f t="shared" si="207"/>
        <v>39.200000000000003</v>
      </c>
      <c r="E1579" s="33">
        <f t="shared" si="204"/>
        <v>3.2666666666666666</v>
      </c>
      <c r="F1579" s="5">
        <v>150</v>
      </c>
      <c r="G1579" s="55">
        <v>5.2905000000000006</v>
      </c>
      <c r="H1579" s="5">
        <v>49</v>
      </c>
      <c r="I1579" s="1"/>
      <c r="J1579" s="27">
        <f t="shared" si="208"/>
        <v>80</v>
      </c>
    </row>
    <row r="1580" spans="1:11" s="28" customFormat="1" ht="15" customHeight="1">
      <c r="A1580" s="1">
        <v>1593</v>
      </c>
      <c r="B1580" s="28" t="s">
        <v>646</v>
      </c>
      <c r="C1580" s="56">
        <v>77</v>
      </c>
      <c r="D1580" s="30">
        <f t="shared" si="207"/>
        <v>39.270000000000003</v>
      </c>
      <c r="E1580" s="33">
        <f t="shared" si="204"/>
        <v>3.4</v>
      </c>
      <c r="F1580" s="5">
        <v>150</v>
      </c>
      <c r="G1580" s="55">
        <v>5.2905000000000006</v>
      </c>
      <c r="H1580" s="5">
        <v>51</v>
      </c>
      <c r="I1580" s="1"/>
      <c r="J1580" s="27">
        <f t="shared" si="208"/>
        <v>77</v>
      </c>
    </row>
    <row r="1581" spans="1:11" s="27" customFormat="1" ht="15.75" customHeight="1">
      <c r="A1581" s="1">
        <v>1594</v>
      </c>
      <c r="B1581" s="20" t="s">
        <v>647</v>
      </c>
      <c r="C1581" s="24"/>
      <c r="D1581" s="24"/>
      <c r="E1581" s="24"/>
      <c r="F1581" s="24"/>
      <c r="G1581" s="24"/>
      <c r="H1581" s="24"/>
      <c r="I1581" s="24"/>
      <c r="J1581" s="24"/>
      <c r="K1581" s="24"/>
    </row>
    <row r="1582" spans="1:11" s="27" customFormat="1" ht="15" customHeight="1">
      <c r="A1582" s="1">
        <v>1595</v>
      </c>
      <c r="B1582" s="28" t="s">
        <v>648</v>
      </c>
      <c r="C1582" s="56" t="s">
        <v>915</v>
      </c>
      <c r="D1582" s="30">
        <f t="shared" ref="D1582:D1592" si="209">(H1582*J1582)/100</f>
        <v>18.43</v>
      </c>
      <c r="E1582" s="31">
        <f t="shared" si="204"/>
        <v>1.2666666666666666</v>
      </c>
      <c r="F1582" s="5">
        <v>30</v>
      </c>
      <c r="G1582" s="55">
        <v>1.0581</v>
      </c>
      <c r="H1582" s="5">
        <v>19</v>
      </c>
      <c r="I1582" s="1"/>
      <c r="J1582" s="27">
        <f t="shared" ref="J1582:J1592" si="210">IF(ISNUMBER(C1582),C1582,VALUE(LEFT(C1582,(SEARCH("±",C1582,1)-1))))</f>
        <v>97</v>
      </c>
    </row>
    <row r="1583" spans="1:11" s="23" customFormat="1" ht="15" customHeight="1">
      <c r="A1583" s="1">
        <v>1597</v>
      </c>
      <c r="B1583" s="28" t="s">
        <v>649</v>
      </c>
      <c r="C1583" s="57" t="s">
        <v>650</v>
      </c>
      <c r="D1583" s="30">
        <f t="shared" si="209"/>
        <v>0</v>
      </c>
      <c r="E1583" s="4">
        <f t="shared" si="204"/>
        <v>0</v>
      </c>
      <c r="F1583" s="5"/>
      <c r="G1583" s="22"/>
      <c r="H1583" s="5"/>
      <c r="I1583" s="1"/>
      <c r="J1583" s="27">
        <f t="shared" si="210"/>
        <v>55</v>
      </c>
    </row>
    <row r="1584" spans="1:11" s="23" customFormat="1" ht="15" customHeight="1">
      <c r="A1584" s="1">
        <v>1598</v>
      </c>
      <c r="B1584" s="28" t="s">
        <v>651</v>
      </c>
      <c r="C1584" s="57">
        <v>49</v>
      </c>
      <c r="D1584" s="30">
        <f t="shared" si="209"/>
        <v>0</v>
      </c>
      <c r="E1584" s="4">
        <f t="shared" si="204"/>
        <v>0</v>
      </c>
      <c r="F1584" s="5"/>
      <c r="G1584" s="22"/>
      <c r="H1584" s="5"/>
      <c r="I1584" s="1"/>
      <c r="J1584" s="27">
        <f t="shared" si="210"/>
        <v>49</v>
      </c>
    </row>
    <row r="1585" spans="1:10" s="23" customFormat="1" ht="15" customHeight="1">
      <c r="A1585" s="1">
        <v>1599</v>
      </c>
      <c r="B1585" s="28" t="s">
        <v>651</v>
      </c>
      <c r="C1585" s="68">
        <v>67</v>
      </c>
      <c r="D1585" s="30">
        <f t="shared" si="209"/>
        <v>0</v>
      </c>
      <c r="E1585" s="4">
        <f t="shared" si="204"/>
        <v>0</v>
      </c>
      <c r="F1585" s="5"/>
      <c r="G1585" s="22"/>
      <c r="H1585" s="5"/>
      <c r="I1585" s="1"/>
      <c r="J1585" s="27">
        <f t="shared" si="210"/>
        <v>67</v>
      </c>
    </row>
    <row r="1586" spans="1:10" ht="15" customHeight="1">
      <c r="A1586" s="1">
        <v>1600</v>
      </c>
      <c r="B1586" s="40" t="s">
        <v>652</v>
      </c>
      <c r="C1586" s="68" t="s">
        <v>653</v>
      </c>
      <c r="D1586" s="30">
        <f t="shared" si="209"/>
        <v>28.5</v>
      </c>
      <c r="E1586" s="33">
        <f t="shared" si="204"/>
        <v>3.3333333333333335</v>
      </c>
      <c r="F1586" s="44" t="s">
        <v>654</v>
      </c>
      <c r="G1586" s="55">
        <v>2.6452500000000003</v>
      </c>
      <c r="H1586" s="45">
        <v>50</v>
      </c>
      <c r="I1586" s="1"/>
      <c r="J1586" s="27">
        <f t="shared" si="210"/>
        <v>57</v>
      </c>
    </row>
    <row r="1587" spans="1:10" s="28" customFormat="1" ht="15" customHeight="1">
      <c r="A1587" s="1">
        <v>1601</v>
      </c>
      <c r="B1587" s="28" t="s">
        <v>655</v>
      </c>
      <c r="C1587" s="56" t="s">
        <v>61</v>
      </c>
      <c r="D1587" s="30">
        <f t="shared" si="209"/>
        <v>31.5</v>
      </c>
      <c r="E1587" s="33">
        <f t="shared" ref="E1587:E1650" si="211">SUM(H1587/15)</f>
        <v>3</v>
      </c>
      <c r="F1587" s="5">
        <v>120</v>
      </c>
      <c r="G1587" s="55">
        <v>4.2324000000000002</v>
      </c>
      <c r="H1587" s="5">
        <v>45</v>
      </c>
      <c r="I1587" s="1"/>
      <c r="J1587" s="27">
        <f t="shared" si="210"/>
        <v>70</v>
      </c>
    </row>
    <row r="1588" spans="1:10" s="23" customFormat="1" ht="15" customHeight="1">
      <c r="A1588" s="1">
        <v>1602</v>
      </c>
      <c r="B1588" s="28" t="s">
        <v>656</v>
      </c>
      <c r="C1588" s="57">
        <v>48</v>
      </c>
      <c r="D1588" s="30">
        <f t="shared" si="209"/>
        <v>0</v>
      </c>
      <c r="E1588" s="4">
        <f t="shared" si="211"/>
        <v>0</v>
      </c>
      <c r="F1588" s="5"/>
      <c r="G1588" s="22"/>
      <c r="H1588" s="5"/>
      <c r="I1588" s="1"/>
      <c r="J1588" s="27">
        <f t="shared" si="210"/>
        <v>48</v>
      </c>
    </row>
    <row r="1589" spans="1:10" s="23" customFormat="1" ht="15" customHeight="1">
      <c r="A1589" s="1">
        <v>1603</v>
      </c>
      <c r="B1589" s="28" t="s">
        <v>656</v>
      </c>
      <c r="C1589" s="57">
        <v>37</v>
      </c>
      <c r="D1589" s="30">
        <f t="shared" si="209"/>
        <v>0</v>
      </c>
      <c r="E1589" s="4">
        <f t="shared" si="211"/>
        <v>0</v>
      </c>
      <c r="F1589" s="5"/>
      <c r="G1589" s="22"/>
      <c r="H1589" s="5"/>
      <c r="I1589" s="1"/>
      <c r="J1589" s="27">
        <f t="shared" si="210"/>
        <v>37</v>
      </c>
    </row>
    <row r="1590" spans="1:10" s="23" customFormat="1" ht="15" customHeight="1">
      <c r="A1590" s="1">
        <v>1604</v>
      </c>
      <c r="B1590" s="40" t="s">
        <v>160</v>
      </c>
      <c r="C1590" s="57" t="s">
        <v>1124</v>
      </c>
      <c r="D1590" s="30">
        <f t="shared" si="209"/>
        <v>15.91</v>
      </c>
      <c r="E1590" s="33">
        <f t="shared" si="211"/>
        <v>2.4666666666666668</v>
      </c>
      <c r="F1590" s="5">
        <v>150</v>
      </c>
      <c r="G1590" s="55">
        <v>5.2905000000000006</v>
      </c>
      <c r="H1590" s="5">
        <v>37</v>
      </c>
      <c r="I1590" s="1"/>
      <c r="J1590" s="27">
        <f t="shared" si="210"/>
        <v>43</v>
      </c>
    </row>
    <row r="1591" spans="1:10" ht="15" customHeight="1">
      <c r="A1591" s="1">
        <v>1605</v>
      </c>
      <c r="B1591" s="28" t="s">
        <v>657</v>
      </c>
      <c r="C1591" s="57">
        <v>11</v>
      </c>
      <c r="D1591" s="30">
        <f t="shared" si="209"/>
        <v>3.96</v>
      </c>
      <c r="E1591" s="33">
        <f t="shared" si="211"/>
        <v>2.4</v>
      </c>
      <c r="F1591" s="44">
        <v>150</v>
      </c>
      <c r="G1591" s="55">
        <v>5.2905000000000006</v>
      </c>
      <c r="H1591" s="45">
        <v>36</v>
      </c>
      <c r="I1591" s="1"/>
      <c r="J1591" s="27">
        <f t="shared" si="210"/>
        <v>11</v>
      </c>
    </row>
    <row r="1592" spans="1:10" ht="15" customHeight="1">
      <c r="A1592" s="1">
        <v>1606</v>
      </c>
      <c r="B1592" s="28" t="s">
        <v>658</v>
      </c>
      <c r="C1592" s="57" t="s">
        <v>1404</v>
      </c>
      <c r="D1592" s="30">
        <f t="shared" si="209"/>
        <v>7.74</v>
      </c>
      <c r="E1592" s="31">
        <f t="shared" si="211"/>
        <v>1.2</v>
      </c>
      <c r="F1592" s="5">
        <v>150</v>
      </c>
      <c r="G1592" s="55">
        <v>5.2905000000000006</v>
      </c>
      <c r="H1592" s="5">
        <v>18</v>
      </c>
      <c r="I1592" s="1"/>
      <c r="J1592" s="27">
        <f t="shared" si="210"/>
        <v>43</v>
      </c>
    </row>
    <row r="1593" spans="1:10" s="27" customFormat="1" ht="15.75" customHeight="1">
      <c r="A1593" s="1">
        <v>1607</v>
      </c>
      <c r="B1593" s="20" t="s">
        <v>659</v>
      </c>
      <c r="C1593" s="24"/>
      <c r="D1593" s="24"/>
      <c r="E1593" s="24"/>
      <c r="F1593" s="24"/>
      <c r="G1593" s="24"/>
      <c r="H1593" s="24"/>
      <c r="I1593" s="24"/>
      <c r="J1593" s="24"/>
    </row>
    <row r="1594" spans="1:10" s="27" customFormat="1" ht="15" customHeight="1">
      <c r="A1594" s="1">
        <v>1608</v>
      </c>
      <c r="B1594" s="28" t="s">
        <v>660</v>
      </c>
      <c r="C1594" s="68" t="s">
        <v>788</v>
      </c>
      <c r="D1594" s="30">
        <f t="shared" ref="D1594:D1612" si="212">(H1594*J1594)/100</f>
        <v>19.8</v>
      </c>
      <c r="E1594" s="31">
        <f t="shared" si="211"/>
        <v>2</v>
      </c>
      <c r="F1594" s="5">
        <v>60</v>
      </c>
      <c r="G1594" s="55">
        <v>2.1162000000000001</v>
      </c>
      <c r="H1594" s="5">
        <v>30</v>
      </c>
      <c r="I1594" s="1"/>
      <c r="J1594" s="27">
        <f t="shared" ref="J1594:J1612" si="213">IF(ISNUMBER(C1594),C1594,VALUE(LEFT(C1594,(SEARCH("±",C1594,1)-1))))</f>
        <v>66</v>
      </c>
    </row>
    <row r="1595" spans="1:10" s="23" customFormat="1" ht="15" customHeight="1">
      <c r="A1595" s="1">
        <v>1609</v>
      </c>
      <c r="B1595" s="28" t="s">
        <v>661</v>
      </c>
      <c r="C1595" s="56" t="s">
        <v>790</v>
      </c>
      <c r="D1595" s="30">
        <f t="shared" si="212"/>
        <v>22.8</v>
      </c>
      <c r="E1595" s="31">
        <f t="shared" si="211"/>
        <v>2</v>
      </c>
      <c r="F1595" s="5">
        <v>60</v>
      </c>
      <c r="G1595" s="55">
        <v>2.1162000000000001</v>
      </c>
      <c r="H1595" s="5">
        <v>30</v>
      </c>
      <c r="I1595" s="1"/>
      <c r="J1595" s="27">
        <f t="shared" si="213"/>
        <v>76</v>
      </c>
    </row>
    <row r="1596" spans="1:10" s="23" customFormat="1" ht="15" customHeight="1">
      <c r="A1596" s="1">
        <v>1610</v>
      </c>
      <c r="B1596" s="28" t="s">
        <v>662</v>
      </c>
      <c r="C1596" s="57">
        <v>27</v>
      </c>
      <c r="D1596" s="30">
        <f t="shared" si="212"/>
        <v>0</v>
      </c>
      <c r="E1596" s="4">
        <f t="shared" si="211"/>
        <v>0</v>
      </c>
      <c r="F1596" s="5"/>
      <c r="G1596" s="22"/>
      <c r="H1596" s="5"/>
      <c r="I1596" s="1"/>
      <c r="J1596" s="27">
        <f t="shared" si="213"/>
        <v>27</v>
      </c>
    </row>
    <row r="1597" spans="1:10" s="23" customFormat="1" ht="15" customHeight="1">
      <c r="A1597" s="1">
        <v>1611</v>
      </c>
      <c r="B1597" s="28" t="s">
        <v>663</v>
      </c>
      <c r="C1597" s="68">
        <v>67</v>
      </c>
      <c r="D1597" s="30">
        <f t="shared" si="212"/>
        <v>0</v>
      </c>
      <c r="E1597" s="4">
        <f t="shared" si="211"/>
        <v>0</v>
      </c>
      <c r="F1597" s="5"/>
      <c r="G1597" s="22"/>
      <c r="H1597" s="5"/>
      <c r="I1597" s="1"/>
      <c r="J1597" s="27">
        <f t="shared" si="213"/>
        <v>67</v>
      </c>
    </row>
    <row r="1598" spans="1:10" s="23" customFormat="1" ht="15" customHeight="1">
      <c r="A1598" s="1">
        <v>1612</v>
      </c>
      <c r="B1598" s="28" t="s">
        <v>663</v>
      </c>
      <c r="C1598" s="57">
        <v>49</v>
      </c>
      <c r="D1598" s="30">
        <f t="shared" si="212"/>
        <v>0</v>
      </c>
      <c r="E1598" s="4">
        <f t="shared" si="211"/>
        <v>0</v>
      </c>
      <c r="F1598" s="5"/>
      <c r="G1598" s="22"/>
      <c r="H1598" s="5"/>
      <c r="I1598" s="1"/>
      <c r="J1598" s="27">
        <f t="shared" si="213"/>
        <v>49</v>
      </c>
    </row>
    <row r="1599" spans="1:10" s="23" customFormat="1" ht="15" customHeight="1">
      <c r="A1599" s="1">
        <v>1613</v>
      </c>
      <c r="B1599" s="40" t="s">
        <v>160</v>
      </c>
      <c r="C1599" s="68" t="s">
        <v>1023</v>
      </c>
      <c r="D1599" s="30">
        <f t="shared" si="212"/>
        <v>0</v>
      </c>
      <c r="E1599" s="4">
        <f t="shared" si="211"/>
        <v>0</v>
      </c>
      <c r="F1599" s="5"/>
      <c r="G1599" s="22"/>
      <c r="H1599" s="5"/>
      <c r="I1599" s="1"/>
      <c r="J1599" s="27">
        <f t="shared" si="213"/>
        <v>58</v>
      </c>
    </row>
    <row r="1600" spans="1:10" s="23" customFormat="1" ht="15" customHeight="1">
      <c r="A1600" s="1">
        <v>1614</v>
      </c>
      <c r="B1600" s="28" t="s">
        <v>664</v>
      </c>
      <c r="C1600" s="57">
        <v>37</v>
      </c>
      <c r="D1600" s="30">
        <f t="shared" si="212"/>
        <v>0</v>
      </c>
      <c r="E1600" s="4">
        <f t="shared" si="211"/>
        <v>0</v>
      </c>
      <c r="F1600" s="5"/>
      <c r="G1600" s="22"/>
      <c r="H1600" s="5"/>
      <c r="I1600" s="1"/>
      <c r="J1600" s="27">
        <f t="shared" si="213"/>
        <v>37</v>
      </c>
    </row>
    <row r="1601" spans="1:10" s="23" customFormat="1" ht="15" customHeight="1">
      <c r="A1601" s="1">
        <v>1615</v>
      </c>
      <c r="B1601" s="28" t="s">
        <v>664</v>
      </c>
      <c r="C1601" s="57">
        <v>48</v>
      </c>
      <c r="D1601" s="30">
        <f t="shared" si="212"/>
        <v>0</v>
      </c>
      <c r="E1601" s="4">
        <f t="shared" si="211"/>
        <v>0</v>
      </c>
      <c r="F1601" s="5"/>
      <c r="G1601" s="22"/>
      <c r="H1601" s="5"/>
      <c r="I1601" s="1"/>
      <c r="J1601" s="27">
        <f t="shared" si="213"/>
        <v>48</v>
      </c>
    </row>
    <row r="1602" spans="1:10" s="23" customFormat="1" ht="15" customHeight="1">
      <c r="A1602" s="1">
        <v>1616</v>
      </c>
      <c r="B1602" s="40" t="s">
        <v>160</v>
      </c>
      <c r="C1602" s="57" t="s">
        <v>910</v>
      </c>
      <c r="D1602" s="30">
        <f t="shared" si="212"/>
        <v>0</v>
      </c>
      <c r="E1602" s="4">
        <f t="shared" si="211"/>
        <v>0</v>
      </c>
      <c r="F1602" s="5"/>
      <c r="G1602" s="22"/>
      <c r="H1602" s="5"/>
      <c r="I1602" s="1"/>
      <c r="J1602" s="27">
        <f t="shared" si="213"/>
        <v>42</v>
      </c>
    </row>
    <row r="1603" spans="1:10" s="23" customFormat="1" ht="15" customHeight="1">
      <c r="A1603" s="1">
        <v>1617</v>
      </c>
      <c r="B1603" s="28" t="s">
        <v>665</v>
      </c>
      <c r="C1603" s="68">
        <v>64</v>
      </c>
      <c r="D1603" s="30">
        <f t="shared" si="212"/>
        <v>0</v>
      </c>
      <c r="E1603" s="4">
        <f t="shared" si="211"/>
        <v>0</v>
      </c>
      <c r="F1603" s="5"/>
      <c r="G1603" s="22"/>
      <c r="H1603" s="5"/>
      <c r="I1603" s="1"/>
      <c r="J1603" s="27">
        <f t="shared" si="213"/>
        <v>64</v>
      </c>
    </row>
    <row r="1604" spans="1:10" s="23" customFormat="1" ht="15" customHeight="1">
      <c r="A1604" s="1">
        <v>1618</v>
      </c>
      <c r="B1604" s="28" t="s">
        <v>665</v>
      </c>
      <c r="C1604" s="68">
        <v>59</v>
      </c>
      <c r="D1604" s="30">
        <f t="shared" si="212"/>
        <v>0</v>
      </c>
      <c r="E1604" s="4">
        <f t="shared" si="211"/>
        <v>0</v>
      </c>
      <c r="F1604" s="5"/>
      <c r="G1604" s="22"/>
      <c r="H1604" s="5"/>
      <c r="I1604" s="1"/>
      <c r="J1604" s="27">
        <f t="shared" si="213"/>
        <v>59</v>
      </c>
    </row>
    <row r="1605" spans="1:10" s="23" customFormat="1" ht="15" customHeight="1">
      <c r="A1605" s="1">
        <v>1619</v>
      </c>
      <c r="B1605" s="40" t="s">
        <v>160</v>
      </c>
      <c r="C1605" s="68" t="s">
        <v>1334</v>
      </c>
      <c r="D1605" s="30">
        <f t="shared" si="212"/>
        <v>0</v>
      </c>
      <c r="E1605" s="4">
        <f t="shared" si="211"/>
        <v>0</v>
      </c>
      <c r="F1605" s="5"/>
      <c r="G1605" s="22"/>
      <c r="H1605" s="5"/>
      <c r="I1605" s="1"/>
      <c r="J1605" s="27">
        <f t="shared" si="213"/>
        <v>62</v>
      </c>
    </row>
    <row r="1606" spans="1:10" s="23" customFormat="1" ht="15" customHeight="1">
      <c r="A1606" s="1">
        <v>1620</v>
      </c>
      <c r="B1606" s="28" t="s">
        <v>666</v>
      </c>
      <c r="C1606" s="68" t="s">
        <v>786</v>
      </c>
      <c r="D1606" s="30">
        <f t="shared" si="212"/>
        <v>21.12</v>
      </c>
      <c r="E1606" s="33">
        <f t="shared" si="211"/>
        <v>2.1333333333333333</v>
      </c>
      <c r="F1606" s="5">
        <v>60</v>
      </c>
      <c r="G1606" s="55">
        <v>2.1162000000000001</v>
      </c>
      <c r="H1606" s="5">
        <v>32</v>
      </c>
      <c r="I1606" s="1"/>
      <c r="J1606" s="27">
        <f t="shared" si="213"/>
        <v>66</v>
      </c>
    </row>
    <row r="1607" spans="1:10" s="23" customFormat="1" ht="15" customHeight="1">
      <c r="A1607" s="1">
        <v>1621</v>
      </c>
      <c r="B1607" s="28" t="s">
        <v>667</v>
      </c>
      <c r="C1607" s="68" t="s">
        <v>786</v>
      </c>
      <c r="D1607" s="30">
        <f t="shared" si="212"/>
        <v>25.08</v>
      </c>
      <c r="E1607" s="33">
        <f t="shared" si="211"/>
        <v>2.5333333333333332</v>
      </c>
      <c r="F1607" s="5">
        <v>60</v>
      </c>
      <c r="G1607" s="55">
        <v>2.1162000000000001</v>
      </c>
      <c r="H1607" s="5">
        <v>38</v>
      </c>
      <c r="I1607" s="1"/>
      <c r="J1607" s="27">
        <f t="shared" si="213"/>
        <v>66</v>
      </c>
    </row>
    <row r="1608" spans="1:10" s="23" customFormat="1" ht="15" customHeight="1">
      <c r="A1608" s="1">
        <v>1623</v>
      </c>
      <c r="B1608" s="28" t="s">
        <v>668</v>
      </c>
      <c r="C1608" s="57" t="s">
        <v>189</v>
      </c>
      <c r="D1608" s="30">
        <f t="shared" si="212"/>
        <v>14.4</v>
      </c>
      <c r="E1608" s="33">
        <f t="shared" si="211"/>
        <v>2.4</v>
      </c>
      <c r="F1608" s="5">
        <v>60</v>
      </c>
      <c r="G1608" s="55">
        <v>2.1162000000000001</v>
      </c>
      <c r="H1608" s="5">
        <v>36</v>
      </c>
      <c r="I1608" s="1"/>
      <c r="J1608" s="27">
        <f t="shared" si="213"/>
        <v>40</v>
      </c>
    </row>
    <row r="1609" spans="1:10" s="23" customFormat="1" ht="15" customHeight="1">
      <c r="A1609" s="1">
        <v>1624</v>
      </c>
      <c r="B1609" s="28" t="s">
        <v>669</v>
      </c>
      <c r="C1609" s="68" t="s">
        <v>670</v>
      </c>
      <c r="D1609" s="30">
        <f t="shared" si="212"/>
        <v>22.8</v>
      </c>
      <c r="E1609" s="33">
        <f t="shared" si="211"/>
        <v>2.5333333333333332</v>
      </c>
      <c r="F1609" s="5">
        <v>60</v>
      </c>
      <c r="G1609" s="55">
        <v>2.1162000000000001</v>
      </c>
      <c r="H1609" s="5">
        <v>38</v>
      </c>
      <c r="I1609" s="1"/>
      <c r="J1609" s="27">
        <f t="shared" si="213"/>
        <v>60</v>
      </c>
    </row>
    <row r="1610" spans="1:10" s="28" customFormat="1" ht="15" customHeight="1">
      <c r="A1610" s="1">
        <v>1625</v>
      </c>
      <c r="B1610" s="28" t="s">
        <v>671</v>
      </c>
      <c r="C1610" s="56" t="s">
        <v>672</v>
      </c>
      <c r="D1610" s="30">
        <f t="shared" si="212"/>
        <v>40.5</v>
      </c>
      <c r="E1610" s="33">
        <f t="shared" si="211"/>
        <v>3.3333333333333335</v>
      </c>
      <c r="F1610" s="5">
        <v>200</v>
      </c>
      <c r="G1610" s="55">
        <v>7.0540000000000003</v>
      </c>
      <c r="H1610" s="5">
        <v>50</v>
      </c>
      <c r="I1610" s="1"/>
      <c r="J1610" s="27">
        <f t="shared" si="213"/>
        <v>81</v>
      </c>
    </row>
    <row r="1611" spans="1:10" s="23" customFormat="1" ht="15" customHeight="1">
      <c r="A1611" s="1">
        <v>1626</v>
      </c>
      <c r="B1611" s="28" t="s">
        <v>671</v>
      </c>
      <c r="C1611" s="57" t="s">
        <v>1494</v>
      </c>
      <c r="D1611" s="30">
        <f t="shared" si="212"/>
        <v>22</v>
      </c>
      <c r="E1611" s="33">
        <f t="shared" si="211"/>
        <v>3.3333333333333335</v>
      </c>
      <c r="F1611" s="5">
        <v>200</v>
      </c>
      <c r="G1611" s="55">
        <v>7.0540000000000003</v>
      </c>
      <c r="H1611" s="5">
        <v>50</v>
      </c>
      <c r="I1611" s="1"/>
      <c r="J1611" s="27">
        <f t="shared" si="213"/>
        <v>44</v>
      </c>
    </row>
    <row r="1612" spans="1:10" s="28" customFormat="1" ht="15" customHeight="1">
      <c r="A1612" s="1">
        <v>1627</v>
      </c>
      <c r="B1612" s="40" t="s">
        <v>160</v>
      </c>
      <c r="C1612" s="68" t="s">
        <v>673</v>
      </c>
      <c r="D1612" s="30">
        <f t="shared" si="212"/>
        <v>31.5</v>
      </c>
      <c r="E1612" s="33">
        <f t="shared" si="211"/>
        <v>3.3333333333333335</v>
      </c>
      <c r="F1612" s="5">
        <v>200</v>
      </c>
      <c r="G1612" s="55">
        <v>7.0540000000000003</v>
      </c>
      <c r="H1612" s="5">
        <v>50</v>
      </c>
      <c r="I1612" s="1"/>
      <c r="J1612" s="27">
        <f t="shared" si="213"/>
        <v>63</v>
      </c>
    </row>
    <row r="1613" spans="1:10" s="27" customFormat="1" ht="15.75" customHeight="1">
      <c r="A1613" s="1">
        <v>1628</v>
      </c>
      <c r="B1613" s="20" t="s">
        <v>674</v>
      </c>
      <c r="C1613" s="24"/>
      <c r="D1613" s="24"/>
      <c r="E1613" s="24"/>
      <c r="F1613" s="24"/>
      <c r="G1613" s="24"/>
      <c r="H1613" s="24"/>
      <c r="I1613" s="24"/>
      <c r="J1613" s="24"/>
    </row>
    <row r="1614" spans="1:10">
      <c r="A1614" s="1">
        <v>1629</v>
      </c>
      <c r="B1614" s="28" t="s">
        <v>675</v>
      </c>
      <c r="C1614" s="57" t="s">
        <v>676</v>
      </c>
      <c r="D1614" s="30">
        <f t="shared" ref="D1614:D1647" si="214">(H1614*J1614)/100</f>
        <v>11.76</v>
      </c>
      <c r="E1614" s="31">
        <f t="shared" si="211"/>
        <v>1.8666666666666667</v>
      </c>
      <c r="F1614" s="5">
        <v>150</v>
      </c>
      <c r="G1614" s="55">
        <v>5.2905000000000006</v>
      </c>
      <c r="H1614" s="5">
        <v>28</v>
      </c>
      <c r="I1614" s="1"/>
      <c r="J1614" s="27">
        <f t="shared" ref="J1614:J1647" si="215">IF(ISNUMBER(C1614),C1614,VALUE(LEFT(C1614,(SEARCH("±",C1614,1)-1))))</f>
        <v>42</v>
      </c>
    </row>
    <row r="1615" spans="1:10">
      <c r="A1615" s="1">
        <v>1630</v>
      </c>
      <c r="B1615" s="28" t="s">
        <v>677</v>
      </c>
      <c r="C1615" s="57" t="s">
        <v>1816</v>
      </c>
      <c r="D1615" s="30">
        <f t="shared" si="214"/>
        <v>10.08</v>
      </c>
      <c r="E1615" s="31">
        <f t="shared" si="211"/>
        <v>1.8666666666666667</v>
      </c>
      <c r="F1615" s="5">
        <v>150</v>
      </c>
      <c r="G1615" s="55">
        <v>5.2905000000000006</v>
      </c>
      <c r="H1615" s="5">
        <v>28</v>
      </c>
      <c r="I1615" s="1"/>
      <c r="J1615" s="27">
        <f t="shared" si="215"/>
        <v>36</v>
      </c>
    </row>
    <row r="1616" spans="1:10" ht="15" customHeight="1">
      <c r="A1616" s="1">
        <v>1631</v>
      </c>
      <c r="B1616" s="28" t="s">
        <v>678</v>
      </c>
      <c r="C1616" s="57" t="s">
        <v>679</v>
      </c>
      <c r="D1616" s="30">
        <f t="shared" si="214"/>
        <v>11.7</v>
      </c>
      <c r="E1616" s="31">
        <f t="shared" si="211"/>
        <v>1.7333333333333334</v>
      </c>
      <c r="F1616" s="5">
        <v>150</v>
      </c>
      <c r="G1616" s="55">
        <v>5.2905000000000006</v>
      </c>
      <c r="H1616" s="5">
        <v>26</v>
      </c>
      <c r="I1616" s="1"/>
      <c r="J1616" s="27">
        <f t="shared" si="215"/>
        <v>45</v>
      </c>
    </row>
    <row r="1617" spans="1:10" ht="15" customHeight="1">
      <c r="A1617" s="1">
        <v>1632</v>
      </c>
      <c r="B1617" s="28" t="s">
        <v>680</v>
      </c>
      <c r="C1617" s="57" t="s">
        <v>681</v>
      </c>
      <c r="D1617" s="30">
        <f t="shared" si="214"/>
        <v>9.8800000000000008</v>
      </c>
      <c r="E1617" s="31">
        <f t="shared" si="211"/>
        <v>1.7333333333333334</v>
      </c>
      <c r="F1617" s="5">
        <v>150</v>
      </c>
      <c r="G1617" s="55">
        <v>5.2905000000000006</v>
      </c>
      <c r="H1617" s="5">
        <v>26</v>
      </c>
      <c r="I1617" s="1"/>
      <c r="J1617" s="27">
        <f t="shared" si="215"/>
        <v>38</v>
      </c>
    </row>
    <row r="1618" spans="1:10" s="23" customFormat="1" ht="15" customHeight="1">
      <c r="A1618" s="1">
        <v>1633</v>
      </c>
      <c r="B1618" s="28" t="s">
        <v>682</v>
      </c>
      <c r="C1618" s="57" t="s">
        <v>1275</v>
      </c>
      <c r="D1618" s="30">
        <f t="shared" si="214"/>
        <v>0</v>
      </c>
      <c r="E1618" s="4">
        <f t="shared" si="211"/>
        <v>0</v>
      </c>
      <c r="F1618" s="5"/>
      <c r="G1618" s="22"/>
      <c r="H1618" s="5"/>
      <c r="I1618" s="1"/>
      <c r="J1618" s="27">
        <f t="shared" si="215"/>
        <v>35</v>
      </c>
    </row>
    <row r="1619" spans="1:10" s="23" customFormat="1" ht="15" customHeight="1">
      <c r="A1619" s="1">
        <v>1634</v>
      </c>
      <c r="B1619" s="28" t="s">
        <v>682</v>
      </c>
      <c r="C1619" s="57" t="s">
        <v>48</v>
      </c>
      <c r="D1619" s="30">
        <f t="shared" si="214"/>
        <v>0</v>
      </c>
      <c r="E1619" s="4">
        <f t="shared" si="211"/>
        <v>0</v>
      </c>
      <c r="F1619" s="5"/>
      <c r="G1619" s="22"/>
      <c r="H1619" s="5"/>
      <c r="I1619" s="1"/>
      <c r="J1619" s="27">
        <f t="shared" si="215"/>
        <v>31</v>
      </c>
    </row>
    <row r="1620" spans="1:10" ht="15" customHeight="1">
      <c r="A1620" s="1">
        <v>1635</v>
      </c>
      <c r="B1620" s="40" t="s">
        <v>160</v>
      </c>
      <c r="C1620" s="57" t="s">
        <v>683</v>
      </c>
      <c r="D1620" s="30">
        <f t="shared" si="214"/>
        <v>6.6</v>
      </c>
      <c r="E1620" s="31">
        <f t="shared" si="211"/>
        <v>1.3333333333333333</v>
      </c>
      <c r="F1620" s="5">
        <v>100</v>
      </c>
      <c r="G1620" s="55">
        <v>3.5270000000000001</v>
      </c>
      <c r="H1620" s="5">
        <v>20</v>
      </c>
      <c r="I1620" s="1"/>
      <c r="J1620" s="27">
        <f t="shared" si="215"/>
        <v>33</v>
      </c>
    </row>
    <row r="1621" spans="1:10" s="28" customFormat="1" ht="15" customHeight="1">
      <c r="A1621" s="1">
        <v>1636</v>
      </c>
      <c r="B1621" s="28" t="s">
        <v>684</v>
      </c>
      <c r="C1621" s="56" t="s">
        <v>802</v>
      </c>
      <c r="D1621" s="30">
        <f t="shared" si="214"/>
        <v>30.03</v>
      </c>
      <c r="E1621" s="33">
        <f t="shared" si="211"/>
        <v>2.6</v>
      </c>
      <c r="F1621" s="5">
        <v>150</v>
      </c>
      <c r="G1621" s="55">
        <v>5.2905000000000006</v>
      </c>
      <c r="H1621" s="5">
        <v>39</v>
      </c>
      <c r="I1621" s="1"/>
      <c r="J1621" s="27">
        <f t="shared" si="215"/>
        <v>77</v>
      </c>
    </row>
    <row r="1622" spans="1:10" s="23" customFormat="1" ht="15" customHeight="1">
      <c r="A1622" s="1">
        <v>1637</v>
      </c>
      <c r="B1622" s="28" t="s">
        <v>684</v>
      </c>
      <c r="C1622" s="57" t="s">
        <v>685</v>
      </c>
      <c r="D1622" s="30">
        <f t="shared" si="214"/>
        <v>21.45</v>
      </c>
      <c r="E1622" s="33">
        <f t="shared" si="211"/>
        <v>2.6</v>
      </c>
      <c r="F1622" s="5">
        <v>150</v>
      </c>
      <c r="G1622" s="55">
        <v>5.2905000000000006</v>
      </c>
      <c r="H1622" s="5">
        <v>39</v>
      </c>
      <c r="I1622" s="1"/>
      <c r="J1622" s="27">
        <f t="shared" si="215"/>
        <v>55</v>
      </c>
    </row>
    <row r="1623" spans="1:10" s="27" customFormat="1" ht="15" customHeight="1">
      <c r="A1623" s="1">
        <v>1638</v>
      </c>
      <c r="B1623" s="40" t="s">
        <v>160</v>
      </c>
      <c r="C1623" s="68" t="s">
        <v>686</v>
      </c>
      <c r="D1623" s="30">
        <f t="shared" si="214"/>
        <v>25.74</v>
      </c>
      <c r="E1623" s="33">
        <f t="shared" si="211"/>
        <v>2.6</v>
      </c>
      <c r="F1623" s="5">
        <v>150</v>
      </c>
      <c r="G1623" s="55">
        <v>5.2905000000000006</v>
      </c>
      <c r="H1623" s="5">
        <v>39</v>
      </c>
      <c r="I1623" s="1"/>
      <c r="J1623" s="27">
        <f t="shared" si="215"/>
        <v>66</v>
      </c>
    </row>
    <row r="1624" spans="1:10" ht="15" customHeight="1">
      <c r="A1624" s="1">
        <v>1639</v>
      </c>
      <c r="B1624" s="28" t="s">
        <v>687</v>
      </c>
      <c r="C1624" s="57" t="s">
        <v>688</v>
      </c>
      <c r="D1624" s="30">
        <f t="shared" si="214"/>
        <v>6.46</v>
      </c>
      <c r="E1624" s="31">
        <f t="shared" si="211"/>
        <v>1.1333333333333333</v>
      </c>
      <c r="F1624" s="5">
        <v>150</v>
      </c>
      <c r="G1624" s="55">
        <v>5.2905000000000006</v>
      </c>
      <c r="H1624" s="5">
        <v>17</v>
      </c>
      <c r="I1624" s="1"/>
      <c r="J1624" s="27">
        <f t="shared" si="215"/>
        <v>38</v>
      </c>
    </row>
    <row r="1625" spans="1:10" ht="15" customHeight="1">
      <c r="A1625" s="1">
        <v>1640</v>
      </c>
      <c r="B1625" s="28" t="s">
        <v>689</v>
      </c>
      <c r="C1625" s="68" t="s">
        <v>1847</v>
      </c>
      <c r="D1625" s="30">
        <f t="shared" si="214"/>
        <v>28.5</v>
      </c>
      <c r="E1625" s="33">
        <f t="shared" si="211"/>
        <v>3.3333333333333335</v>
      </c>
      <c r="F1625" s="5" t="s">
        <v>690</v>
      </c>
      <c r="G1625" s="55">
        <v>2.8216000000000001</v>
      </c>
      <c r="H1625" s="5">
        <v>50</v>
      </c>
      <c r="I1625" s="1"/>
      <c r="J1625" s="27">
        <f t="shared" si="215"/>
        <v>57</v>
      </c>
    </row>
    <row r="1626" spans="1:10" s="28" customFormat="1" ht="15" customHeight="1">
      <c r="A1626" s="1">
        <v>1641</v>
      </c>
      <c r="B1626" s="28" t="s">
        <v>691</v>
      </c>
      <c r="C1626" s="56" t="s">
        <v>537</v>
      </c>
      <c r="D1626" s="30">
        <f t="shared" si="214"/>
        <v>39</v>
      </c>
      <c r="E1626" s="33">
        <f t="shared" si="211"/>
        <v>3.3333333333333335</v>
      </c>
      <c r="F1626" s="5" t="s">
        <v>692</v>
      </c>
      <c r="G1626" s="55">
        <v>2.7510600000000003</v>
      </c>
      <c r="H1626" s="5">
        <v>50</v>
      </c>
      <c r="I1626" s="1"/>
      <c r="J1626" s="27">
        <f t="shared" si="215"/>
        <v>78</v>
      </c>
    </row>
    <row r="1627" spans="1:10" s="23" customFormat="1" ht="15" customHeight="1">
      <c r="A1627" s="1">
        <v>1642</v>
      </c>
      <c r="B1627" s="28" t="s">
        <v>693</v>
      </c>
      <c r="C1627" s="57" t="s">
        <v>887</v>
      </c>
      <c r="D1627" s="30">
        <f t="shared" si="214"/>
        <v>14.79</v>
      </c>
      <c r="E1627" s="31">
        <f t="shared" si="211"/>
        <v>1.9333333333333333</v>
      </c>
      <c r="F1627" s="5">
        <v>150</v>
      </c>
      <c r="G1627" s="55">
        <v>5.2905000000000006</v>
      </c>
      <c r="H1627" s="5">
        <v>29</v>
      </c>
      <c r="I1627" s="1"/>
      <c r="J1627" s="27">
        <f t="shared" si="215"/>
        <v>51</v>
      </c>
    </row>
    <row r="1628" spans="1:10" s="28" customFormat="1" ht="15" customHeight="1">
      <c r="A1628" s="1">
        <v>1643</v>
      </c>
      <c r="B1628" s="28" t="s">
        <v>694</v>
      </c>
      <c r="C1628" s="56" t="s">
        <v>695</v>
      </c>
      <c r="D1628" s="30">
        <f t="shared" si="214"/>
        <v>40.04</v>
      </c>
      <c r="E1628" s="33">
        <f t="shared" si="211"/>
        <v>3.4666666666666668</v>
      </c>
      <c r="F1628" s="5">
        <v>250</v>
      </c>
      <c r="G1628" s="55">
        <v>8.8175000000000008</v>
      </c>
      <c r="H1628" s="5">
        <v>52</v>
      </c>
      <c r="I1628" s="1"/>
      <c r="J1628" s="27">
        <f t="shared" si="215"/>
        <v>77</v>
      </c>
    </row>
    <row r="1629" spans="1:10" s="28" customFormat="1" ht="15" customHeight="1">
      <c r="A1629" s="1">
        <v>1644</v>
      </c>
      <c r="B1629" s="28" t="s">
        <v>694</v>
      </c>
      <c r="C1629" s="68" t="s">
        <v>696</v>
      </c>
      <c r="D1629" s="30">
        <f t="shared" si="214"/>
        <v>31.2</v>
      </c>
      <c r="E1629" s="33">
        <f t="shared" si="211"/>
        <v>3.4666666666666668</v>
      </c>
      <c r="F1629" s="5">
        <v>250</v>
      </c>
      <c r="G1629" s="55">
        <v>8.8175000000000008</v>
      </c>
      <c r="H1629" s="5">
        <v>52</v>
      </c>
      <c r="I1629" s="1"/>
      <c r="J1629" s="27">
        <f t="shared" si="215"/>
        <v>60</v>
      </c>
    </row>
    <row r="1630" spans="1:10" s="28" customFormat="1" ht="15" customHeight="1">
      <c r="A1630" s="1">
        <v>1645</v>
      </c>
      <c r="B1630" s="40" t="s">
        <v>160</v>
      </c>
      <c r="C1630" s="68" t="s">
        <v>847</v>
      </c>
      <c r="D1630" s="30">
        <f t="shared" si="214"/>
        <v>35.880000000000003</v>
      </c>
      <c r="E1630" s="33">
        <f t="shared" si="211"/>
        <v>3.4666666666666668</v>
      </c>
      <c r="F1630" s="5">
        <v>250</v>
      </c>
      <c r="G1630" s="55">
        <v>8.8175000000000008</v>
      </c>
      <c r="H1630" s="5">
        <v>52</v>
      </c>
      <c r="I1630" s="1"/>
      <c r="J1630" s="27">
        <f t="shared" si="215"/>
        <v>69</v>
      </c>
    </row>
    <row r="1631" spans="1:10" s="28" customFormat="1" ht="15" customHeight="1">
      <c r="A1631" s="1">
        <v>1646</v>
      </c>
      <c r="B1631" s="28" t="s">
        <v>697</v>
      </c>
      <c r="C1631" s="56" t="s">
        <v>931</v>
      </c>
      <c r="D1631" s="30">
        <f t="shared" si="214"/>
        <v>38.5</v>
      </c>
      <c r="E1631" s="33">
        <f t="shared" si="211"/>
        <v>3.3333333333333335</v>
      </c>
      <c r="F1631" s="5" t="s">
        <v>698</v>
      </c>
      <c r="G1631" s="55">
        <v>2.4689000000000001</v>
      </c>
      <c r="H1631" s="5">
        <v>50</v>
      </c>
      <c r="I1631" s="1"/>
      <c r="J1631" s="27">
        <f t="shared" si="215"/>
        <v>77</v>
      </c>
    </row>
    <row r="1632" spans="1:10" s="23" customFormat="1" ht="15" customHeight="1">
      <c r="A1632" s="1">
        <v>1647</v>
      </c>
      <c r="B1632" s="28" t="s">
        <v>699</v>
      </c>
      <c r="C1632" s="57" t="s">
        <v>700</v>
      </c>
      <c r="D1632" s="30">
        <f t="shared" si="214"/>
        <v>0</v>
      </c>
      <c r="E1632" s="4">
        <f t="shared" si="211"/>
        <v>0</v>
      </c>
      <c r="F1632" s="5"/>
      <c r="G1632" s="22"/>
      <c r="H1632" s="5"/>
      <c r="I1632" s="1"/>
      <c r="J1632" s="27">
        <f t="shared" si="215"/>
        <v>24</v>
      </c>
    </row>
    <row r="1633" spans="1:12" s="23" customFormat="1" ht="15" customHeight="1">
      <c r="A1633" s="1">
        <v>1649</v>
      </c>
      <c r="B1633" s="28" t="s">
        <v>699</v>
      </c>
      <c r="C1633" s="57" t="s">
        <v>1627</v>
      </c>
      <c r="D1633" s="30">
        <f t="shared" si="214"/>
        <v>0</v>
      </c>
      <c r="E1633" s="4">
        <f t="shared" si="211"/>
        <v>0</v>
      </c>
      <c r="F1633" s="5"/>
      <c r="G1633" s="22"/>
      <c r="H1633" s="5"/>
      <c r="I1633" s="1"/>
      <c r="J1633" s="27">
        <f t="shared" si="215"/>
        <v>29</v>
      </c>
    </row>
    <row r="1634" spans="1:12" ht="15" customHeight="1">
      <c r="A1634" s="1">
        <v>1651</v>
      </c>
      <c r="B1634" s="40" t="s">
        <v>160</v>
      </c>
      <c r="C1634" s="57" t="s">
        <v>193</v>
      </c>
      <c r="D1634" s="30">
        <f t="shared" si="214"/>
        <v>8.3699999999999992</v>
      </c>
      <c r="E1634" s="33">
        <f t="shared" si="211"/>
        <v>2.0666666666666669</v>
      </c>
      <c r="F1634" s="5">
        <v>50</v>
      </c>
      <c r="G1634" s="55">
        <v>1.7635000000000001</v>
      </c>
      <c r="H1634" s="5">
        <v>31</v>
      </c>
      <c r="I1634" s="1"/>
      <c r="J1634" s="27">
        <f t="shared" si="215"/>
        <v>27</v>
      </c>
    </row>
    <row r="1635" spans="1:12" s="28" customFormat="1" ht="15" customHeight="1">
      <c r="A1635" s="1">
        <v>1652</v>
      </c>
      <c r="B1635" s="28" t="s">
        <v>701</v>
      </c>
      <c r="C1635" s="68" t="s">
        <v>702</v>
      </c>
      <c r="D1635" s="30">
        <f t="shared" si="214"/>
        <v>30.6</v>
      </c>
      <c r="E1635" s="33">
        <f t="shared" si="211"/>
        <v>3.4</v>
      </c>
      <c r="F1635" s="5">
        <v>360</v>
      </c>
      <c r="G1635" s="55">
        <v>12.6972</v>
      </c>
      <c r="H1635" s="5">
        <v>51</v>
      </c>
      <c r="I1635" s="1"/>
      <c r="J1635" s="27">
        <f t="shared" si="215"/>
        <v>60</v>
      </c>
    </row>
    <row r="1636" spans="1:12" s="23" customFormat="1" ht="15" customHeight="1">
      <c r="A1636" s="1">
        <v>1653</v>
      </c>
      <c r="B1636" s="28" t="s">
        <v>703</v>
      </c>
      <c r="C1636" s="68" t="s">
        <v>704</v>
      </c>
      <c r="D1636" s="30">
        <f t="shared" si="214"/>
        <v>23.12</v>
      </c>
      <c r="E1636" s="33">
        <f t="shared" si="211"/>
        <v>2.2666666666666666</v>
      </c>
      <c r="F1636" s="5">
        <v>150</v>
      </c>
      <c r="G1636" s="55">
        <v>5.2905000000000006</v>
      </c>
      <c r="H1636" s="5">
        <v>34</v>
      </c>
      <c r="I1636" s="1"/>
      <c r="J1636" s="27">
        <f t="shared" si="215"/>
        <v>68</v>
      </c>
      <c r="L1636" s="28"/>
    </row>
    <row r="1637" spans="1:12" s="28" customFormat="1" ht="15" customHeight="1">
      <c r="A1637" s="1">
        <v>1654</v>
      </c>
      <c r="B1637" s="28" t="s">
        <v>705</v>
      </c>
      <c r="C1637" s="56">
        <v>84</v>
      </c>
      <c r="D1637" s="30">
        <f t="shared" si="214"/>
        <v>42</v>
      </c>
      <c r="E1637" s="33">
        <f t="shared" si="211"/>
        <v>3.3333333333333335</v>
      </c>
      <c r="F1637" s="5" t="s">
        <v>698</v>
      </c>
      <c r="G1637" s="55">
        <v>2.4689000000000001</v>
      </c>
      <c r="H1637" s="5">
        <v>50</v>
      </c>
      <c r="I1637" s="1"/>
      <c r="J1637" s="27">
        <f t="shared" si="215"/>
        <v>84</v>
      </c>
    </row>
    <row r="1638" spans="1:12" s="28" customFormat="1" ht="15" customHeight="1">
      <c r="A1638" s="1">
        <v>1655</v>
      </c>
      <c r="B1638" s="28" t="s">
        <v>706</v>
      </c>
      <c r="C1638" s="56" t="s">
        <v>707</v>
      </c>
      <c r="D1638" s="30">
        <f t="shared" si="214"/>
        <v>52</v>
      </c>
      <c r="E1638" s="33">
        <f t="shared" si="211"/>
        <v>3.3333333333333335</v>
      </c>
      <c r="F1638" s="5" t="s">
        <v>698</v>
      </c>
      <c r="G1638" s="55">
        <v>2.4689000000000001</v>
      </c>
      <c r="H1638" s="5">
        <v>50</v>
      </c>
      <c r="I1638" s="1"/>
      <c r="J1638" s="27">
        <f t="shared" si="215"/>
        <v>104</v>
      </c>
    </row>
    <row r="1639" spans="1:12" s="23" customFormat="1" ht="15" customHeight="1">
      <c r="A1639" s="1">
        <v>1656</v>
      </c>
      <c r="B1639" s="40" t="s">
        <v>1781</v>
      </c>
      <c r="C1639" s="56" t="s">
        <v>708</v>
      </c>
      <c r="D1639" s="30">
        <f t="shared" si="214"/>
        <v>0</v>
      </c>
      <c r="E1639" s="4">
        <f t="shared" si="211"/>
        <v>0</v>
      </c>
      <c r="F1639" s="5"/>
      <c r="G1639" s="22"/>
      <c r="H1639" s="5"/>
      <c r="I1639" s="1"/>
      <c r="J1639" s="27">
        <f t="shared" si="215"/>
        <v>94</v>
      </c>
    </row>
    <row r="1640" spans="1:12" s="23" customFormat="1" ht="15" customHeight="1">
      <c r="A1640" s="1">
        <v>1657</v>
      </c>
      <c r="B1640" s="28" t="s">
        <v>709</v>
      </c>
      <c r="C1640" s="56" t="s">
        <v>710</v>
      </c>
      <c r="D1640" s="30">
        <f t="shared" si="214"/>
        <v>0</v>
      </c>
      <c r="E1640" s="4">
        <f t="shared" si="211"/>
        <v>0</v>
      </c>
      <c r="F1640" s="5"/>
      <c r="G1640" s="22"/>
      <c r="H1640" s="5"/>
      <c r="I1640" s="1"/>
      <c r="J1640" s="27">
        <f t="shared" si="215"/>
        <v>90</v>
      </c>
    </row>
    <row r="1641" spans="1:12" s="23" customFormat="1" ht="15" customHeight="1">
      <c r="A1641" s="1">
        <v>1658</v>
      </c>
      <c r="B1641" s="28" t="s">
        <v>709</v>
      </c>
      <c r="C1641" s="57" t="s">
        <v>1502</v>
      </c>
      <c r="D1641" s="30">
        <f t="shared" si="214"/>
        <v>0</v>
      </c>
      <c r="E1641" s="4">
        <f t="shared" si="211"/>
        <v>0</v>
      </c>
      <c r="F1641" s="5"/>
      <c r="G1641" s="22"/>
      <c r="H1641" s="5"/>
      <c r="I1641" s="1"/>
      <c r="J1641" s="27">
        <f t="shared" si="215"/>
        <v>45</v>
      </c>
    </row>
    <row r="1642" spans="1:12" s="28" customFormat="1" ht="15" customHeight="1">
      <c r="A1642" s="1">
        <v>1659</v>
      </c>
      <c r="B1642" s="40" t="s">
        <v>160</v>
      </c>
      <c r="C1642" s="68" t="s">
        <v>711</v>
      </c>
      <c r="D1642" s="30">
        <f t="shared" si="214"/>
        <v>35.36</v>
      </c>
      <c r="E1642" s="33">
        <f t="shared" si="211"/>
        <v>3.4666666666666668</v>
      </c>
      <c r="F1642" s="5">
        <v>250</v>
      </c>
      <c r="G1642" s="55">
        <v>8.8175000000000008</v>
      </c>
      <c r="H1642" s="5">
        <v>52</v>
      </c>
      <c r="I1642" s="1"/>
      <c r="J1642" s="27">
        <f t="shared" si="215"/>
        <v>68</v>
      </c>
    </row>
    <row r="1643" spans="1:12" s="23" customFormat="1" ht="15" customHeight="1">
      <c r="A1643" s="1">
        <v>1660</v>
      </c>
      <c r="B1643" s="28" t="s">
        <v>712</v>
      </c>
      <c r="C1643" s="56" t="s">
        <v>713</v>
      </c>
      <c r="D1643" s="30">
        <f t="shared" si="214"/>
        <v>0</v>
      </c>
      <c r="E1643" s="4">
        <f t="shared" si="211"/>
        <v>0</v>
      </c>
      <c r="F1643" s="5"/>
      <c r="G1643" s="22"/>
      <c r="H1643" s="5"/>
      <c r="I1643" s="1"/>
      <c r="J1643" s="27">
        <f t="shared" si="215"/>
        <v>82</v>
      </c>
    </row>
    <row r="1644" spans="1:12" s="23" customFormat="1" ht="15" customHeight="1">
      <c r="A1644" s="1">
        <v>1661</v>
      </c>
      <c r="B1644" s="28" t="s">
        <v>712</v>
      </c>
      <c r="C1644" s="68" t="s">
        <v>714</v>
      </c>
      <c r="D1644" s="30">
        <f t="shared" si="214"/>
        <v>0</v>
      </c>
      <c r="E1644" s="4">
        <f t="shared" si="211"/>
        <v>0</v>
      </c>
      <c r="F1644" s="5"/>
      <c r="G1644" s="22"/>
      <c r="H1644" s="5"/>
      <c r="I1644" s="1"/>
      <c r="J1644" s="27">
        <f t="shared" si="215"/>
        <v>57</v>
      </c>
    </row>
    <row r="1645" spans="1:12" ht="15" customHeight="1">
      <c r="A1645" s="1">
        <v>1662</v>
      </c>
      <c r="B1645" s="40" t="s">
        <v>160</v>
      </c>
      <c r="C1645" s="56" t="s">
        <v>715</v>
      </c>
      <c r="D1645" s="30">
        <f t="shared" si="214"/>
        <v>28.7</v>
      </c>
      <c r="E1645" s="33">
        <f t="shared" si="211"/>
        <v>2.7333333333333334</v>
      </c>
      <c r="F1645" s="5">
        <v>150</v>
      </c>
      <c r="G1645" s="55">
        <v>5.2905000000000006</v>
      </c>
      <c r="H1645" s="5">
        <v>41</v>
      </c>
      <c r="I1645" s="1"/>
      <c r="J1645" s="27">
        <f t="shared" si="215"/>
        <v>70</v>
      </c>
    </row>
    <row r="1646" spans="1:12" ht="15" customHeight="1">
      <c r="A1646" s="1">
        <v>1663</v>
      </c>
      <c r="B1646" s="28" t="s">
        <v>716</v>
      </c>
      <c r="C1646" s="57">
        <v>19</v>
      </c>
      <c r="D1646" s="30">
        <f t="shared" si="214"/>
        <v>5.7</v>
      </c>
      <c r="E1646" s="31">
        <f t="shared" si="211"/>
        <v>2</v>
      </c>
      <c r="F1646" s="44">
        <v>150</v>
      </c>
      <c r="G1646" s="55">
        <v>5.2905000000000006</v>
      </c>
      <c r="H1646" s="45">
        <v>30</v>
      </c>
      <c r="I1646" s="1"/>
      <c r="J1646" s="27">
        <f t="shared" si="215"/>
        <v>19</v>
      </c>
    </row>
    <row r="1647" spans="1:12" s="27" customFormat="1" ht="15" customHeight="1">
      <c r="A1647" s="1">
        <v>1664</v>
      </c>
      <c r="B1647" s="28" t="s">
        <v>717</v>
      </c>
      <c r="C1647" s="68" t="s">
        <v>1163</v>
      </c>
      <c r="D1647" s="30">
        <f t="shared" si="214"/>
        <v>26.22</v>
      </c>
      <c r="E1647" s="33">
        <f t="shared" si="211"/>
        <v>2.5333333333333332</v>
      </c>
      <c r="F1647" s="5">
        <v>150</v>
      </c>
      <c r="G1647" s="55">
        <v>5.2905000000000006</v>
      </c>
      <c r="H1647" s="5">
        <v>38</v>
      </c>
      <c r="I1647" s="1"/>
      <c r="J1647" s="27">
        <f t="shared" si="215"/>
        <v>69</v>
      </c>
    </row>
    <row r="1648" spans="1:12" s="27" customFormat="1" ht="15.75" customHeight="1">
      <c r="A1648" s="1">
        <v>1665</v>
      </c>
      <c r="B1648" s="20" t="s">
        <v>1296</v>
      </c>
      <c r="C1648" s="24"/>
      <c r="D1648" s="24"/>
      <c r="E1648" s="24"/>
      <c r="F1648" s="24"/>
      <c r="G1648" s="24"/>
      <c r="H1648" s="24"/>
      <c r="I1648" s="24"/>
      <c r="J1648" s="24"/>
      <c r="K1648" s="24"/>
    </row>
    <row r="1649" spans="1:10" ht="15" customHeight="1">
      <c r="A1649" s="1">
        <v>1666</v>
      </c>
      <c r="B1649" s="28" t="s">
        <v>718</v>
      </c>
      <c r="C1649" s="57" t="s">
        <v>1298</v>
      </c>
      <c r="D1649" s="30">
        <f t="shared" ref="D1649:D1661" si="216">(H1649*J1649)/100</f>
        <v>27.5</v>
      </c>
      <c r="E1649" s="33">
        <f t="shared" si="211"/>
        <v>3.3333333333333335</v>
      </c>
      <c r="F1649" s="5" t="s">
        <v>719</v>
      </c>
      <c r="G1649" s="55">
        <v>2.3630900000000001</v>
      </c>
      <c r="H1649" s="5">
        <v>50</v>
      </c>
      <c r="I1649" s="1"/>
      <c r="J1649" s="27">
        <f t="shared" ref="J1649:J1661" si="217">IF(ISNUMBER(C1649),C1649,VALUE(LEFT(C1649,(SEARCH("±",C1649,1)-1))))</f>
        <v>55</v>
      </c>
    </row>
    <row r="1650" spans="1:10" s="28" customFormat="1" ht="15" customHeight="1">
      <c r="A1650" s="1">
        <v>1667</v>
      </c>
      <c r="B1650" s="28" t="s">
        <v>720</v>
      </c>
      <c r="C1650" s="56" t="s">
        <v>1236</v>
      </c>
      <c r="D1650" s="30">
        <f t="shared" si="216"/>
        <v>38</v>
      </c>
      <c r="E1650" s="33">
        <f t="shared" si="211"/>
        <v>3.3333333333333335</v>
      </c>
      <c r="F1650" s="5" t="s">
        <v>719</v>
      </c>
      <c r="G1650" s="55">
        <v>2.3630900000000001</v>
      </c>
      <c r="H1650" s="5">
        <v>50</v>
      </c>
      <c r="I1650" s="1"/>
      <c r="J1650" s="27">
        <f t="shared" si="217"/>
        <v>76</v>
      </c>
    </row>
    <row r="1651" spans="1:10" s="23" customFormat="1">
      <c r="A1651" s="1">
        <v>1668</v>
      </c>
      <c r="B1651" s="28" t="s">
        <v>721</v>
      </c>
      <c r="C1651" s="57" t="s">
        <v>722</v>
      </c>
      <c r="D1651" s="30">
        <f t="shared" si="216"/>
        <v>23</v>
      </c>
      <c r="E1651" s="33">
        <f t="shared" ref="E1651:E1714" si="218">SUM(H1651/15)</f>
        <v>3.3333333333333335</v>
      </c>
      <c r="F1651" s="5" t="s">
        <v>723</v>
      </c>
      <c r="G1651" s="55">
        <v>2.5041700000000002</v>
      </c>
      <c r="H1651" s="5">
        <v>50</v>
      </c>
      <c r="I1651" s="1"/>
      <c r="J1651" s="27">
        <f t="shared" si="217"/>
        <v>46</v>
      </c>
    </row>
    <row r="1652" spans="1:10" s="28" customFormat="1" ht="15" customHeight="1">
      <c r="A1652" s="1">
        <v>1669</v>
      </c>
      <c r="B1652" s="28" t="s">
        <v>724</v>
      </c>
      <c r="C1652" s="68" t="s">
        <v>725</v>
      </c>
      <c r="D1652" s="30">
        <f t="shared" si="216"/>
        <v>31</v>
      </c>
      <c r="E1652" s="33">
        <f t="shared" si="218"/>
        <v>3.3333333333333335</v>
      </c>
      <c r="F1652" s="5" t="s">
        <v>723</v>
      </c>
      <c r="G1652" s="55">
        <v>2.5041700000000002</v>
      </c>
      <c r="H1652" s="5">
        <v>50</v>
      </c>
      <c r="I1652" s="1"/>
      <c r="J1652" s="27">
        <f t="shared" si="217"/>
        <v>62</v>
      </c>
    </row>
    <row r="1653" spans="1:10" s="23" customFormat="1" ht="15" customHeight="1">
      <c r="A1653" s="1">
        <v>1670</v>
      </c>
      <c r="B1653" s="28" t="s">
        <v>726</v>
      </c>
      <c r="C1653" s="57" t="s">
        <v>1119</v>
      </c>
      <c r="D1653" s="30">
        <f t="shared" si="216"/>
        <v>27</v>
      </c>
      <c r="E1653" s="33">
        <f t="shared" si="218"/>
        <v>3.3333333333333335</v>
      </c>
      <c r="F1653" s="5" t="s">
        <v>723</v>
      </c>
      <c r="G1653" s="55">
        <v>2.5041700000000002</v>
      </c>
      <c r="H1653" s="5">
        <v>50</v>
      </c>
      <c r="I1653" s="1"/>
      <c r="J1653" s="27">
        <f t="shared" si="217"/>
        <v>54</v>
      </c>
    </row>
    <row r="1654" spans="1:10" ht="15" customHeight="1">
      <c r="A1654" s="1">
        <v>1671</v>
      </c>
      <c r="B1654" s="28" t="s">
        <v>727</v>
      </c>
      <c r="C1654" s="56" t="s">
        <v>880</v>
      </c>
      <c r="D1654" s="30">
        <f t="shared" si="216"/>
        <v>12.6</v>
      </c>
      <c r="E1654" s="31">
        <f t="shared" si="218"/>
        <v>1.2</v>
      </c>
      <c r="F1654" s="5">
        <v>250</v>
      </c>
      <c r="G1654" s="55">
        <v>8.8175000000000008</v>
      </c>
      <c r="H1654" s="5">
        <v>18</v>
      </c>
      <c r="I1654" s="1"/>
      <c r="J1654" s="27">
        <f t="shared" si="217"/>
        <v>70</v>
      </c>
    </row>
    <row r="1655" spans="1:10" s="28" customFormat="1" ht="15" customHeight="1">
      <c r="A1655" s="1">
        <v>1672</v>
      </c>
      <c r="B1655" s="28" t="s">
        <v>728</v>
      </c>
      <c r="C1655" s="68" t="s">
        <v>575</v>
      </c>
      <c r="D1655" s="30">
        <f t="shared" si="216"/>
        <v>34</v>
      </c>
      <c r="E1655" s="33">
        <f t="shared" si="218"/>
        <v>3.3333333333333335</v>
      </c>
      <c r="F1655" s="5" t="s">
        <v>729</v>
      </c>
      <c r="G1655" s="55">
        <v>2.68052</v>
      </c>
      <c r="H1655" s="5">
        <v>50</v>
      </c>
      <c r="I1655" s="1"/>
      <c r="J1655" s="27">
        <f t="shared" si="217"/>
        <v>68</v>
      </c>
    </row>
    <row r="1656" spans="1:10" s="23" customFormat="1" ht="15" customHeight="1">
      <c r="A1656" s="1">
        <v>1673</v>
      </c>
      <c r="B1656" s="28" t="s">
        <v>730</v>
      </c>
      <c r="C1656" s="68" t="s">
        <v>731</v>
      </c>
      <c r="D1656" s="30">
        <f t="shared" si="216"/>
        <v>0</v>
      </c>
      <c r="E1656" s="4">
        <f t="shared" si="218"/>
        <v>0</v>
      </c>
      <c r="F1656" s="5"/>
      <c r="G1656" s="22"/>
      <c r="H1656" s="5"/>
      <c r="I1656" s="1"/>
      <c r="J1656" s="27">
        <f t="shared" si="217"/>
        <v>67</v>
      </c>
    </row>
    <row r="1657" spans="1:10" s="23" customFormat="1" ht="15" customHeight="1">
      <c r="A1657" s="1">
        <v>1674</v>
      </c>
      <c r="B1657" s="28" t="s">
        <v>730</v>
      </c>
      <c r="C1657" s="68" t="s">
        <v>1085</v>
      </c>
      <c r="D1657" s="30">
        <f t="shared" si="216"/>
        <v>0</v>
      </c>
      <c r="E1657" s="4">
        <f t="shared" si="218"/>
        <v>0</v>
      </c>
      <c r="F1657" s="5"/>
      <c r="G1657" s="22"/>
      <c r="H1657" s="5"/>
      <c r="I1657" s="1"/>
      <c r="J1657" s="27">
        <f t="shared" si="217"/>
        <v>69</v>
      </c>
    </row>
    <row r="1658" spans="1:10" ht="15" customHeight="1">
      <c r="A1658" s="1">
        <v>1675</v>
      </c>
      <c r="B1658" s="40" t="s">
        <v>160</v>
      </c>
      <c r="C1658" s="68" t="s">
        <v>820</v>
      </c>
      <c r="D1658" s="30">
        <f t="shared" si="216"/>
        <v>28.56</v>
      </c>
      <c r="E1658" s="33">
        <f t="shared" si="218"/>
        <v>2.8</v>
      </c>
      <c r="F1658" s="5">
        <v>150</v>
      </c>
      <c r="G1658" s="55">
        <v>5.2905000000000006</v>
      </c>
      <c r="H1658" s="5">
        <v>42</v>
      </c>
      <c r="I1658" s="1"/>
      <c r="J1658" s="27">
        <f t="shared" si="217"/>
        <v>68</v>
      </c>
    </row>
    <row r="1659" spans="1:10" s="23" customFormat="1" ht="15" customHeight="1">
      <c r="A1659" s="1">
        <v>1676</v>
      </c>
      <c r="B1659" s="28" t="s">
        <v>732</v>
      </c>
      <c r="C1659" s="57" t="s">
        <v>99</v>
      </c>
      <c r="D1659" s="30">
        <f t="shared" si="216"/>
        <v>0</v>
      </c>
      <c r="E1659" s="4">
        <f t="shared" si="218"/>
        <v>0</v>
      </c>
      <c r="F1659" s="5"/>
      <c r="G1659" s="22"/>
      <c r="H1659" s="5"/>
      <c r="I1659" s="1"/>
      <c r="J1659" s="27">
        <f t="shared" si="217"/>
        <v>18</v>
      </c>
    </row>
    <row r="1660" spans="1:10" s="23" customFormat="1" ht="15" customHeight="1">
      <c r="A1660" s="1">
        <v>1677</v>
      </c>
      <c r="B1660" s="28" t="s">
        <v>732</v>
      </c>
      <c r="C1660" s="57" t="s">
        <v>1051</v>
      </c>
      <c r="D1660" s="30">
        <f t="shared" si="216"/>
        <v>0</v>
      </c>
      <c r="E1660" s="4">
        <f t="shared" si="218"/>
        <v>0</v>
      </c>
      <c r="F1660" s="5"/>
      <c r="G1660" s="22"/>
      <c r="H1660" s="5"/>
      <c r="I1660" s="1"/>
      <c r="J1660" s="27">
        <f t="shared" si="217"/>
        <v>19</v>
      </c>
    </row>
    <row r="1661" spans="1:10" ht="15" customHeight="1">
      <c r="A1661" s="1">
        <v>1678</v>
      </c>
      <c r="B1661" s="40" t="s">
        <v>160</v>
      </c>
      <c r="C1661" s="57" t="s">
        <v>733</v>
      </c>
      <c r="D1661" s="30">
        <f t="shared" si="216"/>
        <v>5.94</v>
      </c>
      <c r="E1661" s="33">
        <f t="shared" si="218"/>
        <v>2.2000000000000002</v>
      </c>
      <c r="F1661" s="5">
        <v>150</v>
      </c>
      <c r="G1661" s="55">
        <v>5.2905000000000006</v>
      </c>
      <c r="H1661" s="5">
        <v>33</v>
      </c>
      <c r="I1661" s="1"/>
      <c r="J1661" s="27">
        <f t="shared" si="217"/>
        <v>18</v>
      </c>
    </row>
    <row r="1662" spans="1:10" s="27" customFormat="1" ht="15.75" customHeight="1">
      <c r="A1662" s="1">
        <v>1679</v>
      </c>
      <c r="B1662" s="20" t="s">
        <v>734</v>
      </c>
      <c r="C1662" s="24"/>
      <c r="D1662" s="24"/>
      <c r="E1662" s="24"/>
      <c r="F1662" s="24"/>
      <c r="G1662" s="24"/>
      <c r="H1662" s="24"/>
      <c r="I1662" s="24"/>
      <c r="J1662" s="24"/>
    </row>
    <row r="1663" spans="1:10" s="43" customFormat="1" ht="15" customHeight="1">
      <c r="A1663" s="1">
        <v>1680</v>
      </c>
      <c r="B1663" s="40" t="s">
        <v>738</v>
      </c>
      <c r="C1663" s="57">
        <v>8</v>
      </c>
      <c r="D1663" s="30">
        <f t="shared" ref="D1663:D1669" si="219">(H1663*J1663)/100</f>
        <v>1.36</v>
      </c>
      <c r="E1663" s="31">
        <f t="shared" si="218"/>
        <v>1.1333333333333333</v>
      </c>
      <c r="F1663" s="44">
        <v>50</v>
      </c>
      <c r="G1663" s="55">
        <v>1.7635000000000001</v>
      </c>
      <c r="H1663" s="45">
        <v>17</v>
      </c>
      <c r="I1663" s="1"/>
      <c r="J1663" s="27">
        <f t="shared" ref="J1663:J1669" si="220">IF(ISNUMBER(C1663),C1663,VALUE(LEFT(C1663,(SEARCH("±",C1663,1)-1))))</f>
        <v>8</v>
      </c>
    </row>
    <row r="1664" spans="1:10" ht="15" customHeight="1">
      <c r="A1664" s="1">
        <v>1681</v>
      </c>
      <c r="B1664" s="40" t="s">
        <v>739</v>
      </c>
      <c r="C1664" s="57">
        <v>46</v>
      </c>
      <c r="D1664" s="30">
        <f t="shared" si="219"/>
        <v>11.04</v>
      </c>
      <c r="E1664" s="31">
        <f t="shared" si="218"/>
        <v>1.6</v>
      </c>
      <c r="F1664" s="44">
        <v>75</v>
      </c>
      <c r="G1664" s="55">
        <v>2.6452500000000003</v>
      </c>
      <c r="H1664" s="45">
        <v>24</v>
      </c>
      <c r="I1664" s="1"/>
      <c r="J1664" s="27">
        <f t="shared" si="220"/>
        <v>46</v>
      </c>
    </row>
    <row r="1665" spans="1:11" ht="15" customHeight="1">
      <c r="A1665" s="1">
        <v>1682</v>
      </c>
      <c r="B1665" s="40" t="s">
        <v>740</v>
      </c>
      <c r="C1665" s="57">
        <v>47</v>
      </c>
      <c r="D1665" s="30">
        <f t="shared" si="219"/>
        <v>7.52</v>
      </c>
      <c r="E1665" s="31">
        <f t="shared" si="218"/>
        <v>1.0666666666666667</v>
      </c>
      <c r="F1665" s="44">
        <v>50</v>
      </c>
      <c r="G1665" s="55">
        <v>1.7635000000000001</v>
      </c>
      <c r="H1665" s="45">
        <v>16</v>
      </c>
      <c r="I1665" s="1"/>
      <c r="J1665" s="27">
        <f t="shared" si="220"/>
        <v>47</v>
      </c>
    </row>
    <row r="1666" spans="1:11" ht="15" customHeight="1">
      <c r="A1666" s="1">
        <v>1683</v>
      </c>
      <c r="B1666" s="28" t="s">
        <v>741</v>
      </c>
      <c r="C1666" s="57">
        <v>43</v>
      </c>
      <c r="D1666" s="30">
        <f t="shared" si="219"/>
        <v>10.75</v>
      </c>
      <c r="E1666" s="31">
        <f t="shared" si="218"/>
        <v>1.6666666666666667</v>
      </c>
      <c r="F1666" s="44">
        <v>30</v>
      </c>
      <c r="G1666" s="55">
        <v>1.0581</v>
      </c>
      <c r="H1666" s="45">
        <v>25</v>
      </c>
      <c r="I1666" s="1"/>
      <c r="J1666" s="27">
        <f t="shared" si="220"/>
        <v>43</v>
      </c>
    </row>
    <row r="1667" spans="1:11" ht="15" customHeight="1">
      <c r="A1667" s="1">
        <v>1684</v>
      </c>
      <c r="B1667" s="40" t="s">
        <v>742</v>
      </c>
      <c r="C1667" s="57">
        <v>8</v>
      </c>
      <c r="D1667" s="30">
        <f t="shared" si="219"/>
        <v>0.72</v>
      </c>
      <c r="E1667" s="38">
        <f t="shared" si="218"/>
        <v>0.6</v>
      </c>
      <c r="F1667" s="44">
        <v>50</v>
      </c>
      <c r="G1667" s="55">
        <v>1.7635000000000001</v>
      </c>
      <c r="H1667" s="45">
        <v>9</v>
      </c>
      <c r="I1667" s="1"/>
      <c r="J1667" s="27">
        <f t="shared" si="220"/>
        <v>8</v>
      </c>
    </row>
    <row r="1668" spans="1:11" s="43" customFormat="1" ht="15" customHeight="1">
      <c r="A1668" s="1">
        <v>1685</v>
      </c>
      <c r="B1668" s="40" t="s">
        <v>743</v>
      </c>
      <c r="C1668" s="57">
        <v>34</v>
      </c>
      <c r="D1668" s="30">
        <f t="shared" si="219"/>
        <v>12.290999999999999</v>
      </c>
      <c r="E1668" s="33">
        <f t="shared" si="218"/>
        <v>2.4099999999999997</v>
      </c>
      <c r="F1668" s="44">
        <v>150</v>
      </c>
      <c r="G1668" s="55">
        <v>5.2905000000000006</v>
      </c>
      <c r="H1668" s="45">
        <v>36.15</v>
      </c>
      <c r="I1668" s="1"/>
      <c r="J1668" s="27">
        <f t="shared" si="220"/>
        <v>34</v>
      </c>
    </row>
    <row r="1669" spans="1:11" ht="15" customHeight="1">
      <c r="A1669" s="1">
        <v>1686</v>
      </c>
      <c r="B1669" s="40" t="s">
        <v>744</v>
      </c>
      <c r="C1669" s="57" t="s">
        <v>745</v>
      </c>
      <c r="D1669" s="30">
        <f t="shared" si="219"/>
        <v>10</v>
      </c>
      <c r="E1669" s="31">
        <f t="shared" si="218"/>
        <v>1.6666666666666667</v>
      </c>
      <c r="F1669" s="44">
        <v>50</v>
      </c>
      <c r="G1669" s="55">
        <v>1.7635000000000001</v>
      </c>
      <c r="H1669" s="45">
        <v>25</v>
      </c>
      <c r="I1669" s="1"/>
      <c r="J1669" s="27">
        <f t="shared" si="220"/>
        <v>40</v>
      </c>
    </row>
    <row r="1670" spans="1:11" s="27" customFormat="1" ht="15.75" customHeight="1">
      <c r="A1670" s="1">
        <v>1687</v>
      </c>
      <c r="B1670" s="20" t="s">
        <v>746</v>
      </c>
      <c r="C1670" s="24"/>
      <c r="D1670" s="24"/>
      <c r="E1670" s="24"/>
      <c r="F1670" s="24"/>
      <c r="G1670" s="24"/>
      <c r="H1670" s="24"/>
      <c r="I1670" s="24"/>
      <c r="J1670" s="24"/>
      <c r="K1670" s="24"/>
    </row>
    <row r="1671" spans="1:11" s="27" customFormat="1" ht="15" customHeight="1">
      <c r="A1671" s="1">
        <v>1688</v>
      </c>
      <c r="B1671" s="51" t="s">
        <v>747</v>
      </c>
      <c r="C1671" s="68">
        <v>68</v>
      </c>
      <c r="D1671" s="30">
        <f>(H1671*J1671)/100</f>
        <v>18.36</v>
      </c>
      <c r="E1671" s="31">
        <f t="shared" si="218"/>
        <v>1.8</v>
      </c>
      <c r="F1671" s="5">
        <v>120</v>
      </c>
      <c r="G1671" s="55">
        <v>4.2324000000000002</v>
      </c>
      <c r="H1671" s="5">
        <v>27</v>
      </c>
      <c r="I1671" s="1"/>
      <c r="J1671" s="27">
        <f>IF(ISNUMBER(C1671),C1671,VALUE(LEFT(C1671,(SEARCH("±",C1671,1)-1))))</f>
        <v>68</v>
      </c>
    </row>
    <row r="1672" spans="1:11" s="27" customFormat="1" ht="15.75" customHeight="1">
      <c r="A1672" s="1">
        <v>1689</v>
      </c>
      <c r="B1672" s="20" t="s">
        <v>748</v>
      </c>
      <c r="C1672" s="24"/>
      <c r="D1672" s="24"/>
      <c r="E1672" s="24"/>
      <c r="F1672" s="24"/>
      <c r="G1672" s="24"/>
      <c r="H1672" s="24"/>
      <c r="I1672" s="24"/>
      <c r="J1672" s="24"/>
    </row>
    <row r="1673" spans="1:11" ht="15" customHeight="1">
      <c r="A1673" s="1">
        <v>1690</v>
      </c>
      <c r="B1673" s="28" t="s">
        <v>749</v>
      </c>
      <c r="C1673" s="57" t="s">
        <v>750</v>
      </c>
      <c r="D1673" s="30">
        <f>(H1673*J1673)/100</f>
        <v>7.98</v>
      </c>
      <c r="E1673" s="31">
        <f t="shared" si="218"/>
        <v>1.4</v>
      </c>
      <c r="F1673" s="5">
        <v>120</v>
      </c>
      <c r="G1673" s="55">
        <v>4.2324000000000002</v>
      </c>
      <c r="H1673" s="5">
        <v>21</v>
      </c>
      <c r="I1673" s="1"/>
      <c r="J1673" s="27">
        <f>IF(ISNUMBER(C1673),C1673,VALUE(LEFT(C1673,(SEARCH("±",C1673,1)-1))))</f>
        <v>38</v>
      </c>
    </row>
    <row r="1674" spans="1:11" s="27" customFormat="1" ht="15.75" customHeight="1">
      <c r="A1674" s="1">
        <v>1691</v>
      </c>
      <c r="B1674" s="20" t="s">
        <v>751</v>
      </c>
      <c r="C1674" s="24"/>
      <c r="D1674" s="24"/>
      <c r="E1674" s="24"/>
      <c r="F1674" s="24"/>
      <c r="G1674" s="24"/>
      <c r="H1674" s="24"/>
      <c r="I1674" s="24"/>
      <c r="J1674" s="24"/>
      <c r="K1674" s="24"/>
    </row>
    <row r="1675" spans="1:11" ht="15" customHeight="1">
      <c r="A1675" s="1">
        <v>1692</v>
      </c>
      <c r="B1675" s="28" t="s">
        <v>542</v>
      </c>
      <c r="C1675" s="57">
        <v>44</v>
      </c>
      <c r="D1675" s="30">
        <f>(H1675*J1675)/100</f>
        <v>11</v>
      </c>
      <c r="E1675" s="31">
        <f t="shared" si="218"/>
        <v>1.6666666666666667</v>
      </c>
      <c r="F1675" s="5">
        <v>150</v>
      </c>
      <c r="G1675" s="55">
        <v>5.2905000000000006</v>
      </c>
      <c r="H1675" s="5">
        <v>25</v>
      </c>
      <c r="I1675" s="1"/>
      <c r="J1675" s="27">
        <f>IF(ISNUMBER(C1675),C1675,VALUE(LEFT(C1675,(SEARCH("±",C1675,1)-1))))</f>
        <v>44</v>
      </c>
    </row>
    <row r="1676" spans="1:11" s="23" customFormat="1" ht="15" customHeight="1">
      <c r="A1676" s="1">
        <v>1693</v>
      </c>
      <c r="B1676" s="28" t="s">
        <v>546</v>
      </c>
      <c r="C1676" s="56" t="s">
        <v>547</v>
      </c>
      <c r="D1676" s="30">
        <f>(H1676*J1676)/100</f>
        <v>19.25</v>
      </c>
      <c r="E1676" s="31">
        <f t="shared" si="218"/>
        <v>1.6666666666666667</v>
      </c>
      <c r="F1676" s="5">
        <v>150</v>
      </c>
      <c r="G1676" s="55">
        <v>5.2905000000000006</v>
      </c>
      <c r="H1676" s="5">
        <v>25</v>
      </c>
      <c r="I1676" s="1"/>
      <c r="J1676" s="27">
        <f>IF(ISNUMBER(C1676),C1676,VALUE(LEFT(C1676,(SEARCH("±",C1676,1)-1))))</f>
        <v>77</v>
      </c>
    </row>
    <row r="1677" spans="1:11" s="27" customFormat="1" ht="15" customHeight="1">
      <c r="A1677" s="1">
        <v>1694</v>
      </c>
      <c r="B1677" s="28" t="s">
        <v>546</v>
      </c>
      <c r="C1677" s="56" t="s">
        <v>548</v>
      </c>
      <c r="D1677" s="30">
        <f>(H1677*J1677)/100</f>
        <v>19.5</v>
      </c>
      <c r="E1677" s="31">
        <f t="shared" si="218"/>
        <v>1.6666666666666667</v>
      </c>
      <c r="F1677" s="5">
        <v>150</v>
      </c>
      <c r="G1677" s="55">
        <v>5.2905000000000006</v>
      </c>
      <c r="H1677" s="5">
        <v>25</v>
      </c>
      <c r="I1677" s="1"/>
      <c r="J1677" s="27">
        <f>IF(ISNUMBER(C1677),C1677,VALUE(LEFT(C1677,(SEARCH("±",C1677,1)-1))))</f>
        <v>78</v>
      </c>
    </row>
    <row r="1678" spans="1:11" s="27" customFormat="1" ht="15" customHeight="1">
      <c r="A1678" s="1">
        <v>1695</v>
      </c>
      <c r="B1678" s="40" t="s">
        <v>1761</v>
      </c>
      <c r="C1678" s="68" t="s">
        <v>686</v>
      </c>
      <c r="D1678" s="30">
        <f>(H1678*J1678)/100</f>
        <v>18.48</v>
      </c>
      <c r="E1678" s="31">
        <f t="shared" si="218"/>
        <v>1.8666666666666667</v>
      </c>
      <c r="F1678" s="5">
        <v>150</v>
      </c>
      <c r="G1678" s="55">
        <v>5.2905000000000006</v>
      </c>
      <c r="H1678" s="5">
        <v>28</v>
      </c>
      <c r="I1678" s="1"/>
      <c r="J1678" s="27">
        <f>IF(ISNUMBER(C1678),C1678,VALUE(LEFT(C1678,(SEARCH("±",C1678,1)-1))))</f>
        <v>66</v>
      </c>
    </row>
    <row r="1679" spans="1:11" s="27" customFormat="1" ht="15.75" customHeight="1">
      <c r="A1679" s="1">
        <v>1696</v>
      </c>
      <c r="B1679" s="20" t="s">
        <v>554</v>
      </c>
      <c r="C1679" s="24"/>
      <c r="D1679" s="24"/>
      <c r="E1679" s="24"/>
      <c r="F1679" s="24"/>
      <c r="G1679" s="24"/>
      <c r="H1679" s="24"/>
      <c r="I1679" s="24"/>
      <c r="J1679" s="24"/>
      <c r="K1679" s="24"/>
    </row>
    <row r="1680" spans="1:11" s="23" customFormat="1" ht="15" customHeight="1">
      <c r="A1680" s="1">
        <v>1697</v>
      </c>
      <c r="B1680" s="28" t="s">
        <v>555</v>
      </c>
      <c r="C1680" s="57">
        <v>54</v>
      </c>
      <c r="D1680" s="30">
        <f>(H1680*J1680)/100</f>
        <v>0</v>
      </c>
      <c r="E1680" s="4">
        <f t="shared" si="218"/>
        <v>0</v>
      </c>
      <c r="F1680" s="5"/>
      <c r="G1680" s="22"/>
      <c r="H1680" s="5"/>
      <c r="I1680" s="1"/>
      <c r="J1680" s="27">
        <f>IF(ISNUMBER(C1680),C1680,VALUE(LEFT(C1680,(SEARCH("±",C1680,1)-1))))</f>
        <v>54</v>
      </c>
    </row>
    <row r="1681" spans="1:11" s="23" customFormat="1" ht="15" customHeight="1">
      <c r="A1681" s="1">
        <v>1698</v>
      </c>
      <c r="B1681" s="28" t="s">
        <v>556</v>
      </c>
      <c r="C1681" s="68" t="s">
        <v>557</v>
      </c>
      <c r="D1681" s="30">
        <f>(H1681*J1681)/100</f>
        <v>0</v>
      </c>
      <c r="E1681" s="4">
        <f t="shared" si="218"/>
        <v>0</v>
      </c>
      <c r="F1681" s="5"/>
      <c r="G1681" s="22"/>
      <c r="H1681" s="5"/>
      <c r="I1681" s="1"/>
      <c r="J1681" s="27">
        <f>IF(ISNUMBER(C1681),C1681,VALUE(LEFT(C1681,(SEARCH("±",C1681,1)-1))))</f>
        <v>56</v>
      </c>
    </row>
    <row r="1682" spans="1:11" ht="15" customHeight="1">
      <c r="A1682" s="1">
        <v>1699</v>
      </c>
      <c r="B1682" s="40" t="s">
        <v>1781</v>
      </c>
      <c r="C1682" s="57" t="s">
        <v>1301</v>
      </c>
      <c r="D1682" s="30">
        <f>(H1682*J1682)/100</f>
        <v>4.4000000000000004</v>
      </c>
      <c r="E1682" s="38">
        <f t="shared" si="218"/>
        <v>0.53333333333333333</v>
      </c>
      <c r="F1682" s="5">
        <v>150</v>
      </c>
      <c r="G1682" s="55">
        <v>5.2905000000000006</v>
      </c>
      <c r="H1682" s="5">
        <v>8</v>
      </c>
      <c r="I1682" s="1"/>
      <c r="J1682" s="27">
        <f>IF(ISNUMBER(C1682),C1682,VALUE(LEFT(C1682,(SEARCH("±",C1682,1)-1))))</f>
        <v>55</v>
      </c>
    </row>
    <row r="1683" spans="1:11" s="27" customFormat="1" ht="15.75" customHeight="1">
      <c r="A1683" s="1">
        <v>1700</v>
      </c>
      <c r="B1683" s="20" t="s">
        <v>558</v>
      </c>
      <c r="C1683" s="24"/>
      <c r="D1683" s="24"/>
      <c r="E1683" s="24"/>
      <c r="F1683" s="24"/>
      <c r="G1683" s="24"/>
      <c r="H1683" s="24"/>
      <c r="I1683" s="24"/>
      <c r="J1683" s="24"/>
      <c r="K1683" s="24"/>
    </row>
    <row r="1684" spans="1:11" s="23" customFormat="1" ht="15" customHeight="1">
      <c r="A1684" s="1">
        <v>1701</v>
      </c>
      <c r="B1684" s="28" t="s">
        <v>559</v>
      </c>
      <c r="C1684" s="57" t="s">
        <v>86</v>
      </c>
      <c r="D1684" s="30">
        <f>(H1684*J1684)/100</f>
        <v>0</v>
      </c>
      <c r="E1684" s="4">
        <f t="shared" si="218"/>
        <v>0</v>
      </c>
      <c r="F1684" s="5"/>
      <c r="G1684" s="22"/>
      <c r="H1684" s="5"/>
      <c r="I1684" s="1"/>
      <c r="J1684" s="27">
        <f>IF(ISNUMBER(C1684),C1684,VALUE(LEFT(C1684,(SEARCH("±",C1684,1)-1))))</f>
        <v>25</v>
      </c>
    </row>
    <row r="1685" spans="1:11" s="23" customFormat="1" ht="15" customHeight="1">
      <c r="A1685" s="1">
        <v>1702</v>
      </c>
      <c r="B1685" s="28" t="s">
        <v>559</v>
      </c>
      <c r="C1685" s="57" t="s">
        <v>1</v>
      </c>
      <c r="D1685" s="30">
        <f>(H1685*J1685)/100</f>
        <v>0</v>
      </c>
      <c r="E1685" s="4">
        <f t="shared" si="218"/>
        <v>0</v>
      </c>
      <c r="F1685" s="5"/>
      <c r="G1685" s="22"/>
      <c r="H1685" s="5"/>
      <c r="I1685" s="1"/>
      <c r="J1685" s="27">
        <f>IF(ISNUMBER(C1685),C1685,VALUE(LEFT(C1685,(SEARCH("±",C1685,1)-1))))</f>
        <v>35</v>
      </c>
    </row>
    <row r="1686" spans="1:11" s="27" customFormat="1" ht="15" customHeight="1">
      <c r="A1686" s="1">
        <v>1703</v>
      </c>
      <c r="B1686" s="40" t="s">
        <v>1123</v>
      </c>
      <c r="C1686" s="57" t="s">
        <v>752</v>
      </c>
      <c r="D1686" s="30">
        <f>(H1686*J1686)/100</f>
        <v>10.8</v>
      </c>
      <c r="E1686" s="33">
        <f t="shared" si="218"/>
        <v>2.4</v>
      </c>
      <c r="F1686" s="5">
        <v>150</v>
      </c>
      <c r="G1686" s="55">
        <v>5.2905000000000006</v>
      </c>
      <c r="H1686" s="5">
        <v>36</v>
      </c>
      <c r="I1686" s="1"/>
      <c r="J1686" s="27">
        <f>IF(ISNUMBER(C1686),C1686,VALUE(LEFT(C1686,(SEARCH("±",C1686,1)-1))))</f>
        <v>30</v>
      </c>
    </row>
    <row r="1687" spans="1:11" s="27" customFormat="1" ht="15.75" customHeight="1">
      <c r="A1687" s="1">
        <v>1704</v>
      </c>
      <c r="B1687" s="20" t="s">
        <v>753</v>
      </c>
      <c r="C1687" s="24"/>
      <c r="D1687" s="24"/>
      <c r="E1687" s="24"/>
      <c r="F1687" s="24"/>
      <c r="G1687" s="24"/>
      <c r="H1687" s="24"/>
      <c r="I1687" s="24"/>
      <c r="J1687" s="24"/>
    </row>
    <row r="1688" spans="1:11" s="23" customFormat="1" ht="15" customHeight="1">
      <c r="A1688" s="1">
        <v>1705</v>
      </c>
      <c r="B1688" s="28" t="s">
        <v>754</v>
      </c>
      <c r="C1688" s="68" t="s">
        <v>755</v>
      </c>
      <c r="D1688" s="30">
        <f t="shared" ref="D1688:D1693" si="221">(H1688*J1688)/100</f>
        <v>0</v>
      </c>
      <c r="E1688" s="4">
        <f t="shared" si="218"/>
        <v>0</v>
      </c>
      <c r="F1688" s="5"/>
      <c r="G1688" s="22"/>
      <c r="H1688" s="5"/>
      <c r="I1688" s="1"/>
      <c r="J1688" s="27">
        <f t="shared" ref="J1688:J1693" si="222">IF(ISNUMBER(C1688),C1688,VALUE(LEFT(C1688,(SEARCH("±",C1688,1)-1))))</f>
        <v>61</v>
      </c>
    </row>
    <row r="1689" spans="1:11" s="23" customFormat="1" ht="15" customHeight="1">
      <c r="A1689" s="1">
        <v>1706</v>
      </c>
      <c r="B1689" s="28" t="s">
        <v>756</v>
      </c>
      <c r="C1689" s="56" t="s">
        <v>795</v>
      </c>
      <c r="D1689" s="30">
        <f t="shared" si="221"/>
        <v>0</v>
      </c>
      <c r="E1689" s="4">
        <f t="shared" si="218"/>
        <v>0</v>
      </c>
      <c r="F1689" s="5"/>
      <c r="G1689" s="22"/>
      <c r="H1689" s="5"/>
      <c r="I1689" s="1"/>
      <c r="J1689" s="27">
        <f t="shared" si="222"/>
        <v>71</v>
      </c>
    </row>
    <row r="1690" spans="1:11" s="28" customFormat="1" ht="15" customHeight="1">
      <c r="A1690" s="1">
        <v>1707</v>
      </c>
      <c r="B1690" s="40" t="s">
        <v>1781</v>
      </c>
      <c r="C1690" s="68" t="s">
        <v>1127</v>
      </c>
      <c r="D1690" s="30">
        <f t="shared" si="221"/>
        <v>34.979999999999997</v>
      </c>
      <c r="E1690" s="33">
        <f t="shared" si="218"/>
        <v>3.5333333333333332</v>
      </c>
      <c r="F1690" s="5">
        <v>115</v>
      </c>
      <c r="G1690" s="55">
        <v>4.0560499999999999</v>
      </c>
      <c r="H1690" s="5">
        <v>53</v>
      </c>
      <c r="I1690" s="1"/>
      <c r="J1690" s="27">
        <f t="shared" si="222"/>
        <v>66</v>
      </c>
    </row>
    <row r="1691" spans="1:11" s="27" customFormat="1">
      <c r="A1691" s="1">
        <v>1708</v>
      </c>
      <c r="B1691" s="28" t="s">
        <v>757</v>
      </c>
      <c r="C1691" s="57" t="s">
        <v>48</v>
      </c>
      <c r="D1691" s="30">
        <f t="shared" si="221"/>
        <v>16.43</v>
      </c>
      <c r="E1691" s="33">
        <f t="shared" si="218"/>
        <v>3.5333333333333332</v>
      </c>
      <c r="F1691" s="5">
        <v>130</v>
      </c>
      <c r="G1691" s="55">
        <v>4.5851000000000006</v>
      </c>
      <c r="H1691" s="5">
        <v>53</v>
      </c>
      <c r="I1691" s="1"/>
      <c r="J1691" s="27">
        <f t="shared" si="222"/>
        <v>31</v>
      </c>
    </row>
    <row r="1692" spans="1:11" s="28" customFormat="1" ht="15" customHeight="1">
      <c r="A1692" s="1">
        <v>1709</v>
      </c>
      <c r="B1692" s="28" t="s">
        <v>758</v>
      </c>
      <c r="C1692" s="68" t="s">
        <v>427</v>
      </c>
      <c r="D1692" s="30">
        <f t="shared" si="221"/>
        <v>31.27</v>
      </c>
      <c r="E1692" s="33">
        <f t="shared" si="218"/>
        <v>3.5333333333333332</v>
      </c>
      <c r="F1692" s="5">
        <v>130</v>
      </c>
      <c r="G1692" s="55">
        <v>4.5851000000000006</v>
      </c>
      <c r="H1692" s="5">
        <v>53</v>
      </c>
      <c r="I1692" s="1"/>
      <c r="J1692" s="27">
        <f t="shared" si="222"/>
        <v>59</v>
      </c>
    </row>
    <row r="1693" spans="1:11" s="28" customFormat="1" ht="15" customHeight="1">
      <c r="A1693" s="1">
        <v>1710</v>
      </c>
      <c r="B1693" s="28" t="s">
        <v>759</v>
      </c>
      <c r="C1693" s="56" t="s">
        <v>990</v>
      </c>
      <c r="D1693" s="30">
        <f t="shared" si="221"/>
        <v>38.159999999999997</v>
      </c>
      <c r="E1693" s="33">
        <f t="shared" si="218"/>
        <v>3.5333333333333332</v>
      </c>
      <c r="F1693" s="5">
        <v>130</v>
      </c>
      <c r="G1693" s="55">
        <v>4.5851000000000006</v>
      </c>
      <c r="H1693" s="5">
        <v>53</v>
      </c>
      <c r="I1693" s="1"/>
      <c r="J1693" s="27">
        <f t="shared" si="222"/>
        <v>72</v>
      </c>
    </row>
    <row r="1694" spans="1:11" s="27" customFormat="1" ht="15.75" customHeight="1">
      <c r="A1694" s="1">
        <v>1711</v>
      </c>
      <c r="B1694" s="20" t="s">
        <v>760</v>
      </c>
      <c r="C1694" s="24"/>
      <c r="D1694" s="24"/>
      <c r="E1694" s="24"/>
      <c r="F1694" s="24"/>
      <c r="G1694" s="24"/>
      <c r="H1694" s="24"/>
      <c r="I1694" s="24"/>
      <c r="J1694" s="24"/>
    </row>
    <row r="1695" spans="1:11" ht="15" customHeight="1">
      <c r="A1695" s="1">
        <v>1712</v>
      </c>
      <c r="B1695" s="28" t="s">
        <v>761</v>
      </c>
      <c r="C1695" s="57" t="s">
        <v>762</v>
      </c>
      <c r="D1695" s="30">
        <f t="shared" ref="D1695:D1703" si="223">(H1695*J1695)/100</f>
        <v>0.96</v>
      </c>
      <c r="E1695" s="38">
        <f t="shared" si="218"/>
        <v>0.4</v>
      </c>
      <c r="F1695" s="5">
        <v>100</v>
      </c>
      <c r="G1695" s="55">
        <v>3.5270000000000001</v>
      </c>
      <c r="H1695" s="5">
        <v>6</v>
      </c>
      <c r="I1695" s="1"/>
      <c r="J1695" s="27">
        <f t="shared" ref="J1695:J1703" si="224">IF(ISNUMBER(C1695),C1695,VALUE(LEFT(C1695,(SEARCH("±",C1695,1)-1))))</f>
        <v>16</v>
      </c>
    </row>
    <row r="1696" spans="1:11" s="27" customFormat="1" ht="15" customHeight="1">
      <c r="A1696" s="1">
        <v>1713</v>
      </c>
      <c r="B1696" s="28" t="s">
        <v>763</v>
      </c>
      <c r="C1696" s="56">
        <v>91</v>
      </c>
      <c r="D1696" s="30">
        <f t="shared" si="223"/>
        <v>18.2</v>
      </c>
      <c r="E1696" s="31">
        <f t="shared" si="218"/>
        <v>1.3333333333333333</v>
      </c>
      <c r="F1696" s="5">
        <v>30</v>
      </c>
      <c r="G1696" s="55">
        <v>1.0581</v>
      </c>
      <c r="H1696" s="5">
        <v>20</v>
      </c>
      <c r="I1696" s="1"/>
      <c r="J1696" s="27">
        <f t="shared" si="224"/>
        <v>91</v>
      </c>
    </row>
    <row r="1697" spans="1:11" ht="15" customHeight="1">
      <c r="A1697" s="1">
        <v>1714</v>
      </c>
      <c r="B1697" s="28" t="s">
        <v>764</v>
      </c>
      <c r="C1697" s="57" t="s">
        <v>1293</v>
      </c>
      <c r="D1697" s="30">
        <f t="shared" si="223"/>
        <v>12</v>
      </c>
      <c r="E1697" s="31">
        <f t="shared" si="218"/>
        <v>2</v>
      </c>
      <c r="F1697" s="5">
        <v>150</v>
      </c>
      <c r="G1697" s="55">
        <v>5.2905000000000006</v>
      </c>
      <c r="H1697" s="5">
        <v>30</v>
      </c>
      <c r="I1697" s="1"/>
      <c r="J1697" s="27">
        <f t="shared" si="224"/>
        <v>40</v>
      </c>
    </row>
    <row r="1698" spans="1:11" s="27" customFormat="1" ht="15" customHeight="1">
      <c r="A1698" s="1">
        <v>1715</v>
      </c>
      <c r="B1698" s="28" t="s">
        <v>765</v>
      </c>
      <c r="C1698" s="56">
        <v>70</v>
      </c>
      <c r="D1698" s="30">
        <f t="shared" si="223"/>
        <v>16.8</v>
      </c>
      <c r="E1698" s="31">
        <f t="shared" si="218"/>
        <v>1.6</v>
      </c>
      <c r="F1698" s="5">
        <v>30</v>
      </c>
      <c r="G1698" s="55">
        <v>1.0581</v>
      </c>
      <c r="H1698" s="5">
        <v>24</v>
      </c>
      <c r="I1698" s="1"/>
      <c r="J1698" s="27">
        <f t="shared" si="224"/>
        <v>70</v>
      </c>
    </row>
    <row r="1699" spans="1:11" ht="15" customHeight="1">
      <c r="A1699" s="1">
        <v>1716</v>
      </c>
      <c r="B1699" s="28" t="s">
        <v>766</v>
      </c>
      <c r="C1699" s="57" t="s">
        <v>1804</v>
      </c>
      <c r="D1699" s="30">
        <f t="shared" si="223"/>
        <v>11.52</v>
      </c>
      <c r="E1699" s="33">
        <f t="shared" si="218"/>
        <v>2.1333333333333333</v>
      </c>
      <c r="F1699" s="5">
        <v>250</v>
      </c>
      <c r="G1699" s="55">
        <v>8.8175000000000008</v>
      </c>
      <c r="H1699" s="5">
        <v>32</v>
      </c>
      <c r="I1699" s="1"/>
      <c r="J1699" s="27">
        <f t="shared" si="224"/>
        <v>36</v>
      </c>
      <c r="K1699" s="27"/>
    </row>
    <row r="1700" spans="1:11" ht="15" customHeight="1">
      <c r="A1700" s="1">
        <v>1717</v>
      </c>
      <c r="B1700" s="28" t="s">
        <v>767</v>
      </c>
      <c r="C1700" s="57" t="s">
        <v>1477</v>
      </c>
      <c r="D1700" s="30">
        <f t="shared" si="223"/>
        <v>1</v>
      </c>
      <c r="E1700" s="38">
        <f t="shared" si="218"/>
        <v>0.26666666666666666</v>
      </c>
      <c r="F1700" s="5">
        <v>60</v>
      </c>
      <c r="G1700" s="55">
        <v>2.1162000000000001</v>
      </c>
      <c r="H1700" s="5">
        <v>4</v>
      </c>
      <c r="I1700" s="1"/>
      <c r="J1700" s="27">
        <f t="shared" si="224"/>
        <v>25</v>
      </c>
      <c r="K1700" s="27"/>
    </row>
    <row r="1701" spans="1:11" ht="15" customHeight="1">
      <c r="A1701" s="1">
        <v>1718</v>
      </c>
      <c r="B1701" s="28" t="s">
        <v>768</v>
      </c>
      <c r="C1701" s="57">
        <v>38</v>
      </c>
      <c r="D1701" s="30">
        <f t="shared" si="223"/>
        <v>9.5</v>
      </c>
      <c r="E1701" s="31">
        <f t="shared" si="218"/>
        <v>1.6666666666666667</v>
      </c>
      <c r="F1701" s="5">
        <v>60</v>
      </c>
      <c r="G1701" s="55">
        <v>2.1162000000000001</v>
      </c>
      <c r="H1701" s="5">
        <v>25</v>
      </c>
      <c r="I1701" s="1"/>
      <c r="J1701" s="27">
        <f t="shared" si="224"/>
        <v>38</v>
      </c>
      <c r="K1701" s="27"/>
    </row>
    <row r="1702" spans="1:11" ht="15" customHeight="1">
      <c r="A1702" s="1">
        <v>1719</v>
      </c>
      <c r="B1702" s="28" t="s">
        <v>769</v>
      </c>
      <c r="C1702" s="57" t="s">
        <v>1894</v>
      </c>
      <c r="D1702" s="30">
        <f t="shared" si="223"/>
        <v>9.92</v>
      </c>
      <c r="E1702" s="33">
        <f t="shared" si="218"/>
        <v>2.1333333333333333</v>
      </c>
      <c r="F1702" s="5">
        <v>250</v>
      </c>
      <c r="G1702" s="55">
        <v>8.8175000000000008</v>
      </c>
      <c r="H1702" s="5">
        <v>32</v>
      </c>
      <c r="I1702" s="1"/>
      <c r="J1702" s="27">
        <f t="shared" si="224"/>
        <v>31</v>
      </c>
      <c r="K1702" s="27"/>
    </row>
    <row r="1703" spans="1:11" ht="15" customHeight="1">
      <c r="A1703" s="1">
        <v>1720</v>
      </c>
      <c r="B1703" s="28" t="s">
        <v>770</v>
      </c>
      <c r="C1703" s="57" t="s">
        <v>66</v>
      </c>
      <c r="D1703" s="30">
        <f t="shared" si="223"/>
        <v>7.54</v>
      </c>
      <c r="E1703" s="31">
        <f t="shared" si="218"/>
        <v>1.7333333333333334</v>
      </c>
      <c r="F1703" s="5">
        <v>250</v>
      </c>
      <c r="G1703" s="55">
        <v>8.8175000000000008</v>
      </c>
      <c r="H1703" s="5">
        <v>26</v>
      </c>
      <c r="I1703" s="1"/>
      <c r="J1703" s="27">
        <f t="shared" si="224"/>
        <v>29</v>
      </c>
      <c r="K1703" s="27"/>
    </row>
    <row r="1704" spans="1:11" s="27" customFormat="1" ht="15.75" customHeight="1">
      <c r="A1704" s="1">
        <v>1721</v>
      </c>
      <c r="B1704" s="20" t="s">
        <v>771</v>
      </c>
      <c r="C1704" s="24"/>
      <c r="D1704" s="4"/>
      <c r="E1704" s="4"/>
      <c r="F1704" s="1"/>
      <c r="G1704" s="22"/>
      <c r="H1704" s="1"/>
      <c r="I1704" s="1"/>
      <c r="J1704" s="1"/>
      <c r="K1704" s="1"/>
    </row>
    <row r="1705" spans="1:11" s="28" customFormat="1" ht="15" customHeight="1">
      <c r="A1705" s="1">
        <v>1722</v>
      </c>
      <c r="B1705" s="28" t="s">
        <v>772</v>
      </c>
      <c r="C1705" s="56">
        <v>72</v>
      </c>
      <c r="D1705" s="30">
        <f t="shared" ref="D1705:D1716" si="225">(H1705*J1705)/100</f>
        <v>30.96</v>
      </c>
      <c r="E1705" s="33">
        <f t="shared" si="218"/>
        <v>2.8666666666666667</v>
      </c>
      <c r="F1705" s="5">
        <v>100</v>
      </c>
      <c r="G1705" s="55">
        <v>3.5270000000000001</v>
      </c>
      <c r="H1705" s="5">
        <v>43</v>
      </c>
      <c r="I1705" s="1"/>
      <c r="J1705" s="27">
        <f t="shared" ref="J1705:J1716" si="226">IF(ISNUMBER(C1705),C1705,VALUE(LEFT(C1705,(SEARCH("±",C1705,1)-1))))</f>
        <v>72</v>
      </c>
      <c r="K1705" s="27"/>
    </row>
    <row r="1706" spans="1:11" s="28" customFormat="1" ht="15" customHeight="1">
      <c r="A1706" s="1">
        <v>1723</v>
      </c>
      <c r="B1706" s="28" t="s">
        <v>773</v>
      </c>
      <c r="C1706" s="56">
        <v>81</v>
      </c>
      <c r="D1706" s="30">
        <f t="shared" si="225"/>
        <v>34.83</v>
      </c>
      <c r="E1706" s="33">
        <f t="shared" si="218"/>
        <v>2.8666666666666667</v>
      </c>
      <c r="F1706" s="5">
        <v>100</v>
      </c>
      <c r="G1706" s="55">
        <v>3.5270000000000001</v>
      </c>
      <c r="H1706" s="5">
        <v>43</v>
      </c>
      <c r="I1706" s="1"/>
      <c r="J1706" s="27">
        <f t="shared" si="226"/>
        <v>81</v>
      </c>
      <c r="K1706" s="27"/>
    </row>
    <row r="1707" spans="1:11" ht="15" customHeight="1">
      <c r="A1707" s="1">
        <v>1724</v>
      </c>
      <c r="B1707" s="28" t="s">
        <v>774</v>
      </c>
      <c r="C1707" s="57">
        <v>44</v>
      </c>
      <c r="D1707" s="30">
        <f t="shared" si="225"/>
        <v>11</v>
      </c>
      <c r="E1707" s="31">
        <f t="shared" si="218"/>
        <v>1.6666666666666667</v>
      </c>
      <c r="F1707" s="5">
        <v>100</v>
      </c>
      <c r="G1707" s="55">
        <v>3.5270000000000001</v>
      </c>
      <c r="H1707" s="5">
        <v>25</v>
      </c>
      <c r="I1707" s="1"/>
      <c r="J1707" s="27">
        <f t="shared" si="226"/>
        <v>44</v>
      </c>
      <c r="K1707" s="27"/>
    </row>
    <row r="1708" spans="1:11" ht="15" customHeight="1">
      <c r="A1708" s="1">
        <v>1725</v>
      </c>
      <c r="B1708" s="28" t="s">
        <v>775</v>
      </c>
      <c r="C1708" s="57">
        <v>30</v>
      </c>
      <c r="D1708" s="30">
        <f t="shared" si="225"/>
        <v>6.9</v>
      </c>
      <c r="E1708" s="31">
        <f t="shared" si="218"/>
        <v>1.5333333333333334</v>
      </c>
      <c r="F1708" s="5">
        <v>150</v>
      </c>
      <c r="G1708" s="55">
        <v>5.2905000000000006</v>
      </c>
      <c r="H1708" s="5">
        <v>23</v>
      </c>
      <c r="I1708" s="1"/>
      <c r="J1708" s="27">
        <f t="shared" si="226"/>
        <v>30</v>
      </c>
      <c r="K1708" s="27"/>
    </row>
    <row r="1709" spans="1:11" ht="15" customHeight="1">
      <c r="A1709" s="1">
        <v>1726</v>
      </c>
      <c r="B1709" s="28" t="s">
        <v>776</v>
      </c>
      <c r="C1709" s="57">
        <v>38</v>
      </c>
      <c r="D1709" s="30">
        <f t="shared" si="225"/>
        <v>9.5</v>
      </c>
      <c r="E1709" s="31">
        <f t="shared" si="218"/>
        <v>1.6666666666666667</v>
      </c>
      <c r="F1709" s="5">
        <v>150</v>
      </c>
      <c r="G1709" s="55">
        <v>5.2905000000000006</v>
      </c>
      <c r="H1709" s="5">
        <v>25</v>
      </c>
      <c r="I1709" s="1"/>
      <c r="J1709" s="27">
        <f t="shared" si="226"/>
        <v>38</v>
      </c>
      <c r="K1709" s="27"/>
    </row>
    <row r="1710" spans="1:11" ht="15" customHeight="1">
      <c r="A1710" s="1">
        <v>1727</v>
      </c>
      <c r="B1710" s="28" t="s">
        <v>777</v>
      </c>
      <c r="C1710" s="57">
        <v>52</v>
      </c>
      <c r="D1710" s="30">
        <f t="shared" si="225"/>
        <v>12.48</v>
      </c>
      <c r="E1710" s="31">
        <f t="shared" si="218"/>
        <v>1.6</v>
      </c>
      <c r="F1710" s="5">
        <v>50</v>
      </c>
      <c r="G1710" s="55">
        <v>1.7635000000000001</v>
      </c>
      <c r="H1710" s="5">
        <v>24</v>
      </c>
      <c r="I1710" s="1"/>
      <c r="J1710" s="27">
        <f t="shared" si="226"/>
        <v>52</v>
      </c>
      <c r="K1710" s="27"/>
    </row>
    <row r="1711" spans="1:11" ht="15" customHeight="1">
      <c r="A1711" s="1">
        <v>1728</v>
      </c>
      <c r="B1711" s="28" t="s">
        <v>778</v>
      </c>
      <c r="C1711" s="57">
        <v>39</v>
      </c>
      <c r="D1711" s="30">
        <f t="shared" si="225"/>
        <v>8.9700000000000006</v>
      </c>
      <c r="E1711" s="31">
        <f t="shared" si="218"/>
        <v>1.5333333333333334</v>
      </c>
      <c r="F1711" s="5">
        <v>100</v>
      </c>
      <c r="G1711" s="55">
        <v>3.5270000000000001</v>
      </c>
      <c r="H1711" s="5">
        <v>23</v>
      </c>
      <c r="I1711" s="1"/>
      <c r="J1711" s="27">
        <f t="shared" si="226"/>
        <v>39</v>
      </c>
      <c r="K1711" s="27"/>
    </row>
    <row r="1712" spans="1:11" ht="15" customHeight="1">
      <c r="A1712" s="1">
        <v>1729</v>
      </c>
      <c r="B1712" s="28" t="s">
        <v>779</v>
      </c>
      <c r="C1712" s="56">
        <v>78</v>
      </c>
      <c r="D1712" s="30">
        <f t="shared" si="225"/>
        <v>11.7</v>
      </c>
      <c r="E1712" s="38">
        <f t="shared" si="218"/>
        <v>1</v>
      </c>
      <c r="F1712" s="5">
        <v>100</v>
      </c>
      <c r="G1712" s="55">
        <v>3.5270000000000001</v>
      </c>
      <c r="H1712" s="5">
        <v>15</v>
      </c>
      <c r="I1712" s="1"/>
      <c r="J1712" s="27">
        <f t="shared" si="226"/>
        <v>78</v>
      </c>
      <c r="K1712" s="27"/>
    </row>
    <row r="1713" spans="1:11" ht="15" customHeight="1">
      <c r="A1713" s="1">
        <v>1730</v>
      </c>
      <c r="B1713" s="28" t="s">
        <v>780</v>
      </c>
      <c r="C1713" s="57">
        <v>7</v>
      </c>
      <c r="D1713" s="30">
        <f t="shared" si="225"/>
        <v>0.42</v>
      </c>
      <c r="E1713" s="38">
        <f t="shared" si="218"/>
        <v>0.4</v>
      </c>
      <c r="F1713" s="5">
        <v>100</v>
      </c>
      <c r="G1713" s="55">
        <v>3.5270000000000001</v>
      </c>
      <c r="H1713" s="5">
        <v>6</v>
      </c>
      <c r="I1713" s="1"/>
      <c r="J1713" s="27">
        <f t="shared" si="226"/>
        <v>7</v>
      </c>
      <c r="K1713" s="27"/>
    </row>
    <row r="1714" spans="1:11" ht="15" customHeight="1">
      <c r="A1714" s="1">
        <v>1731</v>
      </c>
      <c r="B1714" s="28" t="s">
        <v>781</v>
      </c>
      <c r="C1714" s="57">
        <v>14</v>
      </c>
      <c r="D1714" s="30">
        <f t="shared" si="225"/>
        <v>3.5</v>
      </c>
      <c r="E1714" s="31">
        <f t="shared" si="218"/>
        <v>1.6666666666666667</v>
      </c>
      <c r="F1714" s="5">
        <v>150</v>
      </c>
      <c r="G1714" s="55">
        <v>5.2905000000000006</v>
      </c>
      <c r="H1714" s="5">
        <v>25</v>
      </c>
      <c r="I1714" s="1"/>
      <c r="J1714" s="27">
        <f t="shared" si="226"/>
        <v>14</v>
      </c>
      <c r="K1714" s="27"/>
    </row>
    <row r="1715" spans="1:11">
      <c r="A1715" s="1">
        <v>1732</v>
      </c>
      <c r="B1715" s="28" t="s">
        <v>782</v>
      </c>
      <c r="C1715" s="57">
        <v>30</v>
      </c>
      <c r="D1715" s="30">
        <f t="shared" si="225"/>
        <v>7.8</v>
      </c>
      <c r="E1715" s="31">
        <f>SUM(H1715/15)</f>
        <v>1.7333333333333334</v>
      </c>
      <c r="F1715" s="5">
        <v>50</v>
      </c>
      <c r="G1715" s="55">
        <v>1.7635000000000001</v>
      </c>
      <c r="H1715" s="5">
        <v>26</v>
      </c>
      <c r="I1715" s="1"/>
      <c r="J1715" s="27">
        <f t="shared" si="226"/>
        <v>30</v>
      </c>
      <c r="K1715" s="27"/>
    </row>
    <row r="1716" spans="1:11" ht="15" customHeight="1">
      <c r="A1716" s="1">
        <v>1733</v>
      </c>
      <c r="B1716" s="28" t="s">
        <v>783</v>
      </c>
      <c r="C1716" s="57">
        <v>28</v>
      </c>
      <c r="D1716" s="30">
        <f t="shared" si="225"/>
        <v>5.04</v>
      </c>
      <c r="E1716" s="31">
        <f>SUM(H1716/15)</f>
        <v>1.2</v>
      </c>
      <c r="F1716" s="5">
        <v>100</v>
      </c>
      <c r="G1716" s="55">
        <v>3.5270000000000001</v>
      </c>
      <c r="H1716" s="5">
        <v>18</v>
      </c>
      <c r="I1716" s="1"/>
      <c r="J1716" s="27">
        <f t="shared" si="226"/>
        <v>28</v>
      </c>
      <c r="K1716" s="27"/>
    </row>
    <row r="1717" spans="1:11" s="27" customFormat="1" ht="15.75" customHeight="1">
      <c r="B1717" s="84" t="s">
        <v>1587</v>
      </c>
      <c r="C1717" s="23"/>
      <c r="D1717" s="3"/>
      <c r="E1717" s="4"/>
      <c r="F1717" s="5"/>
      <c r="G1717" s="55"/>
      <c r="H1717" s="5"/>
      <c r="I1717" s="42"/>
    </row>
    <row r="1718" spans="1:11">
      <c r="I1718" s="42"/>
    </row>
    <row r="1719" spans="1:11">
      <c r="I1719" s="42"/>
    </row>
    <row r="1720" spans="1:11">
      <c r="I1720" s="42"/>
    </row>
    <row r="1721" spans="1:11">
      <c r="I1721" s="42"/>
    </row>
    <row r="1722" spans="1:11">
      <c r="I1722" s="42"/>
    </row>
    <row r="1723" spans="1:11">
      <c r="I1723" s="42"/>
    </row>
    <row r="1724" spans="1:11">
      <c r="I1724" s="42"/>
    </row>
    <row r="1725" spans="1:11">
      <c r="I1725" s="42"/>
    </row>
    <row r="1726" spans="1:11">
      <c r="I1726" s="42"/>
    </row>
    <row r="1727" spans="1:11">
      <c r="I1727" s="42"/>
    </row>
    <row r="1728" spans="1:11">
      <c r="I1728" s="42"/>
    </row>
    <row r="1729" spans="9:9">
      <c r="I1729" s="42"/>
    </row>
    <row r="1730" spans="9:9">
      <c r="I1730" s="42"/>
    </row>
    <row r="1731" spans="9:9">
      <c r="I1731" s="42"/>
    </row>
    <row r="1732" spans="9:9">
      <c r="I1732" s="42"/>
    </row>
    <row r="1733" spans="9:9">
      <c r="I1733" s="42"/>
    </row>
    <row r="1734" spans="9:9">
      <c r="I1734" s="42"/>
    </row>
    <row r="1735" spans="9:9">
      <c r="I1735" s="42"/>
    </row>
    <row r="1736" spans="9:9">
      <c r="I1736" s="42"/>
    </row>
    <row r="1737" spans="9:9">
      <c r="I1737" s="42"/>
    </row>
    <row r="1738" spans="9:9">
      <c r="I1738" s="42"/>
    </row>
    <row r="1739" spans="9:9">
      <c r="I1739" s="42"/>
    </row>
    <row r="1740" spans="9:9">
      <c r="I1740" s="42"/>
    </row>
    <row r="1741" spans="9:9">
      <c r="I1741" s="42"/>
    </row>
    <row r="1742" spans="9:9">
      <c r="I1742" s="42"/>
    </row>
    <row r="1743" spans="9:9">
      <c r="I1743" s="42"/>
    </row>
    <row r="1744" spans="9:9">
      <c r="I1744" s="42"/>
    </row>
    <row r="1745" spans="9:9">
      <c r="I1745" s="42"/>
    </row>
    <row r="1746" spans="9:9">
      <c r="I1746" s="42"/>
    </row>
    <row r="1747" spans="9:9">
      <c r="I1747" s="42"/>
    </row>
    <row r="1748" spans="9:9">
      <c r="I1748" s="42"/>
    </row>
    <row r="1749" spans="9:9">
      <c r="I1749" s="42"/>
    </row>
    <row r="1750" spans="9:9">
      <c r="I1750" s="42"/>
    </row>
    <row r="1751" spans="9:9">
      <c r="I1751" s="42"/>
    </row>
    <row r="1752" spans="9:9">
      <c r="I1752" s="42"/>
    </row>
    <row r="1753" spans="9:9">
      <c r="I1753" s="42"/>
    </row>
    <row r="1754" spans="9:9">
      <c r="I1754" s="42"/>
    </row>
    <row r="1755" spans="9:9">
      <c r="I1755" s="42"/>
    </row>
    <row r="1756" spans="9:9">
      <c r="I1756" s="42"/>
    </row>
    <row r="1757" spans="9:9">
      <c r="I1757" s="42"/>
    </row>
    <row r="1758" spans="9:9">
      <c r="I1758" s="42"/>
    </row>
    <row r="1759" spans="9:9">
      <c r="I1759" s="42"/>
    </row>
    <row r="1760" spans="9:9">
      <c r="I1760" s="42"/>
    </row>
    <row r="1761" spans="9:9">
      <c r="I1761" s="42"/>
    </row>
    <row r="1762" spans="9:9">
      <c r="I1762" s="42"/>
    </row>
    <row r="1763" spans="9:9">
      <c r="I1763" s="42"/>
    </row>
    <row r="1764" spans="9:9">
      <c r="I1764" s="42"/>
    </row>
    <row r="1765" spans="9:9">
      <c r="I1765" s="42"/>
    </row>
    <row r="1766" spans="9:9">
      <c r="I1766" s="42"/>
    </row>
    <row r="1767" spans="9:9">
      <c r="I1767" s="42"/>
    </row>
    <row r="1768" spans="9:9">
      <c r="I1768" s="42"/>
    </row>
    <row r="1769" spans="9:9">
      <c r="I1769" s="42"/>
    </row>
    <row r="1770" spans="9:9">
      <c r="I1770" s="42"/>
    </row>
    <row r="1771" spans="9:9">
      <c r="I1771" s="42"/>
    </row>
    <row r="1772" spans="9:9">
      <c r="I1772" s="42"/>
    </row>
    <row r="1773" spans="9:9">
      <c r="I1773" s="42"/>
    </row>
    <row r="1774" spans="9:9">
      <c r="I1774" s="42"/>
    </row>
    <row r="1775" spans="9:9">
      <c r="I1775" s="42"/>
    </row>
    <row r="1776" spans="9:9">
      <c r="I1776" s="42"/>
    </row>
    <row r="1777" spans="9:9">
      <c r="I1777" s="42"/>
    </row>
    <row r="1778" spans="9:9">
      <c r="I1778" s="42"/>
    </row>
    <row r="1779" spans="9:9">
      <c r="I1779" s="42"/>
    </row>
    <row r="1780" spans="9:9">
      <c r="I1780" s="42"/>
    </row>
    <row r="1781" spans="9:9">
      <c r="I1781" s="42"/>
    </row>
    <row r="1782" spans="9:9">
      <c r="I1782" s="42"/>
    </row>
    <row r="1783" spans="9:9">
      <c r="I1783" s="42"/>
    </row>
    <row r="1784" spans="9:9">
      <c r="I1784" s="42"/>
    </row>
    <row r="1785" spans="9:9">
      <c r="I1785" s="42"/>
    </row>
    <row r="1786" spans="9:9">
      <c r="I1786" s="42"/>
    </row>
    <row r="1787" spans="9:9">
      <c r="I1787" s="42"/>
    </row>
    <row r="1788" spans="9:9">
      <c r="I1788" s="42"/>
    </row>
    <row r="1789" spans="9:9">
      <c r="I1789" s="42"/>
    </row>
    <row r="1790" spans="9:9">
      <c r="I1790" s="42"/>
    </row>
    <row r="1791" spans="9:9">
      <c r="I1791" s="42"/>
    </row>
    <row r="1792" spans="9:9">
      <c r="I1792" s="42"/>
    </row>
    <row r="1793" spans="9:9">
      <c r="I1793" s="42"/>
    </row>
    <row r="1794" spans="9:9">
      <c r="I1794" s="42"/>
    </row>
    <row r="1795" spans="9:9">
      <c r="I1795" s="42"/>
    </row>
    <row r="1796" spans="9:9">
      <c r="I1796" s="42"/>
    </row>
    <row r="1797" spans="9:9">
      <c r="I1797" s="42"/>
    </row>
    <row r="1798" spans="9:9">
      <c r="I1798" s="42"/>
    </row>
    <row r="1799" spans="9:9">
      <c r="I1799" s="42"/>
    </row>
    <row r="1800" spans="9:9">
      <c r="I1800" s="42"/>
    </row>
    <row r="1801" spans="9:9">
      <c r="I1801" s="42"/>
    </row>
    <row r="1802" spans="9:9">
      <c r="I1802" s="42"/>
    </row>
    <row r="1803" spans="9:9">
      <c r="I1803" s="42"/>
    </row>
    <row r="1804" spans="9:9">
      <c r="I1804" s="42"/>
    </row>
    <row r="1805" spans="9:9">
      <c r="I1805" s="42"/>
    </row>
    <row r="1806" spans="9:9">
      <c r="I1806" s="42"/>
    </row>
    <row r="1807" spans="9:9">
      <c r="I1807" s="42"/>
    </row>
    <row r="1808" spans="9:9">
      <c r="I1808" s="42"/>
    </row>
    <row r="1809" spans="9:9">
      <c r="I1809" s="42"/>
    </row>
    <row r="1810" spans="9:9">
      <c r="I1810" s="42"/>
    </row>
    <row r="1811" spans="9:9">
      <c r="I1811" s="42"/>
    </row>
    <row r="1812" spans="9:9">
      <c r="I1812" s="42"/>
    </row>
    <row r="1813" spans="9:9">
      <c r="I1813" s="42"/>
    </row>
    <row r="1814" spans="9:9">
      <c r="I1814" s="42"/>
    </row>
    <row r="1815" spans="9:9">
      <c r="I1815" s="42"/>
    </row>
    <row r="1816" spans="9:9">
      <c r="I1816" s="42"/>
    </row>
    <row r="1817" spans="9:9">
      <c r="I1817" s="42"/>
    </row>
    <row r="1818" spans="9:9">
      <c r="I1818" s="42"/>
    </row>
    <row r="1819" spans="9:9">
      <c r="I1819" s="42"/>
    </row>
    <row r="1820" spans="9:9">
      <c r="I1820" s="42"/>
    </row>
    <row r="1821" spans="9:9">
      <c r="I1821" s="42"/>
    </row>
    <row r="1822" spans="9:9">
      <c r="I1822" s="42"/>
    </row>
    <row r="1823" spans="9:9">
      <c r="I1823" s="42"/>
    </row>
    <row r="1824" spans="9:9">
      <c r="I1824" s="42"/>
    </row>
    <row r="1825" spans="9:9">
      <c r="I1825" s="42"/>
    </row>
    <row r="1826" spans="9:9">
      <c r="I1826" s="42"/>
    </row>
    <row r="1827" spans="9:9">
      <c r="I1827" s="42"/>
    </row>
    <row r="1828" spans="9:9">
      <c r="I1828" s="42"/>
    </row>
    <row r="1829" spans="9:9">
      <c r="I1829" s="42"/>
    </row>
    <row r="1830" spans="9:9">
      <c r="I1830" s="42"/>
    </row>
    <row r="1831" spans="9:9">
      <c r="I1831" s="42"/>
    </row>
    <row r="1832" spans="9:9">
      <c r="I1832" s="42"/>
    </row>
    <row r="1833" spans="9:9">
      <c r="I1833" s="42"/>
    </row>
    <row r="1834" spans="9:9">
      <c r="I1834" s="42"/>
    </row>
    <row r="1835" spans="9:9">
      <c r="I1835" s="42"/>
    </row>
    <row r="1836" spans="9:9">
      <c r="I1836" s="42"/>
    </row>
    <row r="1837" spans="9:9">
      <c r="I1837" s="42"/>
    </row>
    <row r="1838" spans="9:9">
      <c r="I1838" s="42"/>
    </row>
    <row r="1839" spans="9:9">
      <c r="I1839" s="42"/>
    </row>
    <row r="1840" spans="9:9">
      <c r="I1840" s="42"/>
    </row>
    <row r="1841" spans="9:9">
      <c r="I1841" s="42"/>
    </row>
    <row r="1842" spans="9:9">
      <c r="I1842" s="42"/>
    </row>
    <row r="1843" spans="9:9">
      <c r="I1843" s="42"/>
    </row>
    <row r="1844" spans="9:9">
      <c r="I1844" s="42"/>
    </row>
  </sheetData>
  <phoneticPr fontId="0" type="noConversion"/>
  <conditionalFormatting sqref="D1705:D1716 D667:D709 D711:D716 D718:D721 D723:D730 D732:D737 D740:D743 D745:D750 D752:D755 D757:D758 D760:D769 D771:D777 D779:D785 D787:D789 D791 D793:D795 D797:D802 D804:D808 D811:D813 D815:D821 D823:D825 D828:D834 D836:D840 D842:D849 D851:D865 D867:D875 D877:D880 D882:D885 D887:D892 D894:D900 D902:D905 D907:D910 D912:D920 D922:D929 D931:D934 D936:D951 D954:D957 D959 D961:D963 D965:D967 D970:D972 D974:D976 D978:D980 D982:D988 D990:D996 D998:D1003 D1005:D1017 D1019:D1021 D1023:D1027 D1029:D1034 D1036:D1038 D1040:D1045 D1047:D1049 D1051:D1056 D1058 D1060:D1064 D1067 D1069:D1070 D1072:D1076 D1078:D1080 D1082:D1086 D1088:D1093 D1095:D1103 D1105:D1110 D1112:D1120 D1122:D1140 D1142:D1143 D1145:D1149 D1151:D1154 D1156:D1163 D1165:D1167 D1169:D1173 D1175:D1179 D1181:D1182 D1184:D1188 D1190:D1197 D1199:D1201 D1203:D1210 D1212:D1215 D1217:D1226 D1228 D1230:D1236 D1238:D1241 D1243:D1246 D1248:D1251 D1253:D1258 D1260:D1265 D1267 D1269:D1272 D1274:D1277 D1279:D1283 D1285:D1286 D1288:D1293 D1296:D1299 D1301:D1309 D1312:D1313 D1315:D1321 D1323:D1334 D1336:D1339 D1341:D1344 D1346:D1348 D1350:D1361 D1363:D1367 D1369:D1379 D1382:D1384 D1386:D1387 D1389:D1392 D1394:D1397 D1400:D1404 D1406:D1415 D1417 D1419:D1425 D1428 D1430:D1434 D1436:D1442 D1444:D1450 D1452:D1454 D1456 D1458:D1464 D1466:D1471 D1473:D1474 D1476:D1480 D1482:D1483 D1485:D1490 D1492 D1494:D1495 D1497:D1499 D1501:D1505 D1508:D1519 D1521:D1530 D1532:D1580 D1582:D1592 D1594:D1612 D1614:D1647 D1649:D1661 D1663:D1669 D1671 D1673 D1675:D1678 D1680:D1682 D1684:D1686 D1688:D1693 D1695:D1703 D29:D41 D43:D61 D64:D76 D99:D102 D104:D107 D109:D115 D117:D121 D123:D128 D131:D134 D136:D139 D141:D144 D146:D151 D153 D155:D162 D164:D170 D172 D174:D176 D178:D179 D182:D188 D190:D194 D196:D208 D210 D212:D214 D216:D219 D221:D233 D235:D239 D241:D246 D248:D250 D252:D253 D255:D269 D272:D303 D305:D311 D314:D321 D323:D332 D334:D338 D340:D358 D360:D376 D378:D389 D391:D393 D395:D409 D411:D415 D417:D422 D424:D429 D431:D433 D435:D446 D448:D455 D457:D464 D466:D474 D477 D480:D490 D492:D496 D498:D499 D501:D503 D505:D514 D516:D518 D520:D521 D523:D524 D526:D540 D542:D552 D554:D556 D558:D565 D567:D571 D573:D580 D582:D584 D586:D594 D596:D600 D602:D616 D618:D619 D621:D626 D628:D631 D634:D639 D641:D644 D646:D648 D650:D654 D657:D665 D79:D90 D92:D97">
    <cfRule type="cellIs" dxfId="5" priority="1" stopIfTrue="1" operator="greaterThanOrEqual">
      <formula>20</formula>
    </cfRule>
    <cfRule type="cellIs" dxfId="4" priority="2" stopIfTrue="1" operator="between">
      <formula>11</formula>
      <formula>20</formula>
    </cfRule>
    <cfRule type="cellIs" dxfId="3" priority="3" stopIfTrue="1" operator="lessThan">
      <formula>11</formula>
    </cfRule>
  </conditionalFormatting>
  <conditionalFormatting sqref="J1705:J1716 J667:J709 J711:J716 J718:J721 J723:J730 J732:J737 J740:J743 J745:J750 J752:J755 J757:J758 J760:J769 J771:J777 J779:J785 J787:J789 J791 J793:J795 J797:J802 J804:J808 J811:J813 J815:J821 J823:J825 J828:J834 J836:J840 J842:J849 J851:J865 J867:J875 J877:J880 J882:J885 J887:J892 J894:J900 J902:J905 J907:J910 J912:J920 J922:J929 J931:J934 J936:J951 J954:J957 J959 J961:J963 J965:J967 J970:J972 J974:J976 J978:J980 J982:J988 J990:J996 J998:J1003 J1005:J1017 J1019:J1021 J1023:J1027 J1029:J1034 J1036:J1038 J1040:J1045 J1047:J1049 J1051:J1056 J1058 J1060:J1064 J1067 J1069:J1070 J1072:J1076 J1078:J1080 J1082:J1086 J1088:J1093 J1095:J1103 J1105:J1110 J1112:J1120 J1122:J1140 J1142:J1143 J1145:J1149 J1151:J1154 J1156:J1163 J1165:J1167 J1169:J1173 J1175:J1179 J1181:J1182 J1184:J1188 J1190:J1197 J1199:J1201 J1203:J1210 J1212:J1215 J1217:J1226 J1228 J1230:J1236 J1238:J1241 J1243:J1246 J1248:J1251 J1253:J1258 J1260:J1265 J1267 J1269:J1272 J1274:J1277 J1279:J1283 J1285:J1286 J1288:J1293 J1296:J1299 J1301:J1309 J1312:J1313 J1315:J1321 J1323:J1334 J1336:J1339 J1341:J1344 J1346:J1348 J1350:J1361 J1363:J1367 J1369:J1379 J1382:J1384 J1386:J1387 J1389:J1392 J1394:J1397 J1400:J1404 J1406:J1415 J1417 J1419:J1425 J1428 J1430:J1434 J1436:J1442 J1444:J1450 J1452:J1454 J1456 J1458:J1464 J1466:J1471 J1473:J1474 J1476:J1480 J1482:J1483 J1485:J1490 J1492 J1494:J1495 J1497:J1499 J1501:J1505 J1508:J1519 J1521:J1530 J1532:J1580 J1582:J1592 J1594:J1612 J1614:J1647 J1649:J1661 J1663:J1669 J1671 J1673 J1675:J1678 J1680:J1682 J1684:J1686 J1688:J1693 J1695:J1703 J29:J41 J43:J61 J64:J76 J99:J102 J104:J107 J109:J115 J117:J121 J123:J128 J131:J134 J136:J139 J141:J144 J146:J151 J153 J155:J162 J164:J170 J172 J174:J176 J178:J179 J182:J188 J190:J194 J196:J208 J210 J212:J214 J216:J219 J221:J233 J235:J239 J241:J246 J248:J250 J252:J253 J255:J269 J272:J303 J305:J311 J314:J321 J323:J332 J334:J338 J340:J358 J360:J376 J378:J389 J391:J393 J395:J409 J411:J415 J417:J422 J424:J429 J431:J433 J435:J446 J448:J455 J457:J464 J466:J474 J477 J480:J490 J492:J496 J498:J499 J501:J503 J505:J514 J516:J518 J520:J521 J523:J524 J526:J540 J542:J552 J554:J556 J558:J565 J567:J571 J573:J580 J582:J584 J586:J594 J596:J600 J602:J616 J618:J619 J621:J626 J628:J631 J634:J639 J641:J644 J646:J648 J650:J654 J657:J665 J79:J90 J92:J97">
    <cfRule type="cellIs" dxfId="2" priority="4" stopIfTrue="1" operator="greaterThanOrEqual">
      <formula>70</formula>
    </cfRule>
    <cfRule type="cellIs" dxfId="1" priority="5" stopIfTrue="1" operator="between">
      <formula>56</formula>
      <formula>70</formula>
    </cfRule>
    <cfRule type="cellIs" dxfId="0" priority="6" stopIfTrue="1" operator="lessThan">
      <formula>56</formula>
    </cfRule>
  </conditionalFormatting>
  <hyperlinks>
    <hyperlink ref="B3" location="'All foods'!A37" display="BAKERY PRODUCTS"/>
    <hyperlink ref="B61" location="'All foods'!A2" display="Back to Top"/>
    <hyperlink ref="B4" location="'All foods'!A62" display="BEVERAGES"/>
    <hyperlink ref="B121" location="'All foods'!A2" display="Back to Top"/>
    <hyperlink ref="B5" location="'All foods'!A122" display="BREADS"/>
    <hyperlink ref="B311" location="'All foods'!A2" display="Back to Top"/>
    <hyperlink ref="B6" location="'All foods'!A312" display="BREAKFAST CEREALS AND RELATED PRODUCTS"/>
    <hyperlink ref="B464" location="'All foods'!A2" display="Back to Top"/>
    <hyperlink ref="B7" location="'All foods'!A465" display="BREAKFAST CEREAL BARS"/>
    <hyperlink ref="B474" location="'All foods'!A2" display="Back to Top"/>
    <hyperlink ref="B8" location="'All foods'!A475" display="CEREAL / GRAINS"/>
    <hyperlink ref="B665" location="'All foods'!A2" display="Back to Top"/>
    <hyperlink ref="B9" location="'All foods'!A666" display="Cookies (Digestives)"/>
    <hyperlink ref="B709" location="'All foods'!A2" display="Back to Top"/>
    <hyperlink ref="B10" location="'All foods'!A710" display="CRACKERS"/>
    <hyperlink ref="B737" location="'All foods'!A2" display="Back to Top"/>
    <hyperlink ref="B11" location="'All foods'!A738" display="DAIRY PRODUCTS AND ALTERNATIVES"/>
    <hyperlink ref="B825" location="'All foods'!A2" display="Back to Top"/>
    <hyperlink ref="B12" location="'All foods'!A826" display="FRUIT AND FRUIT PRODUCTS"/>
    <hyperlink ref="B951" location="'All foods'!A2" display="Back to Top"/>
    <hyperlink ref="B13" location="'All foods'!A952" display="INFANT FORMULA AND WEANING FOODS"/>
    <hyperlink ref="B967" location="'All foods'!A2" display="Back to Top"/>
    <hyperlink ref="B14" location="'All foods'!A968" display="LEGUMES AND NUTS"/>
    <hyperlink ref="B1056" location="'All foods'!A2" display="Back to Top"/>
    <hyperlink ref="B15" location="'All foods'!A1057" display="MEAL REPLACEMENT PRODUCTS"/>
    <hyperlink ref="B1086" location="'All foods'!A2" display="Back to Top"/>
    <hyperlink ref="B16" location="'All foods'!A1087" display="MIXED MEALS AND CONVENIENCE FOODS"/>
    <hyperlink ref="B1120" location="'All foods'!A2" display="Back to Top"/>
    <hyperlink ref="B17" location="'All foods'!A1121" display="NUTRITIONAL SUPPORT PRODUCTS"/>
    <hyperlink ref="B1140" location="'All foods'!A2" display="Back to Top"/>
    <hyperlink ref="B18" location="'All foods'!A1141" display="PASTA and NOODLES"/>
    <hyperlink ref="B1226" location="'All foods'!A2" display="Back to Top"/>
    <hyperlink ref="B19" location="'All foods'!A1227" display="SNACK FOODS AND CONFECTIONERY"/>
    <hyperlink ref="B1293" location="'All foods'!A2" display="Back to Top"/>
    <hyperlink ref="B20" location="'All foods'!A1294" display="SPORTS BARS"/>
    <hyperlink ref="B1309" location="'All foods'!A2" display="Back to Top"/>
    <hyperlink ref="B21" location="'All foods'!A1310" display="SUGARS AND SUGAR ALCOHOLS"/>
    <hyperlink ref="B1397" location="'All foods'!A2" display="Back to Top"/>
    <hyperlink ref="B22" location="'All foods'!A1398" display="VEGETABLES"/>
    <hyperlink ref="B1415" location="'All foods'!A2" display="Back to Top"/>
    <hyperlink ref="B23" location="'All foods'!A1416" display="VEGETABLES, ROOT"/>
    <hyperlink ref="B1505" location="'All foods'!A2" display="Back to Top"/>
    <hyperlink ref="B24" location="'All foods'!A1506" display="INDIGENOUS OR TRADITIONAL FOODS OF DIFFERENT ETHNIC GROUPS"/>
    <hyperlink ref="B1717" location="'All foods'!A2" display="Back to Top"/>
  </hyperlinks>
  <pageMargins left="0.47986111111111102" right="0.31527777777777799" top="0.55138888888888904" bottom="0.43333333333333302" header="0.51180555555555596" footer="0.51180555555555596"/>
  <pageSetup scale="77" firstPageNumber="0" orientation="landscape" horizontalDpi="300" verticalDpi="300" r:id="rId1"/>
  <headerFooter alignWithMargins="0">
    <oddFooter>&amp;CCopyright © David Mendosa.
http://www.mendosa.com/gi.htm</oddFooter>
  </headerFooter>
  <rowBreaks count="3" manualBreakCount="3">
    <brk id="153" max="16383" man="1"/>
    <brk id="278" max="16383" man="1"/>
    <brk id="914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All foods</vt:lpstr>
      <vt:lpstr>Excel_BuiltIn_Print_Area_1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Raininggently</dc:creator>
  <cp:lastModifiedBy>Raininggently</cp:lastModifiedBy>
  <dcterms:created xsi:type="dcterms:W3CDTF">2007-09-24T18:45:04Z</dcterms:created>
  <dcterms:modified xsi:type="dcterms:W3CDTF">2016-01-19T22:52:35Z</dcterms:modified>
</cp:coreProperties>
</file>