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yeli.olivares\Desktop\Ley Disciplina Financiera\"/>
    </mc:Choice>
  </mc:AlternateContent>
  <bookViews>
    <workbookView xWindow="0" yWindow="0" windowWidth="19200" windowHeight="7248"/>
  </bookViews>
  <sheets>
    <sheet name="Resultado_egresos" sheetId="1" r:id="rId1"/>
  </sheets>
  <externalReferences>
    <externalReference r:id="rId2"/>
  </externalReferences>
  <definedNames>
    <definedName name="BC_2013">'[1]001'!$D$3:$D$208</definedName>
    <definedName name="bc_2014">'[1]001'!$G$3:$G$208</definedName>
    <definedName name="bc_2015">'[1]001'!$J$3:$J$208</definedName>
    <definedName name="bc_2015a">'[1]001'!$I$3:$I$208</definedName>
    <definedName name="bc_2015c">'[1]001'!$H$3:$H$208</definedName>
    <definedName name="bc_2016">'[1]001'!$M$3:$M$208</definedName>
    <definedName name="bc_2016a">'[1]001'!$L$3:$L$208</definedName>
    <definedName name="bc_2016c">'[1]001'!$K$3:$K$208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32" i="1" s="1"/>
  <c r="I21" i="1"/>
  <c r="H21" i="1"/>
  <c r="G21" i="1"/>
  <c r="F21" i="1"/>
  <c r="E21" i="1"/>
  <c r="H16" i="1"/>
  <c r="G16" i="1"/>
  <c r="F16" i="1"/>
  <c r="I15" i="1"/>
  <c r="I13" i="1"/>
  <c r="H13" i="1"/>
  <c r="G13" i="1"/>
  <c r="F13" i="1"/>
  <c r="H12" i="1"/>
  <c r="G12" i="1"/>
  <c r="F12" i="1"/>
  <c r="I11" i="1"/>
  <c r="H11" i="1"/>
  <c r="H10" i="1" s="1"/>
  <c r="H32" i="1" s="1"/>
  <c r="G11" i="1"/>
  <c r="F11" i="1"/>
  <c r="F10" i="1" s="1"/>
  <c r="F32" i="1" s="1"/>
  <c r="J10" i="1"/>
  <c r="I10" i="1"/>
  <c r="I32" i="1" s="1"/>
  <c r="G10" i="1"/>
  <c r="G32" i="1" s="1"/>
  <c r="E10" i="1"/>
  <c r="E32" i="1" s="1"/>
  <c r="H7" i="1"/>
  <c r="G7" i="1"/>
  <c r="F7" i="1" s="1"/>
  <c r="E7" i="1" s="1"/>
</calcChain>
</file>

<file path=xl/sharedStrings.xml><?xml version="1.0" encoding="utf-8"?>
<sst xmlns="http://schemas.openxmlformats.org/spreadsheetml/2006/main" count="32" uniqueCount="20">
  <si>
    <t>PODER LEGISLATIVO DEL ESTADO DE GUANAJUATO</t>
  </si>
  <si>
    <t>Resultados de Egresos - LDF</t>
  </si>
  <si>
    <t>(Pesos)</t>
  </si>
  <si>
    <t>Concepto (b)</t>
  </si>
  <si>
    <t>Año del Ejercicio Vigente 2016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</si>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</sst>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3" borderId="6" xfId="0" applyFont="1" applyFill="1" applyBorder="1"/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3" borderId="9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4" fillId="0" borderId="12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/>
    <xf numFmtId="0" fontId="5" fillId="0" borderId="14" xfId="0" applyFont="1" applyFill="1" applyBorder="1" applyAlignment="1">
      <alignment horizontal="left" vertical="center" wrapText="1" indent="1"/>
    </xf>
    <xf numFmtId="4" fontId="5" fillId="0" borderId="15" xfId="0" applyNumberFormat="1" applyFont="1" applyFill="1" applyBorder="1" applyAlignment="1">
      <alignment vertical="center" wrapText="1"/>
    </xf>
    <xf numFmtId="0" fontId="2" fillId="0" borderId="13" xfId="0" applyFont="1" applyFill="1" applyBorder="1"/>
    <xf numFmtId="0" fontId="4" fillId="0" borderId="14" xfId="0" applyFont="1" applyFill="1" applyBorder="1" applyAlignment="1">
      <alignment horizontal="left" vertical="center" wrapText="1" indent="3"/>
    </xf>
    <xf numFmtId="4" fontId="4" fillId="0" borderId="15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9"/>
  <sheetViews>
    <sheetView showGridLines="0" tabSelected="1" zoomScale="90" zoomScaleNormal="90" workbookViewId="0">
      <selection activeCell="D6" sqref="D6:J6"/>
    </sheetView>
  </sheetViews>
  <sheetFormatPr baseColWidth="10" defaultColWidth="11" defaultRowHeight="12" x14ac:dyDescent="0.25"/>
  <cols>
    <col min="1" max="2" width="2.33203125" style="2" customWidth="1"/>
    <col min="3" max="3" width="4.88671875" style="2" customWidth="1"/>
    <col min="4" max="4" width="73.44140625" style="2" customWidth="1"/>
    <col min="5" max="10" width="15.6640625" style="2" customWidth="1"/>
    <col min="11" max="11" width="3.33203125" style="2" customWidth="1"/>
    <col min="12" max="16384" width="11" style="2"/>
  </cols>
  <sheetData>
    <row r="1" spans="2:11" s="1" customFormat="1" ht="12.6" thickBot="1" x14ac:dyDescent="0.3"/>
    <row r="2" spans="2:11" x14ac:dyDescent="0.2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6.8" customHeight="1" x14ac:dyDescent="0.25">
      <c r="B3" s="6"/>
      <c r="C3" s="7"/>
      <c r="D3" s="8" t="s">
        <v>0</v>
      </c>
      <c r="E3" s="8"/>
      <c r="F3" s="8"/>
      <c r="G3" s="8"/>
      <c r="H3" s="8"/>
      <c r="I3" s="8"/>
      <c r="J3" s="8"/>
      <c r="K3" s="9"/>
    </row>
    <row r="4" spans="2:11" x14ac:dyDescent="0.25">
      <c r="B4" s="6"/>
      <c r="C4" s="7"/>
      <c r="D4" s="8" t="s">
        <v>1</v>
      </c>
      <c r="E4" s="8"/>
      <c r="F4" s="8"/>
      <c r="G4" s="8"/>
      <c r="H4" s="8"/>
      <c r="I4" s="8"/>
      <c r="J4" s="8"/>
      <c r="K4" s="9"/>
    </row>
    <row r="5" spans="2:11" x14ac:dyDescent="0.25">
      <c r="B5" s="6"/>
      <c r="C5" s="7"/>
      <c r="D5" s="8" t="s">
        <v>2</v>
      </c>
      <c r="E5" s="8"/>
      <c r="F5" s="8"/>
      <c r="G5" s="8"/>
      <c r="H5" s="8"/>
      <c r="I5" s="8"/>
      <c r="J5" s="8"/>
      <c r="K5" s="9"/>
    </row>
    <row r="6" spans="2:11" x14ac:dyDescent="0.25">
      <c r="B6" s="6"/>
      <c r="C6" s="7"/>
      <c r="D6" s="8"/>
      <c r="E6" s="8"/>
      <c r="F6" s="8"/>
      <c r="G6" s="8"/>
      <c r="H6" s="8"/>
      <c r="I6" s="8"/>
      <c r="J6" s="8"/>
      <c r="K6" s="9"/>
    </row>
    <row r="7" spans="2:11" s="10" customFormat="1" ht="36" customHeight="1" x14ac:dyDescent="0.25">
      <c r="B7" s="11"/>
      <c r="C7" s="12"/>
      <c r="D7" s="13" t="s">
        <v>3</v>
      </c>
      <c r="E7" s="14">
        <f t="shared" ref="E7:G7" si="0">+F7-1</f>
        <v>2011</v>
      </c>
      <c r="F7" s="14">
        <f t="shared" si="0"/>
        <v>2012</v>
      </c>
      <c r="G7" s="14">
        <f t="shared" si="0"/>
        <v>2013</v>
      </c>
      <c r="H7" s="14">
        <f>+I7-1</f>
        <v>2014</v>
      </c>
      <c r="I7" s="14">
        <v>2015</v>
      </c>
      <c r="J7" s="14" t="s">
        <v>4</v>
      </c>
      <c r="K7" s="15"/>
    </row>
    <row r="8" spans="2:11" s="10" customFormat="1" x14ac:dyDescent="0.25">
      <c r="B8" s="11"/>
      <c r="C8" s="16"/>
      <c r="D8" s="17"/>
      <c r="E8" s="18" t="s">
        <v>5</v>
      </c>
      <c r="F8" s="18" t="s">
        <v>5</v>
      </c>
      <c r="G8" s="18" t="s">
        <v>5</v>
      </c>
      <c r="H8" s="18" t="s">
        <v>5</v>
      </c>
      <c r="I8" s="18" t="s">
        <v>5</v>
      </c>
      <c r="J8" s="18" t="s">
        <v>6</v>
      </c>
      <c r="K8" s="15"/>
    </row>
    <row r="9" spans="2:11" s="1" customFormat="1" x14ac:dyDescent="0.25">
      <c r="B9" s="6"/>
      <c r="C9" s="19"/>
      <c r="D9" s="20"/>
      <c r="E9" s="21"/>
      <c r="F9" s="21"/>
      <c r="G9" s="21"/>
      <c r="H9" s="21"/>
      <c r="I9" s="21"/>
      <c r="J9" s="21"/>
      <c r="K9" s="9"/>
    </row>
    <row r="10" spans="2:11" s="1" customFormat="1" x14ac:dyDescent="0.25">
      <c r="B10" s="6"/>
      <c r="C10" s="22"/>
      <c r="D10" s="23" t="s">
        <v>7</v>
      </c>
      <c r="E10" s="24">
        <f>SUM(E11:E19)</f>
        <v>391416842.74000001</v>
      </c>
      <c r="F10" s="24">
        <f t="shared" ref="F10:J10" si="1">SUM(F11:F19)</f>
        <v>453938428.19999999</v>
      </c>
      <c r="G10" s="24">
        <f t="shared" si="1"/>
        <v>377995588.81</v>
      </c>
      <c r="H10" s="24">
        <f t="shared" si="1"/>
        <v>471019988.02999997</v>
      </c>
      <c r="I10" s="24">
        <f t="shared" si="1"/>
        <v>735770752.88000011</v>
      </c>
      <c r="J10" s="24">
        <f t="shared" si="1"/>
        <v>729258305.52999997</v>
      </c>
      <c r="K10" s="9"/>
    </row>
    <row r="11" spans="2:11" s="1" customFormat="1" x14ac:dyDescent="0.25">
      <c r="B11" s="6"/>
      <c r="C11" s="25">
        <v>1000</v>
      </c>
      <c r="D11" s="26" t="s">
        <v>8</v>
      </c>
      <c r="E11" s="27">
        <v>148101430.80000001</v>
      </c>
      <c r="F11" s="27">
        <f>235902983.37-F22</f>
        <v>231869353.42000002</v>
      </c>
      <c r="G11" s="27">
        <f>247835495.7-G22</f>
        <v>244487601.34999999</v>
      </c>
      <c r="H11" s="27">
        <f>283386783.33-H22</f>
        <v>281891157.70999998</v>
      </c>
      <c r="I11" s="27">
        <f>359196149.5-I22</f>
        <v>357160996.5</v>
      </c>
      <c r="J11" s="27">
        <v>381587225.95999998</v>
      </c>
      <c r="K11" s="9"/>
    </row>
    <row r="12" spans="2:11" s="1" customFormat="1" x14ac:dyDescent="0.25">
      <c r="B12" s="6"/>
      <c r="C12" s="25">
        <v>2000</v>
      </c>
      <c r="D12" s="26" t="s">
        <v>9</v>
      </c>
      <c r="E12" s="27">
        <v>5794701.3899999997</v>
      </c>
      <c r="F12" s="27">
        <f>9372588.91-F23</f>
        <v>9359422.790000001</v>
      </c>
      <c r="G12" s="27">
        <f>9708044.88-G23</f>
        <v>9696095.5</v>
      </c>
      <c r="H12" s="27">
        <f>8771902.26-H23</f>
        <v>8769528.7599999998</v>
      </c>
      <c r="I12" s="27">
        <v>12078320.859999999</v>
      </c>
      <c r="J12" s="27">
        <v>18288336.550000001</v>
      </c>
      <c r="K12" s="9"/>
    </row>
    <row r="13" spans="2:11" s="1" customFormat="1" x14ac:dyDescent="0.25">
      <c r="B13" s="6"/>
      <c r="C13" s="25">
        <v>3000</v>
      </c>
      <c r="D13" s="26" t="s">
        <v>10</v>
      </c>
      <c r="E13" s="27">
        <v>72204909.870000005</v>
      </c>
      <c r="F13" s="27">
        <f>85080727.69-F24</f>
        <v>83989328.569999993</v>
      </c>
      <c r="G13" s="27">
        <f>88944764.24-G24</f>
        <v>88197643.109999999</v>
      </c>
      <c r="H13" s="27">
        <f>98867082.83-H24</f>
        <v>98124018.019999996</v>
      </c>
      <c r="I13" s="27">
        <f>93243584.38-I24</f>
        <v>92955440.61999999</v>
      </c>
      <c r="J13" s="27">
        <v>102753441.73999999</v>
      </c>
      <c r="K13" s="9"/>
    </row>
    <row r="14" spans="2:11" s="1" customFormat="1" x14ac:dyDescent="0.25">
      <c r="B14" s="6"/>
      <c r="C14" s="25">
        <v>4000</v>
      </c>
      <c r="D14" s="26" t="s">
        <v>11</v>
      </c>
      <c r="E14" s="27">
        <v>17452882.91</v>
      </c>
      <c r="F14" s="27">
        <v>16233186.529999999</v>
      </c>
      <c r="G14" s="27">
        <v>18267391.030000001</v>
      </c>
      <c r="H14" s="27">
        <v>24290141.030000001</v>
      </c>
      <c r="I14" s="27">
        <v>23890421.600000001</v>
      </c>
      <c r="J14" s="27">
        <v>28323609.640000001</v>
      </c>
      <c r="K14" s="9"/>
    </row>
    <row r="15" spans="2:11" s="1" customFormat="1" x14ac:dyDescent="0.25">
      <c r="B15" s="6"/>
      <c r="C15" s="25">
        <v>5000</v>
      </c>
      <c r="D15" s="26" t="s">
        <v>12</v>
      </c>
      <c r="E15" s="27">
        <v>2137290.87</v>
      </c>
      <c r="F15" s="27">
        <v>11579006.289999999</v>
      </c>
      <c r="G15" s="27">
        <v>6917403.2699999996</v>
      </c>
      <c r="H15" s="27">
        <v>10259732.210000001</v>
      </c>
      <c r="I15" s="27">
        <f>32934564.65-I26</f>
        <v>32823246.41</v>
      </c>
      <c r="J15" s="27">
        <v>42571261.280000001</v>
      </c>
      <c r="K15" s="9"/>
    </row>
    <row r="16" spans="2:11" s="1" customFormat="1" x14ac:dyDescent="0.25">
      <c r="B16" s="6"/>
      <c r="C16" s="25">
        <v>6000</v>
      </c>
      <c r="D16" s="26" t="s">
        <v>13</v>
      </c>
      <c r="E16" s="27">
        <v>145725626.90000001</v>
      </c>
      <c r="F16" s="27">
        <f>123511081.73-F27</f>
        <v>100908130.60000001</v>
      </c>
      <c r="G16" s="27">
        <f>12992028.91-G27</f>
        <v>10429454.550000001</v>
      </c>
      <c r="H16" s="27">
        <f>45051396.87-H27</f>
        <v>45024066.57</v>
      </c>
      <c r="I16" s="27">
        <v>192303011.30000001</v>
      </c>
      <c r="J16" s="27">
        <v>116241858.23999999</v>
      </c>
      <c r="K16" s="9"/>
    </row>
    <row r="17" spans="2:11" s="1" customFormat="1" x14ac:dyDescent="0.25">
      <c r="B17" s="6"/>
      <c r="C17" s="25">
        <v>7000</v>
      </c>
      <c r="D17" s="26" t="s">
        <v>14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9"/>
    </row>
    <row r="18" spans="2:11" s="1" customFormat="1" x14ac:dyDescent="0.25">
      <c r="B18" s="6"/>
      <c r="C18" s="25">
        <v>8000</v>
      </c>
      <c r="D18" s="26" t="s">
        <v>15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9"/>
    </row>
    <row r="19" spans="2:11" s="1" customFormat="1" x14ac:dyDescent="0.25">
      <c r="B19" s="6"/>
      <c r="C19" s="25">
        <v>9000</v>
      </c>
      <c r="D19" s="26" t="s">
        <v>16</v>
      </c>
      <c r="E19" s="27">
        <v>0</v>
      </c>
      <c r="F19" s="27">
        <v>0</v>
      </c>
      <c r="G19" s="27">
        <v>0</v>
      </c>
      <c r="H19" s="27">
        <v>2661343.73</v>
      </c>
      <c r="I19" s="27">
        <v>24559315.59</v>
      </c>
      <c r="J19" s="27">
        <v>39492572.120000005</v>
      </c>
      <c r="K19" s="9"/>
    </row>
    <row r="20" spans="2:11" s="1" customFormat="1" x14ac:dyDescent="0.25">
      <c r="B20" s="6"/>
      <c r="C20" s="25"/>
      <c r="D20" s="26"/>
      <c r="E20" s="28"/>
      <c r="F20" s="28"/>
      <c r="G20" s="28"/>
      <c r="H20" s="28"/>
      <c r="I20" s="28"/>
      <c r="J20" s="28"/>
      <c r="K20" s="9"/>
    </row>
    <row r="21" spans="2:11" s="1" customFormat="1" x14ac:dyDescent="0.25">
      <c r="B21" s="6"/>
      <c r="C21" s="25"/>
      <c r="D21" s="23" t="s">
        <v>17</v>
      </c>
      <c r="E21" s="24">
        <f>SUM(E22:E30)</f>
        <v>0</v>
      </c>
      <c r="F21" s="24">
        <f t="shared" ref="F21:J21" si="2">SUM(F22:F30)</f>
        <v>27741146.32</v>
      </c>
      <c r="G21" s="24">
        <f t="shared" si="2"/>
        <v>6669539.2199999997</v>
      </c>
      <c r="H21" s="24">
        <f t="shared" si="2"/>
        <v>2268394.23</v>
      </c>
      <c r="I21" s="24">
        <f t="shared" si="2"/>
        <v>2434615</v>
      </c>
      <c r="J21" s="24">
        <f t="shared" si="2"/>
        <v>3586296</v>
      </c>
      <c r="K21" s="9"/>
    </row>
    <row r="22" spans="2:11" s="1" customFormat="1" x14ac:dyDescent="0.25">
      <c r="B22" s="6"/>
      <c r="C22" s="25">
        <v>1000</v>
      </c>
      <c r="D22" s="26" t="s">
        <v>8</v>
      </c>
      <c r="E22" s="27">
        <v>0</v>
      </c>
      <c r="F22" s="27">
        <v>4033629.95</v>
      </c>
      <c r="G22" s="27">
        <v>3347894.35</v>
      </c>
      <c r="H22" s="27">
        <v>1495625.62</v>
      </c>
      <c r="I22" s="27">
        <v>2035153</v>
      </c>
      <c r="J22" s="27">
        <v>3159829.94</v>
      </c>
      <c r="K22" s="9"/>
    </row>
    <row r="23" spans="2:11" s="1" customFormat="1" x14ac:dyDescent="0.25">
      <c r="B23" s="6"/>
      <c r="C23" s="25">
        <v>2000</v>
      </c>
      <c r="D23" s="26" t="s">
        <v>9</v>
      </c>
      <c r="E23" s="27">
        <v>0</v>
      </c>
      <c r="F23" s="27">
        <v>13166.12</v>
      </c>
      <c r="G23" s="27">
        <v>11949.38</v>
      </c>
      <c r="H23" s="27">
        <v>2373.5</v>
      </c>
      <c r="I23" s="27">
        <v>0</v>
      </c>
      <c r="J23" s="27">
        <v>0</v>
      </c>
      <c r="K23" s="9"/>
    </row>
    <row r="24" spans="2:11" s="1" customFormat="1" x14ac:dyDescent="0.25">
      <c r="B24" s="6"/>
      <c r="C24" s="25">
        <v>3000</v>
      </c>
      <c r="D24" s="26" t="s">
        <v>10</v>
      </c>
      <c r="E24" s="27">
        <v>0</v>
      </c>
      <c r="F24" s="27">
        <v>1091399.1200000001</v>
      </c>
      <c r="G24" s="27">
        <v>747121.13</v>
      </c>
      <c r="H24" s="27">
        <v>743064.81</v>
      </c>
      <c r="I24" s="27">
        <v>288143.76</v>
      </c>
      <c r="J24" s="27">
        <v>426466.05999999994</v>
      </c>
      <c r="K24" s="9"/>
    </row>
    <row r="25" spans="2:11" s="1" customFormat="1" x14ac:dyDescent="0.25">
      <c r="B25" s="6"/>
      <c r="C25" s="25">
        <v>4000</v>
      </c>
      <c r="D25" s="26" t="s">
        <v>11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9"/>
    </row>
    <row r="26" spans="2:11" s="1" customFormat="1" x14ac:dyDescent="0.25">
      <c r="B26" s="6"/>
      <c r="C26" s="25">
        <v>5000</v>
      </c>
      <c r="D26" s="26" t="s">
        <v>12</v>
      </c>
      <c r="E26" s="27">
        <v>0</v>
      </c>
      <c r="F26" s="27">
        <v>0</v>
      </c>
      <c r="G26" s="27">
        <v>0</v>
      </c>
      <c r="H26" s="27">
        <v>0</v>
      </c>
      <c r="I26" s="27">
        <v>111318.24</v>
      </c>
      <c r="J26" s="27">
        <v>0</v>
      </c>
      <c r="K26" s="9"/>
    </row>
    <row r="27" spans="2:11" s="1" customFormat="1" x14ac:dyDescent="0.25">
      <c r="B27" s="6"/>
      <c r="C27" s="25">
        <v>6000</v>
      </c>
      <c r="D27" s="26" t="s">
        <v>13</v>
      </c>
      <c r="E27" s="27">
        <v>0</v>
      </c>
      <c r="F27" s="27">
        <v>22602951.129999999</v>
      </c>
      <c r="G27" s="27">
        <v>2562574.36</v>
      </c>
      <c r="H27" s="27">
        <v>27330.3</v>
      </c>
      <c r="I27" s="27">
        <v>0</v>
      </c>
      <c r="J27" s="27">
        <v>0</v>
      </c>
      <c r="K27" s="9"/>
    </row>
    <row r="28" spans="2:11" s="1" customFormat="1" x14ac:dyDescent="0.25">
      <c r="B28" s="6"/>
      <c r="C28" s="25">
        <v>7000</v>
      </c>
      <c r="D28" s="26" t="s">
        <v>14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9"/>
    </row>
    <row r="29" spans="2:11" s="1" customFormat="1" x14ac:dyDescent="0.25">
      <c r="B29" s="6"/>
      <c r="C29" s="25">
        <v>8000</v>
      </c>
      <c r="D29" s="26" t="s">
        <v>18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9"/>
    </row>
    <row r="30" spans="2:11" s="1" customFormat="1" x14ac:dyDescent="0.25">
      <c r="B30" s="6"/>
      <c r="C30" s="25">
        <v>9000</v>
      </c>
      <c r="D30" s="26" t="s">
        <v>16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9"/>
    </row>
    <row r="31" spans="2:11" s="1" customFormat="1" x14ac:dyDescent="0.25">
      <c r="B31" s="6"/>
      <c r="C31" s="22"/>
      <c r="D31" s="26"/>
      <c r="E31" s="28"/>
      <c r="F31" s="28"/>
      <c r="G31" s="28"/>
      <c r="H31" s="28"/>
      <c r="I31" s="28"/>
      <c r="J31" s="28"/>
      <c r="K31" s="9"/>
    </row>
    <row r="32" spans="2:11" s="1" customFormat="1" x14ac:dyDescent="0.25">
      <c r="B32" s="6"/>
      <c r="C32" s="22"/>
      <c r="D32" s="23" t="s">
        <v>19</v>
      </c>
      <c r="E32" s="24">
        <f>+E10+E21</f>
        <v>391416842.74000001</v>
      </c>
      <c r="F32" s="24">
        <f t="shared" ref="F32:J32" si="3">+F10+F21</f>
        <v>481679574.51999998</v>
      </c>
      <c r="G32" s="24">
        <f t="shared" si="3"/>
        <v>384665128.03000003</v>
      </c>
      <c r="H32" s="24">
        <f t="shared" si="3"/>
        <v>473288382.25999999</v>
      </c>
      <c r="I32" s="24">
        <f t="shared" si="3"/>
        <v>738205367.88000011</v>
      </c>
      <c r="J32" s="24">
        <f t="shared" si="3"/>
        <v>732844601.52999997</v>
      </c>
      <c r="K32" s="9"/>
    </row>
    <row r="33" spans="2:11" s="1" customFormat="1" x14ac:dyDescent="0.25">
      <c r="B33" s="6"/>
      <c r="C33" s="29"/>
      <c r="D33" s="30"/>
      <c r="E33" s="30"/>
      <c r="F33" s="30"/>
      <c r="G33" s="30"/>
      <c r="H33" s="30"/>
      <c r="I33" s="30"/>
      <c r="J33" s="30"/>
      <c r="K33" s="9"/>
    </row>
    <row r="34" spans="2:11" s="1" customFormat="1" ht="12.6" thickBot="1" x14ac:dyDescent="0.3">
      <c r="B34" s="31"/>
      <c r="C34" s="32"/>
      <c r="D34" s="32"/>
      <c r="E34" s="32"/>
      <c r="F34" s="32"/>
      <c r="G34" s="32"/>
      <c r="H34" s="32"/>
      <c r="I34" s="32"/>
      <c r="J34" s="32"/>
      <c r="K34" s="33"/>
    </row>
    <row r="35" spans="2:11" s="1" customFormat="1" x14ac:dyDescent="0.25"/>
    <row r="36" spans="2:11" s="1" customFormat="1" x14ac:dyDescent="0.25"/>
    <row r="37" spans="2:11" s="1" customFormat="1" x14ac:dyDescent="0.25"/>
    <row r="38" spans="2:11" s="1" customFormat="1" x14ac:dyDescent="0.25"/>
    <row r="39" spans="2:11" s="1" customFormat="1" x14ac:dyDescent="0.25"/>
    <row r="40" spans="2:11" s="1" customFormat="1" x14ac:dyDescent="0.25"/>
    <row r="41" spans="2:11" s="1" customFormat="1" x14ac:dyDescent="0.25"/>
    <row r="42" spans="2:11" s="1" customFormat="1" x14ac:dyDescent="0.25"/>
    <row r="43" spans="2:11" s="1" customFormat="1" x14ac:dyDescent="0.25"/>
    <row r="44" spans="2:11" s="1" customFormat="1" x14ac:dyDescent="0.25"/>
    <row r="45" spans="2:11" s="1" customFormat="1" x14ac:dyDescent="0.25"/>
    <row r="46" spans="2:11" s="1" customFormat="1" x14ac:dyDescent="0.25"/>
    <row r="47" spans="2:11" s="1" customFormat="1" x14ac:dyDescent="0.25"/>
    <row r="48" spans="2:11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Resultado_egresos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Viridiana Olivares Martínez</dc:creator>
  <cp:lastModifiedBy>Nayeli Viridiana Olivares Martínez</cp:lastModifiedBy>
  <dcterms:created xsi:type="dcterms:W3CDTF">2017-03-02T17:55:51Z</dcterms:created>
  <dcterms:modified xsi:type="dcterms:W3CDTF">2017-03-02T17:56:45Z</dcterms:modified>
</cp:coreProperties>
</file>