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/>
  <mc:AlternateContent xmlns:mc="http://schemas.openxmlformats.org/markup-compatibility/2006">
    <mc:Choice Requires="x15">
      <x15ac:absPath xmlns:x15ac="http://schemas.microsoft.com/office/spreadsheetml/2010/11/ac" url="C:\Users\Helen\Dropbox\Freedom360\"/>
    </mc:Choice>
  </mc:AlternateContent>
  <bookViews>
    <workbookView xWindow="0" yWindow="0" windowWidth="23040" windowHeight="9084"/>
  </bookViews>
  <sheets>
    <sheet name="Cash Flow " sheetId="1" r:id="rId1"/>
    <sheet name="Rent Projection" sheetId="2" r:id="rId2"/>
    <sheet name="Capital Growth" sheetId="3" r:id="rId3"/>
    <sheet name="Property Comparision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3" l="1"/>
  <c r="G22" i="3"/>
  <c r="G21" i="3"/>
  <c r="J10" i="3"/>
  <c r="G11" i="3" s="1"/>
  <c r="J11" i="3" s="1"/>
  <c r="G12" i="3" s="1"/>
  <c r="J12" i="3" s="1"/>
  <c r="D17" i="3"/>
  <c r="G20" i="3"/>
  <c r="G19" i="3"/>
  <c r="G18" i="3"/>
  <c r="J4" i="3"/>
  <c r="G5" i="3" s="1"/>
  <c r="J5" i="3" s="1"/>
  <c r="G6" i="3" s="1"/>
  <c r="J6" i="3" s="1"/>
  <c r="J17" i="3"/>
  <c r="J18" i="3" s="1"/>
  <c r="A18" i="3"/>
  <c r="D18" i="3" s="1"/>
  <c r="A19" i="3" s="1"/>
  <c r="E4" i="2"/>
  <c r="C5" i="2" s="1"/>
  <c r="E5" i="2" s="1"/>
  <c r="C6" i="2" s="1"/>
  <c r="E6" i="2" s="1"/>
  <c r="C7" i="2" s="1"/>
  <c r="E7" i="2" s="1"/>
  <c r="C8" i="2" s="1"/>
  <c r="E8" i="2" s="1"/>
  <c r="C9" i="2" s="1"/>
  <c r="E9" i="2" s="1"/>
  <c r="C10" i="2" s="1"/>
  <c r="E10" i="2" s="1"/>
  <c r="J19" i="3" l="1"/>
  <c r="J20" i="3" s="1"/>
  <c r="J21" i="3" s="1"/>
  <c r="J22" i="3" s="1"/>
  <c r="J23" i="3" s="1"/>
  <c r="E27" i="1"/>
  <c r="E26" i="1"/>
  <c r="N10" i="1" l="1"/>
  <c r="N9" i="1"/>
  <c r="N8" i="1"/>
  <c r="N7" i="1"/>
  <c r="N6" i="1"/>
  <c r="N5" i="1"/>
  <c r="D19" i="3"/>
  <c r="A20" i="3" s="1"/>
  <c r="D20" i="3" s="1"/>
  <c r="A21" i="3" s="1"/>
  <c r="D21" i="3" s="1"/>
  <c r="A22" i="3" s="1"/>
  <c r="D22" i="3" s="1"/>
  <c r="A23" i="3" s="1"/>
  <c r="D23" i="3" s="1"/>
</calcChain>
</file>

<file path=xl/sharedStrings.xml><?xml version="1.0" encoding="utf-8"?>
<sst xmlns="http://schemas.openxmlformats.org/spreadsheetml/2006/main" count="155" uniqueCount="136">
  <si>
    <t>Property Address</t>
  </si>
  <si>
    <t>Current Rent</t>
  </si>
  <si>
    <t>Yield based on Sale Price</t>
  </si>
  <si>
    <t>Rent after Rental Increase</t>
  </si>
  <si>
    <t>Price @ 8%</t>
  </si>
  <si>
    <t>Price @ 8.5%</t>
  </si>
  <si>
    <t>Price @ 9%</t>
  </si>
  <si>
    <t>Price @ 9.5%</t>
  </si>
  <si>
    <t>Price @ 10%</t>
  </si>
  <si>
    <t>Year</t>
  </si>
  <si>
    <t>CPI/%?</t>
  </si>
  <si>
    <t>Mortgage Repayment</t>
  </si>
  <si>
    <t>Interest</t>
  </si>
  <si>
    <t>Positive Cash Flow</t>
  </si>
  <si>
    <t>Positive Cash Flow (Rent - Mortgage)</t>
  </si>
  <si>
    <t>Outgoings</t>
  </si>
  <si>
    <t>Land Tax</t>
  </si>
  <si>
    <t>Body Corporate/Strata</t>
  </si>
  <si>
    <t>Rates</t>
  </si>
  <si>
    <t>Building Insurance</t>
  </si>
  <si>
    <t>Not applicable on Free standing properties</t>
  </si>
  <si>
    <t>Not applicable on Strata units</t>
  </si>
  <si>
    <t>Maintenance</t>
  </si>
  <si>
    <t>Air Conditioning</t>
  </si>
  <si>
    <t>Common Area</t>
  </si>
  <si>
    <t>Electricity</t>
  </si>
  <si>
    <t>Water</t>
  </si>
  <si>
    <t>Potential Issues</t>
  </si>
  <si>
    <t>Roof Leaks?</t>
  </si>
  <si>
    <t>Roof Maintenance?</t>
  </si>
  <si>
    <t>Internal Leak Marks?</t>
  </si>
  <si>
    <t>Air Con Service?</t>
  </si>
  <si>
    <t>New Air Con?</t>
  </si>
  <si>
    <t>YES/NO</t>
  </si>
  <si>
    <t>To be done in the first 12mths</t>
  </si>
  <si>
    <t>within 5 years?</t>
  </si>
  <si>
    <t>Any Structural issues?</t>
  </si>
  <si>
    <t>Asbesthos?</t>
  </si>
  <si>
    <t>Fire Safety?</t>
  </si>
  <si>
    <t>Compulsory Reports</t>
  </si>
  <si>
    <t>Asbesthos</t>
  </si>
  <si>
    <t>Fire Safety</t>
  </si>
  <si>
    <t>Occupation Certificate</t>
  </si>
  <si>
    <t>Only applicable to new tenants to vacant premises</t>
  </si>
  <si>
    <t>Any Building repairs?</t>
  </si>
  <si>
    <t>Final Calculation</t>
  </si>
  <si>
    <t>Mortgage Repayments</t>
  </si>
  <si>
    <t>Outgoing Amount</t>
  </si>
  <si>
    <t>Percentage:</t>
  </si>
  <si>
    <t>e.g. 5.5%</t>
  </si>
  <si>
    <t>Listed Sale Price</t>
  </si>
  <si>
    <t>Fees per year based on  Gross Rent:</t>
  </si>
  <si>
    <t>Example:</t>
  </si>
  <si>
    <t xml:space="preserve">Management Fees </t>
  </si>
  <si>
    <t>Optional</t>
  </si>
  <si>
    <t>Positive Cash Flow - Management Fees:</t>
  </si>
  <si>
    <t>This spreadsheet is to help you compare property yields against each other to define the best property for you.</t>
  </si>
  <si>
    <t>Property Details:</t>
  </si>
  <si>
    <t>Property 1</t>
  </si>
  <si>
    <t>Property 2</t>
  </si>
  <si>
    <t>Property 3</t>
  </si>
  <si>
    <t>Property 4</t>
  </si>
  <si>
    <t>Property 5</t>
  </si>
  <si>
    <t>Address/Surburb:</t>
  </si>
  <si>
    <t>Sale/Asking Price</t>
  </si>
  <si>
    <t>Mortgage Repayment (Interest Only)</t>
  </si>
  <si>
    <t>Net Cash Flow</t>
  </si>
  <si>
    <t>Tax after Depreciation</t>
  </si>
  <si>
    <t>Depreciation? (if any)</t>
  </si>
  <si>
    <t>Outgoings paid by you</t>
  </si>
  <si>
    <t>Yield (based on sale/asking price)</t>
  </si>
  <si>
    <t>Notes</t>
  </si>
  <si>
    <t>Tax on Cash Flow*</t>
  </si>
  <si>
    <t xml:space="preserve">* Tax on Cash Flow would be for whichever tax bracket the property income falls under. </t>
  </si>
  <si>
    <t xml:space="preserve">So if it is held in an individual name the positive rent will be added to your personal income tax so be tax at the individual rate. </t>
  </si>
  <si>
    <t>If it is held in a company then it will be taxed at 28.5%. If unsure please consult your accountant</t>
  </si>
  <si>
    <t>This spreadsheet is designed to help you project forward your rent with the rental increases stated in the lease for your property</t>
  </si>
  <si>
    <t>* This is the rent that is stated in the lease</t>
  </si>
  <si>
    <t>at the beginning when the lease was first signed</t>
  </si>
  <si>
    <t>you will be able to find it in the schedule section of the lease</t>
  </si>
  <si>
    <t>Rent</t>
  </si>
  <si>
    <t>The rent at the start of the lease is your rent for Year 1 of your lease</t>
  </si>
  <si>
    <t>Rent Projection Calculations</t>
  </si>
  <si>
    <t>Property Details</t>
  </si>
  <si>
    <t>New Rent (after Increase)</t>
  </si>
  <si>
    <t>Example of Rent Increase Calculations</t>
  </si>
  <si>
    <t>Increase</t>
  </si>
  <si>
    <t>New Rent</t>
  </si>
  <si>
    <t>1 (Rent at the start of lease)*</t>
  </si>
  <si>
    <t>Legend for Rental Increase**:</t>
  </si>
  <si>
    <t>** Currently CPI is below 2% but varies from state to state</t>
  </si>
  <si>
    <t>1.5% increase = 1.015</t>
  </si>
  <si>
    <t>1.75% increase = 1.0175</t>
  </si>
  <si>
    <t>2% Increase = 1.02</t>
  </si>
  <si>
    <t>2.5% Increase = 1.025</t>
  </si>
  <si>
    <t>3% Increase = 1.03</t>
  </si>
  <si>
    <t>3.5% = 1.035</t>
  </si>
  <si>
    <t>4% = 1.04</t>
  </si>
  <si>
    <t>1.03 (3%)</t>
  </si>
  <si>
    <t>Rental Increases?</t>
  </si>
  <si>
    <t>Options in Lease?</t>
  </si>
  <si>
    <t>Management Fees (%)</t>
  </si>
  <si>
    <t>This Spreadsheet is structured for you to put down everything on the property you are researching and also work through the numbers</t>
  </si>
  <si>
    <t>Who Pays?</t>
  </si>
  <si>
    <t>Capital Growth per year (based on rental increases only)</t>
  </si>
  <si>
    <t>Property Comparisons</t>
  </si>
  <si>
    <t>This spreadsheet is to help you project forward capital growth each year for your property</t>
  </si>
  <si>
    <t>In commercial property the only guaranteed capital growth is in the rental increases each year but you can research</t>
  </si>
  <si>
    <t>the sales history of the area you are buying in to get a good idea of capital growth</t>
  </si>
  <si>
    <t>Usually in a flat market or regional conservatively you could get between 1-3% in Capital growth a year</t>
  </si>
  <si>
    <t>For a CBD property or a property in a large growthing regional area you may get 3-5% a year</t>
  </si>
  <si>
    <t>Additional Organic Capital Growth</t>
  </si>
  <si>
    <t>1. Just the capital growth based on your rental increases per year</t>
  </si>
  <si>
    <t>2. Capital growth taking into account a conservative % of organic capital growth</t>
  </si>
  <si>
    <t xml:space="preserve">Calculating Capital Growth - Do 2 calculations </t>
  </si>
  <si>
    <t>Lease Only Capital Growth</t>
  </si>
  <si>
    <t>Rental Income*</t>
  </si>
  <si>
    <t>* Net Rental Income not including Management Fees</t>
  </si>
  <si>
    <t>Yearly Increases ( CPI or %)**</t>
  </si>
  <si>
    <t>** If yearly rental increases is CPI then you can check out the last CPI percentage for the area you are buying in</t>
  </si>
  <si>
    <t>via the bureau of statistics or you can ask the agent what the last year CPI is. Then use that percentage to work out your capital growth</t>
  </si>
  <si>
    <t>New Property Value</t>
  </si>
  <si>
    <t>Year***</t>
  </si>
  <si>
    <t>*** You start with year 2 because in year 1 your property value does not change - the value of your property only starts to change after the first rental increase</t>
  </si>
  <si>
    <t>Current Property Price</t>
  </si>
  <si>
    <t>Lease Plus Organic Capital Growth</t>
  </si>
  <si>
    <t>Yearly Increases (CPI or %)</t>
  </si>
  <si>
    <t>Market Growth (%)****</t>
  </si>
  <si>
    <t>**** Work with a percentage that is conservative within the range suggested above</t>
  </si>
  <si>
    <t>and your comfotable with</t>
  </si>
  <si>
    <t>New Price Value</t>
  </si>
  <si>
    <t>Sample Lease Only Capital Growth</t>
  </si>
  <si>
    <t>Sample Lease Plus Organic Capital Growth</t>
  </si>
  <si>
    <t>For % of RENTAL INCREASES please use Legend on Rent Projection Spreadsheet page</t>
  </si>
  <si>
    <t>For organic market growth just add in the % (e.g. 2% = 0.02, 3% = 0.03)</t>
  </si>
  <si>
    <t>Rental Increases (CPI or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</si>
</sst>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;[Red]\-&quot;$&quot;#,##0"/>
    <numFmt numFmtId="8" formatCode="&quot;$&quot;#,##0.00;[Red]\-&quot;$&quot;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C00000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7" xfId="0" applyBorder="1"/>
    <xf numFmtId="0" fontId="0" fillId="0" borderId="6" xfId="0" applyBorder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0" fillId="0" borderId="9" xfId="0" applyBorder="1"/>
    <xf numFmtId="0" fontId="0" fillId="0" borderId="8" xfId="0" applyBorder="1"/>
    <xf numFmtId="0" fontId="2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8" fillId="0" borderId="4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9" fillId="0" borderId="4" xfId="0" applyFont="1" applyBorder="1"/>
    <xf numFmtId="0" fontId="8" fillId="2" borderId="5" xfId="0" applyFont="1" applyFill="1" applyBorder="1" applyAlignment="1">
      <alignment horizontal="center"/>
    </xf>
    <xf numFmtId="0" fontId="0" fillId="2" borderId="4" xfId="0" applyFill="1" applyBorder="1"/>
    <xf numFmtId="0" fontId="10" fillId="0" borderId="0" xfId="0" applyFont="1"/>
    <xf numFmtId="0" fontId="10" fillId="0" borderId="7" xfId="0" applyFont="1" applyBorder="1"/>
    <xf numFmtId="0" fontId="2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right"/>
    </xf>
    <xf numFmtId="0" fontId="2" fillId="2" borderId="14" xfId="0" applyFont="1" applyFill="1" applyBorder="1"/>
    <xf numFmtId="0" fontId="2" fillId="2" borderId="5" xfId="0" applyFont="1" applyFill="1" applyBorder="1"/>
    <xf numFmtId="0" fontId="0" fillId="2" borderId="18" xfId="0" applyFill="1" applyBorder="1"/>
    <xf numFmtId="0" fontId="2" fillId="2" borderId="18" xfId="0" applyFont="1" applyFill="1" applyBorder="1" applyAlignment="1">
      <alignment horizontal="center"/>
    </xf>
    <xf numFmtId="0" fontId="0" fillId="2" borderId="19" xfId="0" applyFill="1" applyBorder="1"/>
    <xf numFmtId="0" fontId="12" fillId="2" borderId="15" xfId="0" applyFont="1" applyFill="1" applyBorder="1"/>
    <xf numFmtId="0" fontId="13" fillId="2" borderId="16" xfId="0" applyFont="1" applyFill="1" applyBorder="1"/>
    <xf numFmtId="0" fontId="12" fillId="2" borderId="17" xfId="0" applyFont="1" applyFill="1" applyBorder="1"/>
    <xf numFmtId="0" fontId="11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5" fillId="0" borderId="0" xfId="0" applyFont="1" applyFill="1" applyBorder="1"/>
    <xf numFmtId="0" fontId="5" fillId="2" borderId="4" xfId="0" applyFont="1" applyFill="1" applyBorder="1"/>
    <xf numFmtId="0" fontId="6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3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3" fontId="0" fillId="0" borderId="4" xfId="0" applyNumberFormat="1" applyBorder="1"/>
    <xf numFmtId="3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/>
    </xf>
    <xf numFmtId="0" fontId="20" fillId="0" borderId="1" xfId="0" applyFont="1" applyBorder="1"/>
    <xf numFmtId="3" fontId="9" fillId="0" borderId="4" xfId="0" applyNumberFormat="1" applyFont="1" applyBorder="1"/>
    <xf numFmtId="6" fontId="9" fillId="0" borderId="4" xfId="0" applyNumberFormat="1" applyFont="1" applyBorder="1"/>
    <xf numFmtId="8" fontId="9" fillId="0" borderId="4" xfId="0" applyNumberFormat="1" applyFont="1" applyBorder="1"/>
    <xf numFmtId="4" fontId="9" fillId="0" borderId="4" xfId="0" applyNumberFormat="1" applyFont="1" applyBorder="1"/>
    <xf numFmtId="0" fontId="9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10</xdr:row>
      <xdr:rowOff>15240</xdr:rowOff>
    </xdr:from>
    <xdr:to>
      <xdr:col>3</xdr:col>
      <xdr:colOff>350520</xdr:colOff>
      <xdr:row>13</xdr:row>
      <xdr:rowOff>83820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DB0E5D6-2A3F-474C-AA21-378B046D3CC0}"/>
            </a:ext>
          </a:extLst>
        </xdr:cNvPr>
        <xdr:cNvCxnSpPr/>
      </xdr:nvCxnSpPr>
      <xdr:spPr>
        <a:xfrm flipV="1">
          <a:off x="2164080" y="3307080"/>
          <a:ext cx="3680460" cy="960120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464820</xdr:colOff>
      <xdr:row>9</xdr:row>
      <xdr:rowOff>182880</xdr:rowOff>
    </xdr:from>
    <xdr:to>
      <xdr:col>7</xdr:col>
      <xdr:colOff>198120</xdr:colOff>
      <xdr:row>11</xdr:row>
      <xdr:rowOff>297180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F5EC8292-6F01-4147-9415-FDEAB6967060}"/>
            </a:ext>
          </a:extLst>
        </xdr:cNvPr>
        <xdr:cNvCxnSpPr/>
      </xdr:nvCxnSpPr>
      <xdr:spPr>
        <a:xfrm flipV="1">
          <a:off x="5494020" y="3040380"/>
          <a:ext cx="4526280" cy="815340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1569720</xdr:colOff>
      <xdr:row>9</xdr:row>
      <xdr:rowOff>320040</xdr:rowOff>
    </xdr:from>
    <xdr:to>
      <xdr:col>8</xdr:col>
      <xdr:colOff>480060</xdr:colOff>
      <xdr:row>12</xdr:row>
      <xdr:rowOff>304800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E57E8E4-DC94-4AAF-939F-E6103CFE9E68}"/>
            </a:ext>
          </a:extLst>
        </xdr:cNvPr>
        <xdr:cNvCxnSpPr/>
      </xdr:nvCxnSpPr>
      <xdr:spPr>
        <a:xfrm flipV="1">
          <a:off x="4556760" y="3177540"/>
          <a:ext cx="7787640" cy="1036320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B3" workbookViewId="0">
      <selection activeCell="I10" sqref="I10"/>
    </sheetView>
  </sheetViews>
  <sheetFormatPr defaultRowHeight="14.4" x14ac:dyDescent="0.3"/>
  <cols>
    <col min="1" max="2" width="21.21875" customWidth="1"/>
    <col min="3" max="3" width="26.5546875" customWidth="1"/>
    <col min="4" max="5" width="19.109375" customWidth="1"/>
    <col min="6" max="6" width="17.109375" customWidth="1"/>
    <col min="7" max="7" width="19.5546875" customWidth="1"/>
    <col min="8" max="8" width="22.77734375" customWidth="1"/>
    <col min="9" max="9" width="11.88671875" style="4" customWidth="1"/>
    <col min="10" max="10" width="29.44140625" customWidth="1"/>
    <col min="11" max="11" width="17.6640625" customWidth="1"/>
    <col min="12" max="12" width="20.88671875" customWidth="1"/>
    <col min="13" max="13" width="10.44140625" customWidth="1"/>
    <col min="14" max="14" width="41" style="4" customWidth="1"/>
  </cols>
  <sheetData>
    <row r="1" spans="1:14" ht="29.4" customHeight="1" thickBot="1" x14ac:dyDescent="0.35">
      <c r="A1" s="13" t="s">
        <v>102</v>
      </c>
    </row>
    <row r="2" spans="1:14" ht="29.4" customHeight="1" thickBot="1" x14ac:dyDescent="0.4">
      <c r="A2" s="19" t="s">
        <v>0</v>
      </c>
      <c r="B2" s="1"/>
      <c r="C2" s="21"/>
      <c r="D2" s="22"/>
      <c r="E2" s="22"/>
      <c r="F2" s="22"/>
      <c r="G2" s="23"/>
    </row>
    <row r="3" spans="1:14" x14ac:dyDescent="0.3">
      <c r="C3" s="2"/>
      <c r="D3" s="2"/>
      <c r="E3" s="2"/>
      <c r="F3" s="2"/>
      <c r="G3" s="2"/>
    </row>
    <row r="4" spans="1:14" ht="22.2" customHeight="1" x14ac:dyDescent="0.3">
      <c r="A4" s="25" t="s">
        <v>1</v>
      </c>
      <c r="B4" s="25" t="s">
        <v>50</v>
      </c>
      <c r="C4" s="25" t="s">
        <v>2</v>
      </c>
      <c r="D4" s="25" t="s">
        <v>4</v>
      </c>
      <c r="E4" s="25" t="s">
        <v>5</v>
      </c>
      <c r="F4" s="25" t="s">
        <v>6</v>
      </c>
      <c r="G4" s="25" t="s">
        <v>7</v>
      </c>
      <c r="H4" s="25" t="s">
        <v>8</v>
      </c>
      <c r="I4" s="25" t="s">
        <v>9</v>
      </c>
      <c r="J4" s="25" t="s">
        <v>3</v>
      </c>
      <c r="K4" s="25" t="s">
        <v>10</v>
      </c>
      <c r="L4" s="25" t="s">
        <v>11</v>
      </c>
      <c r="M4" s="25" t="s">
        <v>12</v>
      </c>
      <c r="N4" s="25" t="s">
        <v>14</v>
      </c>
    </row>
    <row r="5" spans="1:14" ht="21.6" customHeight="1" x14ac:dyDescent="0.3">
      <c r="A5" s="5"/>
      <c r="B5" s="5"/>
      <c r="C5" s="5"/>
      <c r="D5" s="5"/>
      <c r="E5" s="5"/>
      <c r="F5" s="5"/>
      <c r="G5" s="5"/>
      <c r="H5" s="5"/>
      <c r="I5" s="6">
        <v>1</v>
      </c>
      <c r="J5" s="5"/>
      <c r="K5" s="5"/>
      <c r="L5" s="5"/>
      <c r="M5" s="5"/>
      <c r="N5" s="6">
        <f t="shared" ref="N5:N10" si="0">J5-L5</f>
        <v>0</v>
      </c>
    </row>
    <row r="6" spans="1:14" ht="21.6" customHeight="1" x14ac:dyDescent="0.3">
      <c r="A6" s="5"/>
      <c r="B6" s="5"/>
      <c r="C6" s="5"/>
      <c r="D6" s="5"/>
      <c r="E6" s="5"/>
      <c r="F6" s="5"/>
      <c r="G6" s="5"/>
      <c r="H6" s="5"/>
      <c r="I6" s="6">
        <v>2</v>
      </c>
      <c r="J6" s="5"/>
      <c r="K6" s="5"/>
      <c r="L6" s="5"/>
      <c r="M6" s="5"/>
      <c r="N6" s="6">
        <f t="shared" si="0"/>
        <v>0</v>
      </c>
    </row>
    <row r="7" spans="1:14" ht="23.4" customHeight="1" x14ac:dyDescent="0.3">
      <c r="A7" s="5"/>
      <c r="B7" s="5"/>
      <c r="C7" s="5"/>
      <c r="D7" s="5"/>
      <c r="E7" s="5"/>
      <c r="F7" s="5"/>
      <c r="G7" s="5"/>
      <c r="H7" s="5"/>
      <c r="I7" s="6">
        <v>3</v>
      </c>
      <c r="J7" s="5"/>
      <c r="K7" s="5"/>
      <c r="L7" s="5"/>
      <c r="M7" s="5"/>
      <c r="N7" s="6">
        <f t="shared" si="0"/>
        <v>0</v>
      </c>
    </row>
    <row r="8" spans="1:14" ht="21" customHeight="1" x14ac:dyDescent="0.3">
      <c r="A8" s="5"/>
      <c r="B8" s="5"/>
      <c r="C8" s="5"/>
      <c r="D8" s="5"/>
      <c r="E8" s="5"/>
      <c r="F8" s="5"/>
      <c r="G8" s="5"/>
      <c r="H8" s="5"/>
      <c r="I8" s="6">
        <v>4</v>
      </c>
      <c r="J8" s="5"/>
      <c r="K8" s="5"/>
      <c r="L8" s="5"/>
      <c r="M8" s="5"/>
      <c r="N8" s="6">
        <f t="shared" si="0"/>
        <v>0</v>
      </c>
    </row>
    <row r="9" spans="1:14" ht="22.2" customHeight="1" x14ac:dyDescent="0.3">
      <c r="A9" s="5"/>
      <c r="B9" s="5"/>
      <c r="C9" s="5"/>
      <c r="D9" s="5"/>
      <c r="E9" s="5"/>
      <c r="F9" s="5"/>
      <c r="G9" s="5"/>
      <c r="H9" s="5"/>
      <c r="I9" s="6">
        <v>5</v>
      </c>
      <c r="J9" s="5"/>
      <c r="K9" s="5"/>
      <c r="L9" s="5"/>
      <c r="M9" s="5"/>
      <c r="N9" s="6">
        <f t="shared" si="0"/>
        <v>0</v>
      </c>
    </row>
    <row r="10" spans="1:14" ht="24.6" customHeight="1" x14ac:dyDescent="0.3">
      <c r="A10" s="5"/>
      <c r="B10" s="5"/>
      <c r="C10" s="5"/>
      <c r="D10" s="5"/>
      <c r="E10" s="5"/>
      <c r="F10" s="5"/>
      <c r="G10" s="5"/>
      <c r="H10" s="5"/>
      <c r="I10" s="6">
        <v>6</v>
      </c>
      <c r="J10" s="5"/>
      <c r="K10" s="5"/>
      <c r="L10" s="5"/>
      <c r="M10" s="5"/>
      <c r="N10" s="6">
        <f t="shared" si="0"/>
        <v>0</v>
      </c>
    </row>
    <row r="12" spans="1:14" ht="22.8" customHeight="1" x14ac:dyDescent="0.3">
      <c r="A12" s="25" t="s">
        <v>15</v>
      </c>
      <c r="B12" s="25" t="s">
        <v>103</v>
      </c>
      <c r="H12" s="25" t="s">
        <v>27</v>
      </c>
      <c r="I12" s="25" t="s">
        <v>33</v>
      </c>
      <c r="J12" s="25" t="s">
        <v>34</v>
      </c>
      <c r="K12" s="25" t="s">
        <v>35</v>
      </c>
      <c r="L12" s="27" t="s">
        <v>39</v>
      </c>
      <c r="M12" s="25" t="s">
        <v>33</v>
      </c>
    </row>
    <row r="13" spans="1:14" ht="21.6" customHeight="1" x14ac:dyDescent="0.3">
      <c r="A13" s="28" t="s">
        <v>16</v>
      </c>
      <c r="B13" s="11"/>
      <c r="C13" s="10"/>
      <c r="H13" s="28" t="s">
        <v>28</v>
      </c>
      <c r="I13" s="6"/>
      <c r="J13" s="5"/>
      <c r="K13" s="5"/>
      <c r="L13" s="7" t="s">
        <v>40</v>
      </c>
      <c r="M13" s="5"/>
    </row>
    <row r="14" spans="1:14" ht="22.2" customHeight="1" x14ac:dyDescent="0.3">
      <c r="A14" s="28" t="s">
        <v>17</v>
      </c>
      <c r="B14" s="11"/>
      <c r="C14" s="30" t="s">
        <v>20</v>
      </c>
      <c r="H14" s="28" t="s">
        <v>29</v>
      </c>
      <c r="I14" s="6"/>
      <c r="J14" s="5"/>
      <c r="K14" s="5"/>
      <c r="L14" s="7" t="s">
        <v>41</v>
      </c>
      <c r="M14" s="5"/>
    </row>
    <row r="15" spans="1:14" ht="24" customHeight="1" x14ac:dyDescent="0.3">
      <c r="A15" s="28" t="s">
        <v>18</v>
      </c>
      <c r="B15" s="11"/>
      <c r="C15" s="10"/>
      <c r="H15" s="28" t="s">
        <v>30</v>
      </c>
      <c r="I15" s="6"/>
      <c r="J15" s="5"/>
      <c r="K15" s="5"/>
      <c r="L15" s="7" t="s">
        <v>42</v>
      </c>
      <c r="M15" s="5"/>
      <c r="N15" s="4" t="s">
        <v>43</v>
      </c>
    </row>
    <row r="16" spans="1:14" ht="23.4" customHeight="1" x14ac:dyDescent="0.3">
      <c r="A16" s="28" t="s">
        <v>19</v>
      </c>
      <c r="B16" s="11"/>
      <c r="C16" s="30" t="s">
        <v>21</v>
      </c>
      <c r="H16" s="28" t="s">
        <v>31</v>
      </c>
      <c r="I16" s="6"/>
      <c r="J16" s="5"/>
      <c r="K16" s="5"/>
    </row>
    <row r="17" spans="1:11" ht="23.4" customHeight="1" x14ac:dyDescent="0.3">
      <c r="A17" s="28" t="s">
        <v>22</v>
      </c>
      <c r="B17" s="11"/>
      <c r="C17" s="10"/>
      <c r="H17" s="28" t="s">
        <v>32</v>
      </c>
      <c r="I17" s="6"/>
      <c r="J17" s="5"/>
      <c r="K17" s="5"/>
    </row>
    <row r="18" spans="1:11" ht="22.8" customHeight="1" x14ac:dyDescent="0.3">
      <c r="A18" s="28" t="s">
        <v>23</v>
      </c>
      <c r="B18" s="11"/>
      <c r="C18" s="10"/>
      <c r="H18" s="28" t="s">
        <v>36</v>
      </c>
      <c r="I18" s="6"/>
      <c r="J18" s="5"/>
      <c r="K18" s="5"/>
    </row>
    <row r="19" spans="1:11" ht="24" customHeight="1" x14ac:dyDescent="0.3">
      <c r="A19" s="28" t="s">
        <v>24</v>
      </c>
      <c r="B19" s="11"/>
      <c r="C19" s="30" t="s">
        <v>21</v>
      </c>
      <c r="H19" s="28" t="s">
        <v>37</v>
      </c>
      <c r="I19" s="6"/>
      <c r="J19" s="5"/>
      <c r="K19" s="5"/>
    </row>
    <row r="20" spans="1:11" ht="24" customHeight="1" x14ac:dyDescent="0.3">
      <c r="A20" s="28" t="s">
        <v>25</v>
      </c>
      <c r="B20" s="11"/>
      <c r="C20" s="10"/>
      <c r="H20" s="28" t="s">
        <v>38</v>
      </c>
      <c r="I20" s="6"/>
      <c r="J20" s="5"/>
      <c r="K20" s="5"/>
    </row>
    <row r="21" spans="1:11" ht="22.8" customHeight="1" x14ac:dyDescent="0.3">
      <c r="A21" s="28" t="s">
        <v>26</v>
      </c>
      <c r="B21" s="11"/>
      <c r="C21" s="10"/>
      <c r="H21" s="28" t="s">
        <v>44</v>
      </c>
      <c r="I21" s="6"/>
      <c r="J21" s="5"/>
      <c r="K21" s="5"/>
    </row>
    <row r="24" spans="1:11" ht="29.4" customHeight="1" x14ac:dyDescent="0.35">
      <c r="A24" s="9"/>
      <c r="B24" s="41" t="s">
        <v>45</v>
      </c>
      <c r="F24" s="32" t="s">
        <v>54</v>
      </c>
      <c r="G24" s="33" t="s">
        <v>53</v>
      </c>
      <c r="H24" s="34" t="s">
        <v>48</v>
      </c>
      <c r="I24" s="4" t="s">
        <v>49</v>
      </c>
      <c r="J24" s="5"/>
    </row>
    <row r="25" spans="1:11" ht="27" customHeight="1" thickBot="1" x14ac:dyDescent="0.35">
      <c r="A25" s="12"/>
      <c r="B25" s="25" t="s">
        <v>1</v>
      </c>
      <c r="C25" s="25" t="s">
        <v>46</v>
      </c>
      <c r="D25" s="25" t="s">
        <v>47</v>
      </c>
      <c r="E25" s="25" t="s">
        <v>13</v>
      </c>
      <c r="F25" s="35"/>
      <c r="G25" s="36" t="s">
        <v>51</v>
      </c>
      <c r="H25" s="37"/>
      <c r="J25" s="14"/>
    </row>
    <row r="26" spans="1:11" ht="33" customHeight="1" thickBot="1" x14ac:dyDescent="0.4">
      <c r="A26" s="24" t="s">
        <v>52</v>
      </c>
      <c r="B26" s="42">
        <v>20000</v>
      </c>
      <c r="C26" s="42">
        <v>10000</v>
      </c>
      <c r="D26" s="42">
        <v>1000</v>
      </c>
      <c r="E26" s="43">
        <f>B26-C26-D26</f>
        <v>9000</v>
      </c>
      <c r="F26" s="38"/>
      <c r="G26" s="39" t="s">
        <v>55</v>
      </c>
      <c r="H26" s="40"/>
      <c r="J26" s="15"/>
    </row>
    <row r="27" spans="1:11" ht="38.4" customHeight="1" thickBot="1" x14ac:dyDescent="0.35">
      <c r="B27" s="44"/>
      <c r="C27" s="45"/>
      <c r="D27" s="45"/>
      <c r="E27" s="46">
        <f>(B27-C27-D27)</f>
        <v>0</v>
      </c>
    </row>
    <row r="28" spans="1:11" ht="21" customHeight="1" x14ac:dyDescent="0.3"/>
    <row r="29" spans="1:11" ht="22.2" customHeight="1" x14ac:dyDescent="0.3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G13" sqref="G13"/>
    </sheetView>
  </sheetViews>
  <sheetFormatPr defaultRowHeight="14.4" x14ac:dyDescent="0.3"/>
  <cols>
    <col min="1" max="1" width="31.33203125" customWidth="1"/>
    <col min="2" max="2" width="25.21875" customWidth="1"/>
    <col min="3" max="3" width="23.5546875" customWidth="1"/>
    <col min="4" max="4" width="26.88671875" customWidth="1"/>
    <col min="5" max="5" width="28.33203125" customWidth="1"/>
    <col min="7" max="7" width="13.44140625" customWidth="1"/>
    <col min="8" max="8" width="11.44140625" customWidth="1"/>
    <col min="9" max="9" width="14" customWidth="1"/>
    <col min="10" max="10" width="14.5546875" customWidth="1"/>
  </cols>
  <sheetData>
    <row r="1" spans="1:10" ht="25.8" customHeight="1" x14ac:dyDescent="0.3">
      <c r="A1" s="13" t="s">
        <v>76</v>
      </c>
    </row>
    <row r="2" spans="1:10" ht="30" customHeight="1" thickBot="1" x14ac:dyDescent="0.4">
      <c r="A2" s="19" t="s">
        <v>82</v>
      </c>
    </row>
    <row r="3" spans="1:10" s="8" customFormat="1" ht="29.4" customHeight="1" x14ac:dyDescent="0.3">
      <c r="A3" s="31" t="s">
        <v>83</v>
      </c>
      <c r="B3" s="31" t="s">
        <v>9</v>
      </c>
      <c r="C3" s="31" t="s">
        <v>80</v>
      </c>
      <c r="D3" s="31" t="s">
        <v>135</v>
      </c>
      <c r="E3" s="31" t="s">
        <v>84</v>
      </c>
      <c r="G3" s="65" t="s">
        <v>85</v>
      </c>
      <c r="H3" s="50"/>
      <c r="I3" s="50"/>
      <c r="J3" s="51"/>
    </row>
    <row r="4" spans="1:10" ht="25.8" customHeight="1" x14ac:dyDescent="0.3">
      <c r="A4" s="47"/>
      <c r="B4" s="3" t="s">
        <v>88</v>
      </c>
      <c r="C4" s="6"/>
      <c r="D4" s="6"/>
      <c r="E4" s="6">
        <f t="shared" ref="E4:E10" si="0">C4*D4</f>
        <v>0</v>
      </c>
      <c r="G4" s="70" t="s">
        <v>9</v>
      </c>
      <c r="H4" s="70" t="s">
        <v>80</v>
      </c>
      <c r="I4" s="70" t="s">
        <v>86</v>
      </c>
      <c r="J4" s="70" t="s">
        <v>87</v>
      </c>
    </row>
    <row r="5" spans="1:10" ht="21.6" customHeight="1" x14ac:dyDescent="0.3">
      <c r="A5" s="47"/>
      <c r="B5" s="3">
        <v>2</v>
      </c>
      <c r="C5" s="6">
        <f t="shared" ref="C5:C10" si="1">E4</f>
        <v>0</v>
      </c>
      <c r="D5" s="6"/>
      <c r="E5" s="6">
        <f t="shared" si="0"/>
        <v>0</v>
      </c>
      <c r="G5" s="26">
        <v>1</v>
      </c>
      <c r="H5" s="66">
        <v>50000</v>
      </c>
      <c r="I5" s="26" t="s">
        <v>98</v>
      </c>
      <c r="J5" s="67">
        <v>51500</v>
      </c>
    </row>
    <row r="6" spans="1:10" ht="24" customHeight="1" x14ac:dyDescent="0.3">
      <c r="A6" s="48"/>
      <c r="B6" s="3">
        <v>3</v>
      </c>
      <c r="C6" s="6">
        <f t="shared" si="1"/>
        <v>0</v>
      </c>
      <c r="D6" s="6"/>
      <c r="E6" s="6">
        <f t="shared" si="0"/>
        <v>0</v>
      </c>
      <c r="G6" s="26">
        <v>2</v>
      </c>
      <c r="H6" s="66">
        <v>51500</v>
      </c>
      <c r="I6" s="26">
        <v>1.03</v>
      </c>
      <c r="J6" s="67">
        <v>53045</v>
      </c>
    </row>
    <row r="7" spans="1:10" ht="26.4" customHeight="1" x14ac:dyDescent="0.3">
      <c r="A7" s="4"/>
      <c r="B7" s="3">
        <v>4</v>
      </c>
      <c r="C7" s="6">
        <f t="shared" si="1"/>
        <v>0</v>
      </c>
      <c r="D7" s="6"/>
      <c r="E7" s="6">
        <f t="shared" si="0"/>
        <v>0</v>
      </c>
      <c r="G7" s="26">
        <v>3</v>
      </c>
      <c r="H7" s="66">
        <v>53045</v>
      </c>
      <c r="I7" s="26">
        <v>1.03</v>
      </c>
      <c r="J7" s="68">
        <v>54636.353499999997</v>
      </c>
    </row>
    <row r="8" spans="1:10" ht="26.4" customHeight="1" x14ac:dyDescent="0.3">
      <c r="A8" s="4"/>
      <c r="B8" s="3">
        <v>5</v>
      </c>
      <c r="C8" s="6">
        <f t="shared" si="1"/>
        <v>0</v>
      </c>
      <c r="D8" s="6"/>
      <c r="E8" s="6">
        <f t="shared" si="0"/>
        <v>0</v>
      </c>
      <c r="G8" s="26">
        <v>4</v>
      </c>
      <c r="H8" s="69">
        <v>54636.35</v>
      </c>
      <c r="I8" s="26">
        <v>1.03</v>
      </c>
      <c r="J8" s="68">
        <v>56275.44</v>
      </c>
    </row>
    <row r="9" spans="1:10" ht="25.8" customHeight="1" x14ac:dyDescent="0.3">
      <c r="A9" s="4"/>
      <c r="B9" s="3">
        <v>6</v>
      </c>
      <c r="C9" s="6">
        <f t="shared" si="1"/>
        <v>0</v>
      </c>
      <c r="D9" s="6"/>
      <c r="E9" s="6">
        <f t="shared" si="0"/>
        <v>0</v>
      </c>
      <c r="G9" s="26">
        <v>5</v>
      </c>
      <c r="H9" s="69">
        <v>56275.44</v>
      </c>
      <c r="I9" s="26">
        <v>1.03</v>
      </c>
      <c r="J9" s="68">
        <v>57963.7</v>
      </c>
    </row>
    <row r="10" spans="1:10" ht="24" customHeight="1" x14ac:dyDescent="0.3">
      <c r="A10" s="4"/>
      <c r="B10" s="3">
        <v>7</v>
      </c>
      <c r="C10" s="6">
        <f t="shared" si="1"/>
        <v>0</v>
      </c>
      <c r="D10" s="6"/>
      <c r="E10" s="6">
        <f t="shared" si="0"/>
        <v>0</v>
      </c>
    </row>
    <row r="11" spans="1:10" ht="21" customHeight="1" thickBot="1" x14ac:dyDescent="0.35"/>
    <row r="12" spans="1:10" ht="25.2" customHeight="1" x14ac:dyDescent="0.3">
      <c r="A12" s="49" t="s">
        <v>89</v>
      </c>
    </row>
    <row r="13" spans="1:10" ht="24" customHeight="1" x14ac:dyDescent="0.3">
      <c r="A13" s="16" t="s">
        <v>91</v>
      </c>
      <c r="D13" s="29" t="s">
        <v>77</v>
      </c>
      <c r="E13" s="29"/>
    </row>
    <row r="14" spans="1:10" ht="22.2" customHeight="1" x14ac:dyDescent="0.3">
      <c r="A14" s="16" t="s">
        <v>92</v>
      </c>
      <c r="D14" s="29" t="s">
        <v>78</v>
      </c>
      <c r="E14" s="29"/>
    </row>
    <row r="15" spans="1:10" ht="21" customHeight="1" x14ac:dyDescent="0.3">
      <c r="A15" s="16" t="s">
        <v>93</v>
      </c>
      <c r="D15" s="29" t="s">
        <v>79</v>
      </c>
      <c r="E15" s="29"/>
    </row>
    <row r="16" spans="1:10" ht="21" customHeight="1" x14ac:dyDescent="0.3">
      <c r="A16" s="16" t="s">
        <v>94</v>
      </c>
      <c r="D16" s="29" t="s">
        <v>81</v>
      </c>
      <c r="E16" s="29"/>
    </row>
    <row r="17" spans="1:5" ht="19.8" customHeight="1" x14ac:dyDescent="0.3">
      <c r="A17" s="16" t="s">
        <v>95</v>
      </c>
      <c r="D17" s="29"/>
      <c r="E17" s="29"/>
    </row>
    <row r="18" spans="1:5" ht="20.399999999999999" customHeight="1" x14ac:dyDescent="0.3">
      <c r="A18" s="16" t="s">
        <v>96</v>
      </c>
      <c r="D18" s="29" t="s">
        <v>90</v>
      </c>
      <c r="E18" s="29"/>
    </row>
    <row r="19" spans="1:5" ht="19.8" customHeight="1" x14ac:dyDescent="0.3">
      <c r="A19" s="16" t="s">
        <v>97</v>
      </c>
    </row>
    <row r="20" spans="1:5" ht="15" thickBot="1" x14ac:dyDescent="0.35">
      <c r="A20" s="1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12" workbookViewId="0">
      <selection activeCell="G24" sqref="G24"/>
    </sheetView>
  </sheetViews>
  <sheetFormatPr defaultRowHeight="14.4" x14ac:dyDescent="0.3"/>
  <cols>
    <col min="1" max="1" width="23.33203125" customWidth="1"/>
    <col min="2" max="2" width="20.21875" customWidth="1"/>
    <col min="3" max="3" width="29.77734375" customWidth="1"/>
    <col min="4" max="4" width="23.109375" customWidth="1"/>
    <col min="5" max="5" width="14" customWidth="1"/>
    <col min="7" max="7" width="23.88671875" customWidth="1"/>
    <col min="8" max="8" width="29.77734375" customWidth="1"/>
    <col min="9" max="9" width="27.6640625" customWidth="1"/>
    <col min="10" max="10" width="18.77734375" customWidth="1"/>
    <col min="11" max="11" width="14.33203125" customWidth="1"/>
  </cols>
  <sheetData>
    <row r="1" spans="1:11" ht="24.6" customHeight="1" x14ac:dyDescent="0.3">
      <c r="A1" s="13" t="s">
        <v>106</v>
      </c>
    </row>
    <row r="2" spans="1:11" ht="31.8" customHeight="1" x14ac:dyDescent="0.3">
      <c r="A2" s="20" t="s">
        <v>107</v>
      </c>
      <c r="G2" s="64" t="s">
        <v>131</v>
      </c>
    </row>
    <row r="3" spans="1:11" ht="25.8" customHeight="1" x14ac:dyDescent="0.3">
      <c r="A3" s="20" t="s">
        <v>108</v>
      </c>
      <c r="G3" s="25" t="s">
        <v>124</v>
      </c>
      <c r="H3" s="25" t="s">
        <v>116</v>
      </c>
      <c r="I3" s="25" t="s">
        <v>118</v>
      </c>
      <c r="J3" s="25" t="s">
        <v>121</v>
      </c>
      <c r="K3" s="25" t="s">
        <v>122</v>
      </c>
    </row>
    <row r="4" spans="1:11" ht="23.4" customHeight="1" x14ac:dyDescent="0.3">
      <c r="A4" s="55" t="s">
        <v>111</v>
      </c>
      <c r="G4" s="61">
        <v>500000</v>
      </c>
      <c r="H4" s="61">
        <v>50000</v>
      </c>
      <c r="I4" s="5">
        <v>1.03</v>
      </c>
      <c r="J4" s="5">
        <f>G4*I4</f>
        <v>515000</v>
      </c>
      <c r="K4" s="28">
        <v>2</v>
      </c>
    </row>
    <row r="5" spans="1:11" ht="27" customHeight="1" x14ac:dyDescent="0.3">
      <c r="A5" s="8" t="s">
        <v>109</v>
      </c>
      <c r="G5" s="5">
        <f>J4</f>
        <v>515000</v>
      </c>
      <c r="H5" s="61">
        <v>51500</v>
      </c>
      <c r="I5" s="5">
        <v>1.03</v>
      </c>
      <c r="J5" s="5">
        <f>G5*I5</f>
        <v>530450</v>
      </c>
      <c r="K5" s="28">
        <v>3</v>
      </c>
    </row>
    <row r="6" spans="1:11" ht="21" customHeight="1" x14ac:dyDescent="0.3">
      <c r="A6" s="8" t="s">
        <v>110</v>
      </c>
      <c r="G6" s="5">
        <f>J5</f>
        <v>530450</v>
      </c>
      <c r="H6" s="61">
        <v>53045</v>
      </c>
      <c r="I6" s="5">
        <v>1.03</v>
      </c>
      <c r="J6" s="5">
        <f>G6*I6</f>
        <v>546363.5</v>
      </c>
      <c r="K6" s="28">
        <v>4</v>
      </c>
    </row>
    <row r="8" spans="1:11" ht="28.2" customHeight="1" x14ac:dyDescent="0.35">
      <c r="A8" s="56" t="s">
        <v>114</v>
      </c>
      <c r="B8" s="19"/>
      <c r="C8" s="19"/>
      <c r="D8" s="19"/>
      <c r="E8" s="19"/>
      <c r="F8" s="19"/>
      <c r="G8" s="57" t="s">
        <v>132</v>
      </c>
    </row>
    <row r="9" spans="1:11" ht="28.8" customHeight="1" x14ac:dyDescent="0.35">
      <c r="A9" s="19" t="s">
        <v>112</v>
      </c>
      <c r="B9" s="19"/>
      <c r="C9" s="19"/>
      <c r="D9" s="19"/>
      <c r="E9" s="19"/>
      <c r="F9" s="19"/>
      <c r="G9" s="25" t="s">
        <v>124</v>
      </c>
      <c r="H9" s="25" t="s">
        <v>126</v>
      </c>
      <c r="I9" s="25" t="s">
        <v>127</v>
      </c>
      <c r="J9" s="25" t="s">
        <v>130</v>
      </c>
      <c r="K9" s="25" t="s">
        <v>9</v>
      </c>
    </row>
    <row r="10" spans="1:11" ht="29.4" customHeight="1" x14ac:dyDescent="0.35">
      <c r="A10" s="19" t="s">
        <v>113</v>
      </c>
      <c r="B10" s="19"/>
      <c r="C10" s="19"/>
      <c r="D10" s="19"/>
      <c r="E10" s="19"/>
      <c r="F10" s="19"/>
      <c r="G10" s="62">
        <v>500000</v>
      </c>
      <c r="H10" s="6">
        <v>1.03</v>
      </c>
      <c r="I10" s="6">
        <v>0.02</v>
      </c>
      <c r="J10" s="6">
        <f>G10*(H10+I10)</f>
        <v>525000</v>
      </c>
      <c r="K10" s="6">
        <v>2</v>
      </c>
    </row>
    <row r="11" spans="1:11" ht="25.8" customHeight="1" x14ac:dyDescent="0.35">
      <c r="A11" s="19"/>
      <c r="B11" s="19"/>
      <c r="C11" s="19"/>
      <c r="D11" s="19"/>
      <c r="E11" s="19"/>
      <c r="F11" s="19"/>
      <c r="G11" s="6">
        <f>J10</f>
        <v>525000</v>
      </c>
      <c r="H11" s="6">
        <v>1.03</v>
      </c>
      <c r="I11" s="6">
        <v>0.02</v>
      </c>
      <c r="J11" s="6">
        <f>G11*(H11+I11)</f>
        <v>551250</v>
      </c>
      <c r="K11" s="6">
        <v>3</v>
      </c>
    </row>
    <row r="12" spans="1:11" ht="27.6" customHeight="1" x14ac:dyDescent="0.3">
      <c r="A12" s="59" t="s">
        <v>133</v>
      </c>
      <c r="G12" s="6">
        <f>J11</f>
        <v>551250</v>
      </c>
      <c r="H12" s="6">
        <v>1.03</v>
      </c>
      <c r="I12" s="6">
        <v>0.02</v>
      </c>
      <c r="J12" s="6">
        <f>G12*(H12+I12)</f>
        <v>578812.5</v>
      </c>
      <c r="K12" s="6">
        <v>4</v>
      </c>
    </row>
    <row r="13" spans="1:11" ht="27.6" customHeight="1" x14ac:dyDescent="0.3">
      <c r="A13" s="59" t="s">
        <v>134</v>
      </c>
      <c r="G13" s="63"/>
      <c r="H13" s="63"/>
      <c r="I13" s="63"/>
      <c r="J13" s="63"/>
      <c r="K13" s="63"/>
    </row>
    <row r="14" spans="1:11" ht="27.6" customHeight="1" x14ac:dyDescent="0.3">
      <c r="A14" s="59"/>
      <c r="G14" s="63"/>
      <c r="H14" s="63"/>
      <c r="I14" s="63"/>
      <c r="J14" s="63"/>
      <c r="K14" s="63"/>
    </row>
    <row r="15" spans="1:11" ht="34.200000000000003" customHeight="1" x14ac:dyDescent="0.35">
      <c r="A15" s="18" t="s">
        <v>115</v>
      </c>
      <c r="G15" s="18" t="s">
        <v>125</v>
      </c>
    </row>
    <row r="16" spans="1:11" ht="27" customHeight="1" x14ac:dyDescent="0.3">
      <c r="A16" s="25" t="s">
        <v>124</v>
      </c>
      <c r="B16" s="25" t="s">
        <v>116</v>
      </c>
      <c r="C16" s="25" t="s">
        <v>118</v>
      </c>
      <c r="D16" s="25" t="s">
        <v>121</v>
      </c>
      <c r="E16" s="25" t="s">
        <v>122</v>
      </c>
      <c r="G16" s="25" t="s">
        <v>124</v>
      </c>
      <c r="H16" s="25" t="s">
        <v>126</v>
      </c>
      <c r="I16" s="25" t="s">
        <v>127</v>
      </c>
      <c r="J16" s="25" t="s">
        <v>130</v>
      </c>
      <c r="K16" s="25" t="s">
        <v>9</v>
      </c>
    </row>
    <row r="17" spans="1:11" ht="28.8" customHeight="1" x14ac:dyDescent="0.3">
      <c r="A17" s="5"/>
      <c r="B17" s="5"/>
      <c r="C17" s="5"/>
      <c r="D17" s="5">
        <f t="shared" ref="D17:D23" si="0">A17*C17</f>
        <v>0</v>
      </c>
      <c r="E17" s="28">
        <v>2</v>
      </c>
      <c r="G17" s="6"/>
      <c r="H17" s="6"/>
      <c r="I17" s="6"/>
      <c r="J17" s="6">
        <f t="shared" ref="J17:J23" si="1">G17*(H17+I17)</f>
        <v>0</v>
      </c>
      <c r="K17" s="6">
        <v>2</v>
      </c>
    </row>
    <row r="18" spans="1:11" ht="31.2" customHeight="1" x14ac:dyDescent="0.3">
      <c r="A18" s="5">
        <f t="shared" ref="A18:A23" si="2">D17</f>
        <v>0</v>
      </c>
      <c r="B18" s="5"/>
      <c r="C18" s="5"/>
      <c r="D18" s="5">
        <f t="shared" si="0"/>
        <v>0</v>
      </c>
      <c r="E18" s="28">
        <v>3</v>
      </c>
      <c r="G18" s="6">
        <f t="shared" ref="G18:G23" si="3">J17</f>
        <v>0</v>
      </c>
      <c r="H18" s="6"/>
      <c r="I18" s="6"/>
      <c r="J18" s="6">
        <f t="shared" si="1"/>
        <v>0</v>
      </c>
      <c r="K18" s="6">
        <v>3</v>
      </c>
    </row>
    <row r="19" spans="1:11" ht="32.4" customHeight="1" x14ac:dyDescent="0.3">
      <c r="A19" s="5">
        <f t="shared" si="2"/>
        <v>0</v>
      </c>
      <c r="B19" s="5"/>
      <c r="C19" s="5"/>
      <c r="D19" s="5">
        <f t="shared" si="0"/>
        <v>0</v>
      </c>
      <c r="E19" s="28">
        <v>4</v>
      </c>
      <c r="G19" s="6">
        <f t="shared" si="3"/>
        <v>0</v>
      </c>
      <c r="H19" s="6"/>
      <c r="I19" s="6"/>
      <c r="J19" s="6">
        <f t="shared" si="1"/>
        <v>0</v>
      </c>
      <c r="K19" s="6">
        <v>4</v>
      </c>
    </row>
    <row r="20" spans="1:11" ht="31.2" customHeight="1" x14ac:dyDescent="0.3">
      <c r="A20" s="5">
        <f t="shared" si="2"/>
        <v>0</v>
      </c>
      <c r="B20" s="5"/>
      <c r="C20" s="5"/>
      <c r="D20" s="5">
        <f t="shared" si="0"/>
        <v>0</v>
      </c>
      <c r="E20" s="28">
        <v>5</v>
      </c>
      <c r="G20" s="6">
        <f t="shared" si="3"/>
        <v>0</v>
      </c>
      <c r="H20" s="6"/>
      <c r="I20" s="6"/>
      <c r="J20" s="6">
        <f t="shared" si="1"/>
        <v>0</v>
      </c>
      <c r="K20" s="6">
        <v>5</v>
      </c>
    </row>
    <row r="21" spans="1:11" ht="36" customHeight="1" x14ac:dyDescent="0.3">
      <c r="A21" s="5">
        <f t="shared" si="2"/>
        <v>0</v>
      </c>
      <c r="B21" s="5"/>
      <c r="C21" s="5"/>
      <c r="D21" s="5">
        <f t="shared" si="0"/>
        <v>0</v>
      </c>
      <c r="E21" s="28">
        <v>6</v>
      </c>
      <c r="G21" s="6">
        <f t="shared" si="3"/>
        <v>0</v>
      </c>
      <c r="H21" s="6"/>
      <c r="I21" s="6"/>
      <c r="J21" s="6">
        <f t="shared" si="1"/>
        <v>0</v>
      </c>
      <c r="K21" s="6">
        <v>6</v>
      </c>
    </row>
    <row r="22" spans="1:11" ht="33" customHeight="1" x14ac:dyDescent="0.3">
      <c r="A22" s="5">
        <f t="shared" si="2"/>
        <v>0</v>
      </c>
      <c r="B22" s="5"/>
      <c r="C22" s="5"/>
      <c r="D22" s="5">
        <f t="shared" si="0"/>
        <v>0</v>
      </c>
      <c r="E22" s="28">
        <v>7</v>
      </c>
      <c r="G22" s="6">
        <f t="shared" si="3"/>
        <v>0</v>
      </c>
      <c r="H22" s="6"/>
      <c r="I22" s="6"/>
      <c r="J22" s="6">
        <f t="shared" si="1"/>
        <v>0</v>
      </c>
      <c r="K22" s="6">
        <v>7</v>
      </c>
    </row>
    <row r="23" spans="1:11" ht="34.200000000000003" customHeight="1" x14ac:dyDescent="0.3">
      <c r="A23" s="5">
        <f t="shared" si="2"/>
        <v>0</v>
      </c>
      <c r="B23" s="5"/>
      <c r="C23" s="5"/>
      <c r="D23" s="5">
        <f t="shared" si="0"/>
        <v>0</v>
      </c>
      <c r="E23" s="28">
        <v>8</v>
      </c>
      <c r="G23" s="6">
        <f t="shared" si="3"/>
        <v>0</v>
      </c>
      <c r="H23" s="6"/>
      <c r="I23" s="6"/>
      <c r="J23" s="6">
        <f t="shared" si="1"/>
        <v>0</v>
      </c>
      <c r="K23" s="6">
        <v>8</v>
      </c>
    </row>
    <row r="24" spans="1:11" ht="22.2" customHeight="1" x14ac:dyDescent="0.3">
      <c r="A24" s="20" t="s">
        <v>117</v>
      </c>
      <c r="B24" s="20"/>
      <c r="C24" s="20"/>
      <c r="D24" s="20"/>
      <c r="E24" s="20"/>
      <c r="F24" s="20"/>
      <c r="G24" s="20"/>
      <c r="H24" s="60" t="s">
        <v>128</v>
      </c>
    </row>
    <row r="25" spans="1:11" ht="22.2" customHeight="1" x14ac:dyDescent="0.3">
      <c r="A25" s="58" t="s">
        <v>119</v>
      </c>
      <c r="B25" s="58"/>
      <c r="C25" s="58"/>
      <c r="D25" s="58"/>
      <c r="E25" s="58"/>
      <c r="F25" s="58"/>
      <c r="G25" s="58"/>
      <c r="H25" s="60" t="s">
        <v>129</v>
      </c>
    </row>
    <row r="26" spans="1:11" ht="22.8" customHeight="1" x14ac:dyDescent="0.3">
      <c r="A26" s="58" t="s">
        <v>120</v>
      </c>
      <c r="B26" s="58"/>
      <c r="C26" s="58"/>
      <c r="D26" s="58"/>
      <c r="E26" s="58"/>
      <c r="F26" s="58"/>
      <c r="G26" s="58"/>
    </row>
    <row r="27" spans="1:11" ht="22.8" customHeight="1" x14ac:dyDescent="0.3">
      <c r="A27" s="57" t="s">
        <v>123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/>
  </sheetViews>
  <sheetFormatPr defaultRowHeight="14.4" x14ac:dyDescent="0.3"/>
  <cols>
    <col min="1" max="1" width="54.6640625" customWidth="1"/>
    <col min="2" max="2" width="24.77734375" customWidth="1"/>
    <col min="3" max="3" width="23.21875" customWidth="1"/>
    <col min="4" max="4" width="22.44140625" customWidth="1"/>
    <col min="5" max="5" width="24.77734375" customWidth="1"/>
    <col min="6" max="6" width="23.21875" customWidth="1"/>
    <col min="7" max="7" width="33.5546875" customWidth="1"/>
  </cols>
  <sheetData>
    <row r="1" spans="1:7" ht="36.6" customHeight="1" x14ac:dyDescent="0.3">
      <c r="A1" s="58" t="s">
        <v>56</v>
      </c>
    </row>
    <row r="2" spans="1:7" ht="36.6" customHeight="1" x14ac:dyDescent="0.35">
      <c r="A2" s="54" t="s">
        <v>105</v>
      </c>
    </row>
    <row r="3" spans="1:7" ht="28.2" customHeight="1" x14ac:dyDescent="0.3">
      <c r="A3" s="25" t="s">
        <v>57</v>
      </c>
      <c r="B3" s="25" t="s">
        <v>58</v>
      </c>
      <c r="C3" s="25" t="s">
        <v>59</v>
      </c>
      <c r="D3" s="25" t="s">
        <v>60</v>
      </c>
      <c r="E3" s="25" t="s">
        <v>61</v>
      </c>
      <c r="F3" s="25" t="s">
        <v>62</v>
      </c>
      <c r="G3" s="25" t="s">
        <v>71</v>
      </c>
    </row>
    <row r="4" spans="1:7" ht="26.4" customHeight="1" x14ac:dyDescent="0.3">
      <c r="A4" s="53" t="s">
        <v>63</v>
      </c>
      <c r="B4" s="5"/>
      <c r="C4" s="5"/>
      <c r="D4" s="5"/>
      <c r="E4" s="5"/>
      <c r="F4" s="5"/>
      <c r="G4" s="5"/>
    </row>
    <row r="5" spans="1:7" ht="27" customHeight="1" x14ac:dyDescent="0.3">
      <c r="A5" s="53" t="s">
        <v>64</v>
      </c>
      <c r="B5" s="5"/>
      <c r="C5" s="5"/>
      <c r="D5" s="5"/>
      <c r="E5" s="5"/>
      <c r="F5" s="5"/>
      <c r="G5" s="5"/>
    </row>
    <row r="6" spans="1:7" ht="25.8" customHeight="1" x14ac:dyDescent="0.3">
      <c r="A6" s="53" t="s">
        <v>1</v>
      </c>
      <c r="B6" s="5"/>
      <c r="C6" s="5"/>
      <c r="D6" s="5"/>
      <c r="E6" s="5"/>
      <c r="F6" s="5"/>
      <c r="G6" s="5"/>
    </row>
    <row r="7" spans="1:7" ht="28.2" customHeight="1" x14ac:dyDescent="0.3">
      <c r="A7" s="53" t="s">
        <v>65</v>
      </c>
      <c r="B7" s="5"/>
      <c r="C7" s="5"/>
      <c r="D7" s="5"/>
      <c r="E7" s="5"/>
      <c r="F7" s="5"/>
      <c r="G7" s="5"/>
    </row>
    <row r="8" spans="1:7" ht="28.8" customHeight="1" x14ac:dyDescent="0.3">
      <c r="A8" s="53" t="s">
        <v>69</v>
      </c>
      <c r="B8" s="5"/>
      <c r="C8" s="5"/>
      <c r="D8" s="5"/>
      <c r="E8" s="5"/>
      <c r="F8" s="5"/>
      <c r="G8" s="5"/>
    </row>
    <row r="9" spans="1:7" ht="29.4" customHeight="1" x14ac:dyDescent="0.3">
      <c r="A9" s="53" t="s">
        <v>101</v>
      </c>
      <c r="B9" s="5"/>
      <c r="C9" s="5"/>
      <c r="D9" s="5"/>
      <c r="E9" s="5"/>
      <c r="F9" s="5"/>
      <c r="G9" s="5"/>
    </row>
    <row r="10" spans="1:7" ht="29.4" customHeight="1" x14ac:dyDescent="0.3">
      <c r="A10" s="53" t="s">
        <v>99</v>
      </c>
      <c r="B10" s="5"/>
      <c r="C10" s="5"/>
      <c r="D10" s="5"/>
      <c r="E10" s="5"/>
      <c r="F10" s="5"/>
      <c r="G10" s="5"/>
    </row>
    <row r="11" spans="1:7" ht="29.4" customHeight="1" x14ac:dyDescent="0.3">
      <c r="A11" s="53" t="s">
        <v>100</v>
      </c>
      <c r="B11" s="5"/>
      <c r="C11" s="5"/>
      <c r="D11" s="5"/>
      <c r="E11" s="5"/>
      <c r="F11" s="5"/>
      <c r="G11" s="5"/>
    </row>
    <row r="12" spans="1:7" ht="31.8" customHeight="1" x14ac:dyDescent="0.3">
      <c r="A12" s="53" t="s">
        <v>66</v>
      </c>
      <c r="B12" s="5"/>
      <c r="C12" s="5"/>
      <c r="D12" s="5"/>
      <c r="E12" s="5"/>
      <c r="F12" s="5"/>
      <c r="G12" s="5"/>
    </row>
    <row r="13" spans="1:7" ht="30.6" customHeight="1" x14ac:dyDescent="0.3">
      <c r="A13" s="53" t="s">
        <v>70</v>
      </c>
      <c r="B13" s="5"/>
      <c r="C13" s="5"/>
      <c r="D13" s="5"/>
      <c r="E13" s="5"/>
      <c r="F13" s="5"/>
      <c r="G13" s="5"/>
    </row>
    <row r="14" spans="1:7" ht="27" customHeight="1" x14ac:dyDescent="0.3">
      <c r="A14" s="53" t="s">
        <v>72</v>
      </c>
      <c r="B14" s="5"/>
      <c r="C14" s="5"/>
      <c r="D14" s="5"/>
      <c r="E14" s="5"/>
      <c r="F14" s="5"/>
      <c r="G14" s="5"/>
    </row>
    <row r="15" spans="1:7" ht="30" customHeight="1" x14ac:dyDescent="0.3">
      <c r="A15" s="53" t="s">
        <v>68</v>
      </c>
      <c r="B15" s="5"/>
      <c r="C15" s="5"/>
      <c r="D15" s="5"/>
      <c r="E15" s="5"/>
      <c r="F15" s="5"/>
      <c r="G15" s="5"/>
    </row>
    <row r="16" spans="1:7" ht="31.8" customHeight="1" x14ac:dyDescent="0.3">
      <c r="A16" s="53" t="s">
        <v>67</v>
      </c>
      <c r="B16" s="5"/>
      <c r="C16" s="5"/>
      <c r="D16" s="5"/>
      <c r="E16" s="5"/>
      <c r="F16" s="5"/>
      <c r="G16" s="5"/>
    </row>
    <row r="17" spans="1:7" ht="33.6" customHeight="1" x14ac:dyDescent="0.3">
      <c r="A17" s="53" t="s">
        <v>104</v>
      </c>
      <c r="B17" s="5"/>
      <c r="C17" s="5"/>
      <c r="D17" s="5"/>
      <c r="E17" s="5"/>
      <c r="F17" s="5"/>
      <c r="G17" s="5"/>
    </row>
    <row r="18" spans="1:7" ht="22.8" customHeight="1" x14ac:dyDescent="0.3">
      <c r="A18" s="52"/>
      <c r="B18" s="2"/>
      <c r="C18" s="2"/>
      <c r="D18" s="2"/>
      <c r="E18" s="2"/>
      <c r="F18" s="2"/>
      <c r="G18" s="2"/>
    </row>
    <row r="19" spans="1:7" ht="25.8" customHeight="1" x14ac:dyDescent="0.3">
      <c r="A19" s="29" t="s">
        <v>73</v>
      </c>
    </row>
    <row r="20" spans="1:7" ht="23.4" customHeight="1" x14ac:dyDescent="0.3">
      <c r="A20" s="29" t="s">
        <v>74</v>
      </c>
    </row>
    <row r="21" spans="1:7" ht="24" customHeight="1" x14ac:dyDescent="0.3">
      <c r="A21" s="29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Cash Flow </vt:lpstr>
      <vt:lpstr>Rent Projection</vt:lpstr>
      <vt:lpstr>Capital Growth</vt:lpstr>
      <vt:lpstr>Property Comparision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</cp:lastModifiedBy>
  <dcterms:created xsi:type="dcterms:W3CDTF">2016-12-19T22:58:13Z</dcterms:created>
  <dcterms:modified xsi:type="dcterms:W3CDTF">2017-03-09T22:40:08Z</dcterms:modified>
</cp:coreProperties>
</file>