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3117"/>
  <workbookPr showInkAnnotation="0" autoCompressPictures="0"/>
  <bookViews>
    <workbookView xWindow="260" yWindow="0" windowWidth="27300" windowHeight="15900" tabRatio="796" activeTab="2"/>
  </bookViews>
  <sheets>
    <sheet name="Instructions" sheetId="2" r:id="rId1"/>
    <sheet name="1. How Much Does It Cost" sheetId="8" r:id="rId2"/>
    <sheet name="2. Income Planning" sheetId="1" r:id="rId3"/>
  </sheets>
  <definedNames>
    <definedName name="_xlnm.Print_Area" localSheetId="0">Instructions!$A$1:$N$20</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E23" i="1" l="1"/>
  <c r="I32" i="1"/>
  <c r="I22" i="1"/>
  <c r="I23" i="1"/>
  <c r="I24" i="1"/>
  <c r="D9" i="8"/>
  <c r="J33" i="8"/>
  <c r="J27" i="8"/>
  <c r="J21" i="8"/>
  <c r="J15" i="8"/>
  <c r="J9" i="8"/>
  <c r="E27" i="1"/>
  <c r="D24" i="1"/>
  <c r="D23" i="1"/>
  <c r="D29" i="1"/>
  <c r="D28" i="1"/>
  <c r="D27" i="1"/>
  <c r="D32" i="1"/>
  <c r="D33" i="1"/>
  <c r="D34" i="1"/>
  <c r="D35" i="1"/>
  <c r="D36" i="1"/>
  <c r="E10" i="1"/>
  <c r="E29" i="1"/>
  <c r="E28" i="1"/>
  <c r="E24" i="1"/>
  <c r="D33" i="8"/>
  <c r="E36" i="1"/>
  <c r="D27" i="8"/>
  <c r="E35" i="1"/>
  <c r="D21" i="8"/>
  <c r="E34" i="1"/>
  <c r="D15" i="8"/>
  <c r="E33" i="1"/>
  <c r="E32" i="1"/>
  <c r="J8" i="1"/>
  <c r="K3" i="1"/>
  <c r="K5" i="1"/>
  <c r="I13" i="1"/>
  <c r="I15" i="1"/>
  <c r="I16" i="1"/>
  <c r="I17" i="1"/>
  <c r="I14" i="1"/>
</calcChain>
</file>

<file path=xl/sharedStrings.xml><?xml version="1.0" encoding="utf-8"?>
<sst xmlns="http://schemas.openxmlformats.org/spreadsheetml/2006/main" count="164" uniqueCount="129">
  <si>
    <t>What You Want</t>
  </si>
  <si>
    <t>Mortgage</t>
  </si>
  <si>
    <t>Monthly Living Expenses:</t>
  </si>
  <si>
    <t>Utilities</t>
  </si>
  <si>
    <t>Real Estate Taxes</t>
  </si>
  <si>
    <t>Homeowners Insurance</t>
  </si>
  <si>
    <t>Food: Grocery</t>
  </si>
  <si>
    <t>Food: Restaurants</t>
  </si>
  <si>
    <t>Car Payments</t>
  </si>
  <si>
    <t>Gas and Oil</t>
  </si>
  <si>
    <t>Car Repairs and Tires</t>
  </si>
  <si>
    <t>Car Insurance</t>
  </si>
  <si>
    <t>Car License and Taxes</t>
  </si>
  <si>
    <t>Car Replacement</t>
  </si>
  <si>
    <t>Clothing</t>
  </si>
  <si>
    <t>Health Insurance</t>
  </si>
  <si>
    <t>Doctor Bills</t>
  </si>
  <si>
    <t>Dental Bills</t>
  </si>
  <si>
    <t>Misc. Medical Expenses</t>
  </si>
  <si>
    <t>Life Insurance</t>
  </si>
  <si>
    <t>Child Care</t>
  </si>
  <si>
    <t>Toiletries</t>
  </si>
  <si>
    <t>Cosmetics</t>
  </si>
  <si>
    <t>Hair Care</t>
  </si>
  <si>
    <t>School Tuition</t>
  </si>
  <si>
    <t>School Supplies</t>
  </si>
  <si>
    <t>Child Support</t>
  </si>
  <si>
    <t>Organization Dues</t>
  </si>
  <si>
    <t>Gifts</t>
  </si>
  <si>
    <t>Fun Money</t>
  </si>
  <si>
    <t>Entertainment</t>
  </si>
  <si>
    <t>Vacation travel</t>
  </si>
  <si>
    <t>Adult Education</t>
  </si>
  <si>
    <t>Taxes:</t>
  </si>
  <si>
    <t>Travel:</t>
  </si>
  <si>
    <t>Insurance:</t>
  </si>
  <si>
    <t>Savings:</t>
  </si>
  <si>
    <t>Charitable Giving:</t>
  </si>
  <si>
    <t>Church</t>
  </si>
  <si>
    <t>Donations</t>
  </si>
  <si>
    <t>Investments:</t>
  </si>
  <si>
    <t>Retirement Fund</t>
  </si>
  <si>
    <t>Monthly Cost</t>
  </si>
  <si>
    <t xml:space="preserve">Annual Income </t>
  </si>
  <si>
    <t>Income Needed to Support Your Dream Lifestyle:</t>
  </si>
  <si>
    <t>Monthly Income</t>
  </si>
  <si>
    <t># Days Per Week That You Want to Work?</t>
  </si>
  <si>
    <t># Weeks Per Year That You Want to Work?</t>
  </si>
  <si>
    <t># Hours Per Day That You Want to Work?</t>
  </si>
  <si>
    <t>Daily Income</t>
  </si>
  <si>
    <t>Hourly Rate</t>
  </si>
  <si>
    <t>Weekly Income</t>
  </si>
  <si>
    <t xml:space="preserve"> (52 weeks in a year total)</t>
  </si>
  <si>
    <t># Weeks Vacation That You Want to Take?</t>
  </si>
  <si>
    <t>Total</t>
  </si>
  <si>
    <t>Current Annual Income:</t>
  </si>
  <si>
    <t>Expected Growth Year 1:</t>
  </si>
  <si>
    <t>Expected Growth Year 2:</t>
  </si>
  <si>
    <t>Expected Growth Year 3:</t>
  </si>
  <si>
    <t>Anticipated Y1 Income:</t>
  </si>
  <si>
    <t>Anticipated Y2 Income:</t>
  </si>
  <si>
    <t>Anticipated Y3 Income:</t>
  </si>
  <si>
    <t>Monthly Expenses</t>
  </si>
  <si>
    <t>Monthly Expense Total  including income taxes</t>
  </si>
  <si>
    <t>(5 is default)</t>
  </si>
  <si>
    <t>(8 is default)</t>
  </si>
  <si>
    <t>(2 is default)</t>
  </si>
  <si>
    <t>Use this table to figure out how much growth you need to achieve your dream goals. The Anticipated Y1 Income will be based on your current income with your expected growth in Year 1. Anticipated Year 2 growth will be based on your Year 1 income with your expected growth for Year 2, and so on. Play with the numbers until your Anticipated Y3 Income matches your Annual Income in the Income Needed to Support Your Dream Lifestyle table.</t>
  </si>
  <si>
    <t>The information you put in this section will affect all of the other steps after this. If you want to make changes to your vacation and working times, return here to make those changes.</t>
  </si>
  <si>
    <t>Luxury Items</t>
  </si>
  <si>
    <t>Step 1: How Much Does It Cost?</t>
  </si>
  <si>
    <t>Ballpark price:</t>
  </si>
  <si>
    <t>Interest (apr):</t>
  </si>
  <si>
    <t>Term (# months):</t>
  </si>
  <si>
    <t>Monthly Payment:</t>
  </si>
  <si>
    <t>Savings &amp; Investments:</t>
  </si>
  <si>
    <t>Amount you want to have saved:</t>
  </si>
  <si>
    <t># years you plan on saving</t>
  </si>
  <si>
    <t>Annual interest rate:</t>
  </si>
  <si>
    <t>Monthly Savings</t>
  </si>
  <si>
    <t>We recommend an emergency fund of at least $1,000, built first. Here, as an example, we've put our recommended $1,000 goal, saved for 0.5 years (half a year= six months), get the monthly amount we'd need to save at a standard interest rate.</t>
  </si>
  <si>
    <t>Go to http://www.luxurylifestyle.com and hunt down your dream purchases. Using the web sites listed there, come up with a ballpark figure or estimate of how much your dream purchases will cost, then return here to calculate your approximate monthly payments.</t>
  </si>
  <si>
    <t>TOTALS</t>
  </si>
  <si>
    <r>
      <t xml:space="preserve">Once you've worked through the luxury items and savings &amp; investments, click on the green tab below, labeled </t>
    </r>
    <r>
      <rPr>
        <b/>
        <sz val="11"/>
        <color indexed="8"/>
        <rFont val="Calibri"/>
        <family val="2"/>
      </rPr>
      <t xml:space="preserve">"2. Income Planning." </t>
    </r>
    <r>
      <rPr>
        <sz val="11"/>
        <color theme="1"/>
        <rFont val="Calibri"/>
        <family val="2"/>
        <scheme val="minor"/>
      </rPr>
      <t xml:space="preserve">You'll find that your luxury items and investments are already loaded onto this page. Start entering in the costs for various monthly expenses. Remember, these are </t>
    </r>
    <r>
      <rPr>
        <i/>
        <sz val="11"/>
        <color indexed="8"/>
        <rFont val="Calibri"/>
        <family val="2"/>
      </rPr>
      <t>monthly</t>
    </r>
    <r>
      <rPr>
        <sz val="11"/>
        <color theme="1"/>
        <rFont val="Calibri"/>
        <family val="2"/>
        <scheme val="minor"/>
      </rPr>
      <t xml:space="preserve"> expenses. Here's where you'll also include property taxes (enter your annual property tax amount and your monthly amount will be automatically calculated for you).</t>
    </r>
  </si>
  <si>
    <t>Tax rate?</t>
  </si>
  <si>
    <t>On the far right side of the Income Planning page, you'll see "TOTALS" and this will show you how much you need to earn to live your dream lifestyle. We assume your dream lifestyle will put you somewhere in the ballpark of the 33% tax bracket, but this number can be changed to suit your needs. To determine a ballpark tax rate, check http://www.smartmoney.com/Personal-Finance/Taxes/Whats-Your-Average-Tax-Rate-9548/ and use their calculator.</t>
  </si>
  <si>
    <t>Once you've calculated a monthly expenses total, the Planner will automatically calculate annual, monthly, weekly, and daily totals for you, as well as an hourly rate. Feel free to adjust your hourly rate accordingly. You'll also want to choose your vacation time and number of days you work, and number of hours in each work day.</t>
  </si>
  <si>
    <t>Instructions for Using the Planner</t>
  </si>
  <si>
    <t>Emergency Fund</t>
  </si>
  <si>
    <t>College Funds</t>
  </si>
  <si>
    <t>Enter your annual real estate tax cost:</t>
  </si>
  <si>
    <t>Step 2: Income Planning</t>
  </si>
  <si>
    <r>
      <rPr>
        <b/>
        <sz val="11"/>
        <color indexed="8"/>
        <rFont val="Calibri"/>
        <family val="2"/>
      </rPr>
      <t xml:space="preserve">To get started with the Planner, </t>
    </r>
    <r>
      <rPr>
        <sz val="11"/>
        <color theme="1"/>
        <rFont val="Calibri"/>
        <family val="2"/>
        <scheme val="minor"/>
      </rPr>
      <t>click on the green tab below, labeled</t>
    </r>
    <r>
      <rPr>
        <b/>
        <sz val="11"/>
        <color indexed="8"/>
        <rFont val="Calibri"/>
        <family val="2"/>
      </rPr>
      <t xml:space="preserve"> "1. How Much Does It Cost." </t>
    </r>
    <r>
      <rPr>
        <sz val="11"/>
        <color theme="1"/>
        <rFont val="Calibri"/>
        <family val="2"/>
        <scheme val="minor"/>
      </rPr>
      <t>On this page, you'll start figuring out how much some of your dream purchases will cost and you'll also determine how much to put aside for savings and investments (retirement funds, college funds, portfolios, etc.)</t>
    </r>
  </si>
  <si>
    <t xml:space="preserve"> 2) To get around on the various tabs, click the navigation bar at the bottom of the Excel screen. Look for this:</t>
  </si>
  <si>
    <t>As you know, you are working in Microsoft Excel. If you aren't familiar with working in Excel, that's okay. You don’t really need to know Excel to use this Planner. The formulas and calculations are already set up for you. There are only two things you need to know to use this tool:</t>
  </si>
  <si>
    <t>Next, enter your current income and start playing with some numbers to see how much growth you'll need to achieve your ultimate goals.  Now you know how much growth you need to strive for to achieve your dream lifestyle on a three-year plan.</t>
  </si>
  <si>
    <t>Dream Items:</t>
  </si>
  <si>
    <t>How to research Dream Items:</t>
  </si>
  <si>
    <r>
      <t xml:space="preserve">On this page, you'll start figuring out how much some of your dream purchases will cost and how to calculate a monthly deposit for savings and invesments. Say, for example, that you've always dreamed of owning a little yacht.  Do a little research and find out how much a boat costs. </t>
    </r>
    <r>
      <rPr>
        <sz val="11"/>
        <color indexed="8"/>
        <rFont val="Calibri"/>
        <family val="2"/>
      </rPr>
      <t xml:space="preserve">Enter the dollar amount under Dream Item #1 and the number of months you'd like to take to pay for the boat. Average interest on a loan is currently around 9%, but you can change this number as well. The monthly payment will be calculated automatically for you and will be loaded into the next step, the Income Planning page. Remember, this is </t>
    </r>
    <r>
      <rPr>
        <i/>
        <sz val="11"/>
        <color indexed="8"/>
        <rFont val="Calibri"/>
        <family val="2"/>
      </rPr>
      <t>your</t>
    </r>
    <r>
      <rPr>
        <sz val="11"/>
        <color indexed="8"/>
        <rFont val="Calibri"/>
        <family val="2"/>
      </rPr>
      <t xml:space="preserve"> dream life that you're planning here. You can include as many or as few of the dream items as you want.</t>
    </r>
  </si>
  <si>
    <t>The same holds true for Savings &amp; Investments. Calculate how much you want to save, how long you plan to save, and determine an approximate average interest rate. The amount you need monthly will be calculated for you and loaded into the Income Planning Stage. As with the dream items, you can use as many or as few of the types of savings and investments that you choose. If you don't have children or your children are already grown, you may not need a college fund. Leave it blank. If you don't need both a retirement fund and an investment portfolio, choose one and leave the other blank.</t>
  </si>
  <si>
    <t>STEP 2: Income Planning</t>
  </si>
  <si>
    <t>Investments</t>
  </si>
  <si>
    <t>(stocks, bonds, mutual funds, etc.)</t>
  </si>
  <si>
    <t>These figures are automatically calculated based on your monthly expense needs, as determined in the "What You Want" and "Monthly Cost" columns.</t>
  </si>
  <si>
    <r>
      <rPr>
        <b/>
        <sz val="11"/>
        <color indexed="8"/>
        <rFont val="Calibri"/>
        <family val="2"/>
      </rPr>
      <t xml:space="preserve">&lt;&lt;&lt; Start Here: </t>
    </r>
    <r>
      <rPr>
        <sz val="11"/>
        <color theme="1"/>
        <rFont val="Calibri"/>
        <family val="2"/>
        <scheme val="minor"/>
      </rPr>
      <t>Double Click "Dream Item #1" and replace it with the name of your first dream item.</t>
    </r>
  </si>
  <si>
    <t>Fitness trainer</t>
  </si>
  <si>
    <t>Spa</t>
  </si>
  <si>
    <t>Assistant</t>
  </si>
  <si>
    <t>Other Annual Income:</t>
  </si>
  <si>
    <t xml:space="preserve">  </t>
  </si>
  <si>
    <t xml:space="preserve">   </t>
  </si>
  <si>
    <t xml:space="preserve">Dream Item #1 </t>
  </si>
  <si>
    <t>Dream Item #2:</t>
  </si>
  <si>
    <t>Dream Item #3:</t>
  </si>
  <si>
    <t>Dream Item #4:</t>
  </si>
  <si>
    <t>Dream #5:</t>
  </si>
  <si>
    <t xml:space="preserve">Other: </t>
  </si>
  <si>
    <t>Rental income</t>
  </si>
  <si>
    <t>Spouse income</t>
  </si>
  <si>
    <t>Investment income</t>
  </si>
  <si>
    <t>We're assuming a substantial tax rate of 33%, but you can change this to suit your needs. Check http://www.smartmoney.com/Personal-Finance/Taxes/Whats-Your-Average-Tax-Rate-9548/ to get a ballpark tax rate.</t>
  </si>
  <si>
    <t xml:space="preserve">                            Welcome to the Business in Blue Jeans Lifestyle Planner</t>
  </si>
  <si>
    <t>The Business in Blue Jeans Lifestyle Planner is designed to help you attach a dollar figure to your lifestyle goals. This helps you to establish clear,</t>
  </si>
  <si>
    <t xml:space="preserve">tangible goals so that we can structure your business with those goals in mind. </t>
  </si>
  <si>
    <r>
      <t xml:space="preserve"> 1) When you want to enter information into the Planner, you need to </t>
    </r>
    <r>
      <rPr>
        <b/>
        <u/>
        <sz val="11"/>
        <color indexed="8"/>
        <rFont val="Calibri"/>
        <family val="2"/>
      </rPr>
      <t>double click</t>
    </r>
    <r>
      <rPr>
        <sz val="11"/>
        <color theme="1"/>
        <rFont val="Calibri"/>
        <family val="2"/>
        <scheme val="minor"/>
      </rPr>
      <t xml:space="preserve"> on the area where you want to work.</t>
    </r>
  </si>
  <si>
    <t>About Working in This Tool:</t>
  </si>
  <si>
    <t>Simply single-click on the tab you want to work on and begin working in that sheet.</t>
  </si>
  <si>
    <t>Got Questions? Send an e-mail to us at info@businessinbluejeans.com and we'll help!</t>
  </si>
  <si>
    <t>©Copyright 2012 Business in Blue Jeans. All Rights Reserved.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</si>
</sst>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quot;$&quot;#,##0.00_);[Red]\(&quot;$&quot;#,##0.00\)"/>
    <numFmt numFmtId="44" formatCode="_(&quot;$&quot;* #,##0.00_);_(&quot;$&quot;* \(#,##0.00\);_(&quot;$&quot;* &quot;-&quot;??_);_(@_)"/>
    <numFmt numFmtId="165" formatCode="0.0%"/>
  </numFmts>
  <fonts count="15" x14ac:knownFonts="1">
    <font>
      <sz val="11"/>
      <color theme="1"/>
      <name val="Calibri"/>
      <family val="2"/>
      <scheme val="minor"/>
    </font>
    <font>
      <sz val="11"/>
      <color indexed="8"/>
      <name val="Calibri"/>
      <family val="2"/>
    </font>
    <font>
      <b/>
      <sz val="11"/>
      <color indexed="8"/>
      <name val="Calibri"/>
      <family val="2"/>
    </font>
    <font>
      <i/>
      <sz val="11"/>
      <color indexed="8"/>
      <name val="Calibri"/>
      <family val="2"/>
    </font>
    <font>
      <b/>
      <u/>
      <sz val="11"/>
      <color indexed="8"/>
      <name val="Calibri"/>
      <family val="2"/>
    </font>
    <font>
      <sz val="11"/>
      <color theme="1"/>
      <name val="Calibri"/>
      <family val="2"/>
      <scheme val="minor"/>
    </font>
    <font>
      <b/>
      <u val="singleAccounting"/>
      <sz val="11"/>
      <color theme="1"/>
      <name val="Calibri"/>
      <family val="2"/>
      <scheme val="minor"/>
    </font>
    <font>
      <b/>
      <sz val="11"/>
      <color theme="1"/>
      <name val="Calibri"/>
      <family val="2"/>
      <scheme val="minor"/>
    </font>
    <font>
      <u val="singleAccounting"/>
      <sz val="11"/>
      <color theme="1"/>
      <name val="Calibri"/>
      <family val="2"/>
      <scheme val="minor"/>
    </font>
    <font>
      <b/>
      <u/>
      <sz val="11"/>
      <color theme="1"/>
      <name val="Calibri"/>
      <family val="2"/>
      <scheme val="minor"/>
    </font>
    <font>
      <b/>
      <sz val="20"/>
      <color theme="1"/>
      <name val="Calibri"/>
      <family val="2"/>
      <scheme val="minor"/>
    </font>
    <font>
      <b/>
      <u/>
      <sz val="14"/>
      <color theme="1"/>
      <name val="Calibri"/>
      <family val="2"/>
      <scheme val="minor"/>
    </font>
    <font>
      <b/>
      <sz val="14"/>
      <color theme="1"/>
      <name val="Calibri"/>
      <family val="2"/>
      <scheme val="minor"/>
    </font>
    <font>
      <b/>
      <sz val="16"/>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theme="6"/>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6" tint="0.79998168889431442"/>
        <bgColor indexed="64"/>
      </patternFill>
    </fill>
  </fills>
  <borders count="36">
    <border>
      <left/>
      <right/>
      <top/>
      <bottom/>
      <diagonal/>
    </border>
    <border>
      <left/>
      <right/>
      <top/>
      <bottom style="medium">
        <color auto="1"/>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style="medium">
        <color auto="1"/>
      </left>
      <right/>
      <top style="medium">
        <color auto="1"/>
      </top>
      <bottom style="double">
        <color auto="1"/>
      </bottom>
      <diagonal/>
    </border>
    <border>
      <left/>
      <right/>
      <top style="medium">
        <color auto="1"/>
      </top>
      <bottom style="double">
        <color auto="1"/>
      </bottom>
      <diagonal/>
    </border>
    <border>
      <left style="medium">
        <color auto="1"/>
      </left>
      <right/>
      <top/>
      <bottom/>
      <diagonal/>
    </border>
    <border>
      <left style="medium">
        <color auto="1"/>
      </left>
      <right/>
      <top/>
      <bottom style="medium">
        <color auto="1"/>
      </bottom>
      <diagonal/>
    </border>
    <border>
      <left/>
      <right/>
      <top/>
      <bottom style="double">
        <color auto="1"/>
      </bottom>
      <diagonal/>
    </border>
    <border>
      <left/>
      <right/>
      <top style="medium">
        <color auto="1"/>
      </top>
      <bottom/>
      <diagonal/>
    </border>
    <border>
      <left style="medium">
        <color auto="1"/>
      </left>
      <right/>
      <top style="medium">
        <color auto="1"/>
      </top>
      <bottom/>
      <diagonal/>
    </border>
    <border>
      <left/>
      <right style="medium">
        <color auto="1"/>
      </right>
      <top/>
      <bottom/>
      <diagonal/>
    </border>
    <border>
      <left/>
      <right style="medium">
        <color auto="1"/>
      </right>
      <top/>
      <bottom style="medium">
        <color auto="1"/>
      </bottom>
      <diagonal/>
    </border>
    <border>
      <left/>
      <right style="medium">
        <color auto="1"/>
      </right>
      <top style="medium">
        <color auto="1"/>
      </top>
      <bottom style="double">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medium">
        <color auto="1"/>
      </top>
      <bottom/>
      <diagonal/>
    </border>
    <border>
      <left style="thin">
        <color auto="1"/>
      </left>
      <right/>
      <top style="medium">
        <color auto="1"/>
      </top>
      <bottom style="double">
        <color auto="1"/>
      </bottom>
      <diagonal/>
    </border>
    <border>
      <left/>
      <right style="thin">
        <color auto="1"/>
      </right>
      <top style="medium">
        <color auto="1"/>
      </top>
      <bottom style="double">
        <color auto="1"/>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s>
  <cellStyleXfs count="3">
    <xf numFmtId="0" fontId="0" fillId="0" borderId="0"/>
    <xf numFmtId="44" fontId="5" fillId="0" borderId="0" applyFont="0" applyFill="0" applyBorder="0" applyAlignment="0" applyProtection="0"/>
    <xf numFmtId="9" fontId="5" fillId="0" borderId="0" applyFont="0" applyFill="0" applyBorder="0" applyAlignment="0" applyProtection="0"/>
  </cellStyleXfs>
  <cellXfs count="164">
    <xf numFmtId="0" fontId="0" fillId="0" borderId="0" xfId="0"/>
    <xf numFmtId="44" fontId="5" fillId="0" borderId="0" xfId="1" applyFont="1"/>
    <xf numFmtId="44" fontId="6" fillId="0" borderId="0" xfId="1" applyFont="1"/>
    <xf numFmtId="0" fontId="0" fillId="2" borderId="0" xfId="0" applyFill="1" applyBorder="1"/>
    <xf numFmtId="0" fontId="0" fillId="2" borderId="1" xfId="0" applyFill="1" applyBorder="1"/>
    <xf numFmtId="0" fontId="0" fillId="3" borderId="2" xfId="0" applyFill="1" applyBorder="1"/>
    <xf numFmtId="44" fontId="5" fillId="3" borderId="3" xfId="1" applyFont="1" applyFill="1" applyBorder="1"/>
    <xf numFmtId="0" fontId="7" fillId="3" borderId="4" xfId="0" applyFont="1" applyFill="1" applyBorder="1"/>
    <xf numFmtId="0" fontId="0" fillId="3" borderId="0" xfId="0" applyFill="1" applyBorder="1"/>
    <xf numFmtId="0" fontId="0" fillId="3" borderId="5" xfId="0" applyFill="1" applyBorder="1"/>
    <xf numFmtId="0" fontId="0" fillId="3" borderId="6" xfId="0" applyFill="1" applyBorder="1"/>
    <xf numFmtId="0" fontId="7" fillId="3" borderId="7" xfId="0" applyFont="1" applyFill="1" applyBorder="1"/>
    <xf numFmtId="0" fontId="0" fillId="3" borderId="3" xfId="0" applyFill="1" applyBorder="1"/>
    <xf numFmtId="0" fontId="0" fillId="3" borderId="8" xfId="0" applyFill="1" applyBorder="1"/>
    <xf numFmtId="0" fontId="7" fillId="3" borderId="9" xfId="0" applyFont="1" applyFill="1" applyBorder="1"/>
    <xf numFmtId="0" fontId="7" fillId="2" borderId="10" xfId="0" applyFont="1" applyFill="1" applyBorder="1"/>
    <xf numFmtId="0" fontId="0" fillId="2" borderId="11" xfId="0" applyFill="1" applyBorder="1"/>
    <xf numFmtId="0" fontId="7" fillId="2" borderId="12" xfId="0" applyFont="1" applyFill="1" applyBorder="1"/>
    <xf numFmtId="0" fontId="7" fillId="2" borderId="13" xfId="0" applyFont="1" applyFill="1" applyBorder="1"/>
    <xf numFmtId="44" fontId="8" fillId="0" borderId="4" xfId="1" applyFont="1" applyBorder="1"/>
    <xf numFmtId="44" fontId="5" fillId="0" borderId="8" xfId="1" applyFont="1" applyBorder="1"/>
    <xf numFmtId="44" fontId="5" fillId="0" borderId="4" xfId="1" applyFont="1" applyBorder="1"/>
    <xf numFmtId="44" fontId="5" fillId="0" borderId="4" xfId="1" applyFont="1" applyBorder="1"/>
    <xf numFmtId="0" fontId="0" fillId="0" borderId="4" xfId="0" applyBorder="1"/>
    <xf numFmtId="0" fontId="0" fillId="0" borderId="8" xfId="0" applyBorder="1"/>
    <xf numFmtId="44" fontId="6" fillId="0" borderId="4" xfId="1" applyFont="1" applyBorder="1"/>
    <xf numFmtId="0" fontId="0" fillId="0" borderId="9" xfId="0" applyBorder="1"/>
    <xf numFmtId="44" fontId="8" fillId="0" borderId="4" xfId="1" applyFont="1" applyBorder="1" applyAlignment="1">
      <alignment vertical="center"/>
    </xf>
    <xf numFmtId="44" fontId="5" fillId="0" borderId="6" xfId="1" applyFont="1" applyBorder="1"/>
    <xf numFmtId="0" fontId="0" fillId="4" borderId="0" xfId="0" applyFill="1" applyBorder="1"/>
    <xf numFmtId="0" fontId="0" fillId="5" borderId="5" xfId="0" applyFill="1" applyBorder="1"/>
    <xf numFmtId="44" fontId="9" fillId="5" borderId="9" xfId="1" applyFont="1" applyFill="1" applyBorder="1" applyAlignment="1">
      <alignment horizontal="center"/>
    </xf>
    <xf numFmtId="44" fontId="9" fillId="5" borderId="6" xfId="1" applyFont="1" applyFill="1" applyBorder="1" applyAlignment="1">
      <alignment horizontal="center"/>
    </xf>
    <xf numFmtId="0" fontId="0" fillId="5" borderId="6" xfId="0" applyFill="1" applyBorder="1"/>
    <xf numFmtId="0" fontId="0" fillId="2" borderId="14" xfId="0" applyFill="1" applyBorder="1"/>
    <xf numFmtId="0" fontId="0" fillId="0" borderId="0" xfId="0" applyBorder="1"/>
    <xf numFmtId="0" fontId="0" fillId="2" borderId="15" xfId="0" applyFill="1" applyBorder="1"/>
    <xf numFmtId="0" fontId="7" fillId="2" borderId="16" xfId="0" applyFont="1" applyFill="1" applyBorder="1"/>
    <xf numFmtId="0" fontId="7" fillId="3" borderId="16" xfId="0" applyFont="1" applyFill="1" applyBorder="1"/>
    <xf numFmtId="0" fontId="0" fillId="3" borderId="15" xfId="0" applyFill="1" applyBorder="1"/>
    <xf numFmtId="0" fontId="7" fillId="3" borderId="12" xfId="0" applyFont="1" applyFill="1" applyBorder="1"/>
    <xf numFmtId="0" fontId="0" fillId="4" borderId="9" xfId="0" applyFill="1" applyBorder="1"/>
    <xf numFmtId="44" fontId="5" fillId="4" borderId="8" xfId="1" applyFont="1" applyFill="1" applyBorder="1"/>
    <xf numFmtId="44" fontId="5" fillId="4" borderId="0" xfId="1" applyFont="1" applyFill="1" applyBorder="1"/>
    <xf numFmtId="0" fontId="0" fillId="4" borderId="5" xfId="0" applyFill="1" applyBorder="1"/>
    <xf numFmtId="0" fontId="0" fillId="4" borderId="0" xfId="0" applyFill="1"/>
    <xf numFmtId="44" fontId="7" fillId="2" borderId="14" xfId="1" applyFont="1" applyFill="1" applyBorder="1"/>
    <xf numFmtId="44" fontId="10" fillId="2" borderId="14" xfId="1" applyFont="1" applyFill="1" applyBorder="1"/>
    <xf numFmtId="0" fontId="5" fillId="4" borderId="0" xfId="1" applyNumberFormat="1" applyFont="1" applyFill="1" applyBorder="1"/>
    <xf numFmtId="0" fontId="0" fillId="4" borderId="4" xfId="0" applyFill="1" applyBorder="1"/>
    <xf numFmtId="0" fontId="0" fillId="4" borderId="0" xfId="0" applyFill="1" applyBorder="1"/>
    <xf numFmtId="0" fontId="0" fillId="4" borderId="6" xfId="0" applyFill="1" applyBorder="1"/>
    <xf numFmtId="0" fontId="0" fillId="0" borderId="0" xfId="0" applyAlignment="1">
      <alignment vertical="top" wrapText="1"/>
    </xf>
    <xf numFmtId="8" fontId="5" fillId="0" borderId="6" xfId="1" applyNumberFormat="1" applyFont="1" applyBorder="1"/>
    <xf numFmtId="0" fontId="5" fillId="4" borderId="8" xfId="1" applyNumberFormat="1" applyFont="1" applyFill="1" applyBorder="1"/>
    <xf numFmtId="165" fontId="5" fillId="4" borderId="8" xfId="2" applyNumberFormat="1" applyFont="1" applyFill="1" applyBorder="1"/>
    <xf numFmtId="8" fontId="5" fillId="4" borderId="6" xfId="1" applyNumberFormat="1" applyFont="1" applyFill="1" applyBorder="1"/>
    <xf numFmtId="8" fontId="5" fillId="0" borderId="8" xfId="1" applyNumberFormat="1" applyFont="1" applyBorder="1"/>
    <xf numFmtId="44" fontId="11" fillId="5" borderId="9" xfId="1" applyFont="1" applyFill="1" applyBorder="1" applyAlignment="1">
      <alignment horizontal="left"/>
    </xf>
    <xf numFmtId="0" fontId="0" fillId="3" borderId="4" xfId="0" applyFill="1" applyBorder="1"/>
    <xf numFmtId="9" fontId="5" fillId="3" borderId="8" xfId="2" applyFont="1" applyFill="1" applyBorder="1"/>
    <xf numFmtId="44" fontId="7" fillId="3" borderId="6" xfId="1" applyFont="1" applyFill="1" applyBorder="1"/>
    <xf numFmtId="0" fontId="7" fillId="4" borderId="9" xfId="0" applyFont="1" applyFill="1" applyBorder="1"/>
    <xf numFmtId="0" fontId="0" fillId="4" borderId="8" xfId="0" applyFill="1" applyBorder="1" applyAlignment="1">
      <alignment vertical="top" wrapText="1"/>
    </xf>
    <xf numFmtId="0" fontId="0" fillId="4" borderId="8" xfId="0" applyFill="1" applyBorder="1" applyAlignment="1">
      <alignment vertical="top" wrapText="1"/>
    </xf>
    <xf numFmtId="0" fontId="0" fillId="4" borderId="0" xfId="0" applyFill="1" applyBorder="1"/>
    <xf numFmtId="165" fontId="5" fillId="4" borderId="0" xfId="2" applyNumberFormat="1" applyFont="1" applyFill="1" applyBorder="1"/>
    <xf numFmtId="8" fontId="5" fillId="4" borderId="5" xfId="1" applyNumberFormat="1" applyFont="1" applyFill="1" applyBorder="1"/>
    <xf numFmtId="44" fontId="5" fillId="0" borderId="4" xfId="1" applyFont="1" applyBorder="1"/>
    <xf numFmtId="44" fontId="5" fillId="0" borderId="5" xfId="1" applyFont="1" applyBorder="1"/>
    <xf numFmtId="44" fontId="5" fillId="0" borderId="0" xfId="1" applyFont="1" applyBorder="1"/>
    <xf numFmtId="44" fontId="5" fillId="2" borderId="0" xfId="1" applyFont="1" applyFill="1" applyBorder="1"/>
    <xf numFmtId="0" fontId="0" fillId="2" borderId="17" xfId="0" applyFill="1" applyBorder="1"/>
    <xf numFmtId="0" fontId="0" fillId="2" borderId="12" xfId="0" applyFill="1" applyBorder="1"/>
    <xf numFmtId="0" fontId="0" fillId="2" borderId="13" xfId="0" applyFill="1" applyBorder="1"/>
    <xf numFmtId="0" fontId="0" fillId="2" borderId="18" xfId="0" applyFill="1" applyBorder="1"/>
    <xf numFmtId="0" fontId="0" fillId="2" borderId="11" xfId="0" applyFont="1" applyFill="1" applyBorder="1"/>
    <xf numFmtId="0" fontId="0" fillId="2" borderId="19" xfId="0" applyFont="1" applyFill="1" applyBorder="1"/>
    <xf numFmtId="0" fontId="0" fillId="2" borderId="12" xfId="0" applyFont="1" applyFill="1" applyBorder="1"/>
    <xf numFmtId="44" fontId="5" fillId="2" borderId="1" xfId="1" applyFont="1" applyFill="1" applyBorder="1"/>
    <xf numFmtId="44" fontId="5" fillId="0" borderId="8" xfId="1" applyFont="1" applyBorder="1"/>
    <xf numFmtId="0" fontId="0" fillId="4" borderId="0" xfId="0" applyFill="1" applyBorder="1" applyAlignment="1">
      <alignment vertical="top" wrapText="1"/>
    </xf>
    <xf numFmtId="0" fontId="0" fillId="4" borderId="5" xfId="0" applyFill="1" applyBorder="1" applyAlignment="1">
      <alignment vertical="top" wrapText="1"/>
    </xf>
    <xf numFmtId="0" fontId="0" fillId="4" borderId="4" xfId="0" applyFill="1" applyBorder="1" applyAlignment="1">
      <alignment vertical="top" wrapText="1"/>
    </xf>
    <xf numFmtId="0" fontId="0" fillId="4" borderId="8" xfId="0" applyFill="1" applyBorder="1" applyAlignment="1">
      <alignment vertical="top" wrapText="1"/>
    </xf>
    <xf numFmtId="0" fontId="0" fillId="4" borderId="4" xfId="0" applyFill="1" applyBorder="1" applyAlignment="1">
      <alignment horizontal="left" vertical="top" wrapText="1"/>
    </xf>
    <xf numFmtId="0" fontId="0" fillId="4" borderId="0" xfId="0" applyFill="1" applyBorder="1" applyAlignment="1">
      <alignment horizontal="left" vertical="top" wrapText="1"/>
    </xf>
    <xf numFmtId="0" fontId="0" fillId="4" borderId="8" xfId="0" applyFill="1" applyBorder="1" applyAlignment="1">
      <alignment horizontal="left" vertical="top" wrapText="1"/>
    </xf>
    <xf numFmtId="0" fontId="12" fillId="6" borderId="9" xfId="0" applyFont="1" applyFill="1" applyBorder="1" applyAlignment="1">
      <alignment vertical="top" wrapText="1"/>
    </xf>
    <xf numFmtId="0" fontId="12" fillId="6" borderId="5" xfId="0" applyFont="1" applyFill="1" applyBorder="1" applyAlignment="1">
      <alignment vertical="top" wrapText="1"/>
    </xf>
    <xf numFmtId="0" fontId="12" fillId="6" borderId="6" xfId="0" applyFont="1" applyFill="1" applyBorder="1" applyAlignment="1">
      <alignment vertical="top" wrapText="1"/>
    </xf>
    <xf numFmtId="0" fontId="13" fillId="6" borderId="20" xfId="0" applyFont="1" applyFill="1" applyBorder="1" applyAlignment="1">
      <alignment vertical="top" wrapText="1"/>
    </xf>
    <xf numFmtId="0" fontId="13" fillId="6" borderId="21" xfId="0" applyFont="1" applyFill="1" applyBorder="1" applyAlignment="1">
      <alignment vertical="top" wrapText="1"/>
    </xf>
    <xf numFmtId="0" fontId="13" fillId="6" borderId="22" xfId="0" applyFont="1" applyFill="1" applyBorder="1" applyAlignment="1">
      <alignment vertical="top" wrapText="1"/>
    </xf>
    <xf numFmtId="0" fontId="14" fillId="7" borderId="16" xfId="0" applyFont="1" applyFill="1" applyBorder="1" applyAlignment="1">
      <alignment horizontal="center" vertical="center"/>
    </xf>
    <xf numFmtId="0" fontId="14" fillId="7" borderId="15" xfId="0" applyFont="1" applyFill="1" applyBorder="1" applyAlignment="1">
      <alignment horizontal="center" vertical="center"/>
    </xf>
    <xf numFmtId="0" fontId="14" fillId="7" borderId="23" xfId="0" applyFont="1" applyFill="1" applyBorder="1" applyAlignment="1">
      <alignment horizontal="center" vertical="center"/>
    </xf>
    <xf numFmtId="0" fontId="14" fillId="7" borderId="13"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18" xfId="0" applyFont="1" applyFill="1" applyBorder="1" applyAlignment="1">
      <alignment horizontal="center" vertical="center"/>
    </xf>
    <xf numFmtId="0" fontId="13" fillId="7" borderId="24" xfId="0" applyFont="1" applyFill="1" applyBorder="1"/>
    <xf numFmtId="0" fontId="13" fillId="7" borderId="11" xfId="0" applyFont="1" applyFill="1" applyBorder="1"/>
    <xf numFmtId="0" fontId="13" fillId="7" borderId="25" xfId="0" applyFont="1" applyFill="1" applyBorder="1"/>
    <xf numFmtId="0" fontId="0" fillId="4" borderId="26" xfId="0" applyFill="1" applyBorder="1" applyAlignment="1">
      <alignment wrapText="1"/>
    </xf>
    <xf numFmtId="0" fontId="0" fillId="4" borderId="27" xfId="0" applyFill="1" applyBorder="1" applyAlignment="1">
      <alignment wrapText="1"/>
    </xf>
    <xf numFmtId="0" fontId="0" fillId="4" borderId="28" xfId="0" applyFill="1" applyBorder="1" applyAlignment="1">
      <alignment wrapText="1"/>
    </xf>
    <xf numFmtId="49" fontId="0" fillId="4" borderId="4" xfId="0" applyNumberFormat="1" applyFill="1" applyBorder="1" applyAlignment="1">
      <alignment vertical="top" wrapText="1"/>
    </xf>
    <xf numFmtId="49" fontId="0" fillId="4" borderId="0" xfId="0" applyNumberFormat="1" applyFill="1" applyBorder="1" applyAlignment="1">
      <alignment vertical="top" wrapText="1"/>
    </xf>
    <xf numFmtId="49" fontId="0" fillId="4" borderId="8" xfId="0" applyNumberFormat="1" applyFill="1" applyBorder="1" applyAlignment="1">
      <alignment vertical="top" wrapText="1"/>
    </xf>
    <xf numFmtId="0" fontId="13" fillId="6" borderId="29" xfId="0" applyFont="1" applyFill="1" applyBorder="1" applyAlignment="1">
      <alignment vertical="top" wrapText="1"/>
    </xf>
    <xf numFmtId="0" fontId="13" fillId="6" borderId="30" xfId="0" applyFont="1" applyFill="1" applyBorder="1" applyAlignment="1">
      <alignment vertical="top" wrapText="1"/>
    </xf>
    <xf numFmtId="0" fontId="13" fillId="6" borderId="31" xfId="0" applyFont="1" applyFill="1" applyBorder="1" applyAlignment="1">
      <alignment vertical="top" wrapText="1"/>
    </xf>
    <xf numFmtId="0" fontId="0" fillId="4" borderId="32" xfId="0" applyFill="1" applyBorder="1" applyAlignment="1">
      <alignment vertical="top" wrapText="1"/>
    </xf>
    <xf numFmtId="0" fontId="0" fillId="4" borderId="15" xfId="0" applyFill="1" applyBorder="1" applyAlignment="1">
      <alignment vertical="top" wrapText="1"/>
    </xf>
    <xf numFmtId="0" fontId="0" fillId="0" borderId="4" xfId="0" applyBorder="1" applyAlignment="1">
      <alignment vertical="top" wrapText="1"/>
    </xf>
    <xf numFmtId="0" fontId="0" fillId="0" borderId="0" xfId="0" applyBorder="1" applyAlignment="1">
      <alignment vertical="top" wrapText="1"/>
    </xf>
    <xf numFmtId="0" fontId="0" fillId="0" borderId="8" xfId="0" applyBorder="1" applyAlignment="1">
      <alignment vertical="top" wrapText="1"/>
    </xf>
    <xf numFmtId="0" fontId="0" fillId="0" borderId="9"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13" fillId="5" borderId="20" xfId="0" applyFont="1" applyFill="1" applyBorder="1"/>
    <xf numFmtId="0" fontId="13" fillId="5" borderId="21" xfId="0" applyFont="1" applyFill="1" applyBorder="1"/>
    <xf numFmtId="0" fontId="13" fillId="5" borderId="22" xfId="0" applyFont="1" applyFill="1" applyBorder="1"/>
    <xf numFmtId="0" fontId="7" fillId="8" borderId="33" xfId="0" applyFont="1" applyFill="1" applyBorder="1"/>
    <xf numFmtId="0" fontId="7" fillId="8" borderId="34" xfId="0" applyFont="1" applyFill="1" applyBorder="1"/>
    <xf numFmtId="0" fontId="7" fillId="8" borderId="35" xfId="0" applyFont="1" applyFill="1" applyBorder="1"/>
    <xf numFmtId="0" fontId="0" fillId="0" borderId="20" xfId="0" applyBorder="1" applyAlignment="1">
      <alignment horizontal="left"/>
    </xf>
    <xf numFmtId="0" fontId="0" fillId="0" borderId="21" xfId="0" applyBorder="1" applyAlignment="1">
      <alignment horizontal="left"/>
    </xf>
    <xf numFmtId="0" fontId="0" fillId="0" borderId="22" xfId="0" applyBorder="1" applyAlignment="1">
      <alignment horizontal="left"/>
    </xf>
    <xf numFmtId="0" fontId="0" fillId="0" borderId="16" xfId="0" applyBorder="1" applyAlignment="1">
      <alignment vertical="top" wrapText="1"/>
    </xf>
    <xf numFmtId="0" fontId="0" fillId="0" borderId="23" xfId="0" applyBorder="1" applyAlignment="1">
      <alignment vertical="top" wrapText="1"/>
    </xf>
    <xf numFmtId="0" fontId="0" fillId="0" borderId="12" xfId="0" applyBorder="1" applyAlignment="1">
      <alignment vertical="top" wrapText="1"/>
    </xf>
    <xf numFmtId="0" fontId="0" fillId="0" borderId="17" xfId="0" applyBorder="1" applyAlignment="1">
      <alignment vertical="top" wrapText="1"/>
    </xf>
    <xf numFmtId="0" fontId="0" fillId="0" borderId="13" xfId="0" applyBorder="1" applyAlignment="1">
      <alignment vertical="top" wrapText="1"/>
    </xf>
    <xf numFmtId="0" fontId="0" fillId="0" borderId="18" xfId="0" applyBorder="1" applyAlignment="1">
      <alignment vertical="top" wrapText="1"/>
    </xf>
    <xf numFmtId="0" fontId="10" fillId="2" borderId="7" xfId="0" applyFont="1" applyFill="1" applyBorder="1"/>
    <xf numFmtId="0" fontId="10" fillId="2" borderId="2" xfId="0" applyFont="1" applyFill="1" applyBorder="1"/>
    <xf numFmtId="0" fontId="14" fillId="3" borderId="12" xfId="0" applyFont="1" applyFill="1" applyBorder="1" applyAlignment="1">
      <alignment wrapText="1"/>
    </xf>
    <xf numFmtId="0" fontId="14" fillId="3" borderId="0" xfId="0" applyFont="1" applyFill="1" applyBorder="1" applyAlignment="1">
      <alignment wrapText="1"/>
    </xf>
    <xf numFmtId="0" fontId="14" fillId="3" borderId="17" xfId="0" applyFont="1" applyFill="1" applyBorder="1" applyAlignment="1">
      <alignment wrapText="1"/>
    </xf>
    <xf numFmtId="0" fontId="0" fillId="0" borderId="7" xfId="0" applyBorder="1"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4" borderId="7" xfId="0" applyFill="1" applyBorder="1" applyAlignment="1">
      <alignment vertical="top" wrapText="1"/>
    </xf>
    <xf numFmtId="0" fontId="0" fillId="4" borderId="2" xfId="0" applyFont="1" applyFill="1" applyBorder="1" applyAlignment="1">
      <alignment vertical="top" wrapText="1"/>
    </xf>
    <xf numFmtId="0" fontId="0" fillId="4" borderId="3" xfId="0" applyFont="1" applyFill="1" applyBorder="1" applyAlignment="1">
      <alignment vertical="top" wrapText="1"/>
    </xf>
    <xf numFmtId="0" fontId="0" fillId="4" borderId="9" xfId="0" applyFill="1" applyBorder="1" applyAlignment="1">
      <alignment vertical="top" wrapText="1"/>
    </xf>
    <xf numFmtId="0" fontId="0" fillId="4" borderId="5" xfId="0" applyFont="1" applyFill="1" applyBorder="1" applyAlignment="1">
      <alignment vertical="top" wrapText="1"/>
    </xf>
    <xf numFmtId="0" fontId="0" fillId="4" borderId="0" xfId="0" applyFont="1" applyFill="1" applyBorder="1" applyAlignment="1">
      <alignment vertical="top" wrapText="1"/>
    </xf>
    <xf numFmtId="0" fontId="0" fillId="4" borderId="8" xfId="0" applyFont="1" applyFill="1" applyBorder="1" applyAlignment="1">
      <alignment vertical="top" wrapText="1"/>
    </xf>
    <xf numFmtId="44" fontId="6" fillId="3" borderId="7" xfId="1" applyFont="1" applyFill="1" applyBorder="1" applyAlignment="1">
      <alignment horizontal="left"/>
    </xf>
    <xf numFmtId="44" fontId="6" fillId="3" borderId="2" xfId="1" applyFont="1" applyFill="1" applyBorder="1" applyAlignment="1">
      <alignment horizontal="left"/>
    </xf>
    <xf numFmtId="9" fontId="5" fillId="3" borderId="0" xfId="2" applyFont="1" applyFill="1" applyBorder="1"/>
    <xf numFmtId="44" fontId="0" fillId="2" borderId="0" xfId="0" applyNumberFormat="1" applyFill="1" applyBorder="1"/>
    <xf numFmtId="44" fontId="0" fillId="2" borderId="1" xfId="0" applyNumberFormat="1" applyFill="1" applyBorder="1"/>
    <xf numFmtId="44" fontId="0" fillId="2" borderId="18" xfId="0" applyNumberFormat="1" applyFill="1" applyBorder="1"/>
    <xf numFmtId="44" fontId="5" fillId="3" borderId="15" xfId="1" applyFont="1" applyFill="1" applyBorder="1"/>
    <xf numFmtId="0" fontId="0" fillId="4" borderId="2" xfId="0" applyFill="1" applyBorder="1" applyAlignment="1">
      <alignment vertical="top" wrapText="1"/>
    </xf>
    <xf numFmtId="0" fontId="0" fillId="4" borderId="3" xfId="0" applyFill="1" applyBorder="1" applyAlignment="1">
      <alignment vertical="top" wrapText="1"/>
    </xf>
    <xf numFmtId="0" fontId="0" fillId="4" borderId="6" xfId="0" applyFill="1" applyBorder="1" applyAlignment="1">
      <alignment vertical="top" wrapText="1"/>
    </xf>
    <xf numFmtId="44" fontId="5" fillId="2" borderId="0" xfId="1" applyFont="1" applyFill="1" applyBorder="1"/>
    <xf numFmtId="44" fontId="5" fillId="2" borderId="1" xfId="1" applyFont="1" applyFill="1" applyBorder="1"/>
    <xf numFmtId="44" fontId="5" fillId="2" borderId="15" xfId="1" applyFont="1" applyFill="1" applyBorder="1"/>
    <xf numFmtId="44" fontId="0" fillId="2" borderId="27" xfId="0" applyNumberFormat="1" applyFill="1" applyBorder="1"/>
  </cellXfs>
  <cellStyles count="3">
    <cellStyle name="Currency" xfId="1" builtinId="4"/>
    <cellStyle name="Normal" xfId="0" builtinId="0"/>
    <cellStyle name="Percent" xfId="2"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584200</xdr:colOff>
      <xdr:row>2</xdr:row>
      <xdr:rowOff>203200</xdr:rowOff>
    </xdr:to>
    <xdr:pic>
      <xdr:nvPicPr>
        <xdr:cNvPr id="1029" name="Picture 1" descr="business in  bluejeans bitmap - transparant background-1.p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30400" cy="138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9</xdr:row>
      <xdr:rowOff>0</xdr:rowOff>
    </xdr:from>
    <xdr:to>
      <xdr:col>7</xdr:col>
      <xdr:colOff>127000</xdr:colOff>
      <xdr:row>9</xdr:row>
      <xdr:rowOff>228600</xdr:rowOff>
    </xdr:to>
    <xdr:pic>
      <xdr:nvPicPr>
        <xdr:cNvPr id="1030" name="Picture 2" descr="Screen Shot 2012-08-03 at 5.57.27 PM.png"/>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806700"/>
          <a:ext cx="48387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C00000"/>
  </sheetPr>
  <dimension ref="A1:N25"/>
  <sheetViews>
    <sheetView showGridLines="0" showRowColHeaders="0" workbookViewId="0">
      <selection sqref="A1:N2"/>
    </sheetView>
  </sheetViews>
  <sheetFormatPr baseColWidth="10" defaultColWidth="8.83203125" defaultRowHeight="14" x14ac:dyDescent="0"/>
  <cols>
    <col min="1" max="12" width="8.83203125" style="45"/>
    <col min="13" max="13" width="5" style="45" customWidth="1"/>
    <col min="14" max="14" width="0.1640625" style="45" customWidth="1"/>
    <col min="15" max="16384" width="8.83203125" style="45"/>
  </cols>
  <sheetData>
    <row r="1" spans="1:14" ht="30" customHeight="1">
      <c r="A1" s="94" t="s">
        <v>121</v>
      </c>
      <c r="B1" s="95"/>
      <c r="C1" s="95"/>
      <c r="D1" s="95"/>
      <c r="E1" s="95"/>
      <c r="F1" s="95"/>
      <c r="G1" s="95"/>
      <c r="H1" s="95"/>
      <c r="I1" s="95"/>
      <c r="J1" s="95"/>
      <c r="K1" s="95"/>
      <c r="L1" s="95"/>
      <c r="M1" s="95"/>
      <c r="N1" s="96"/>
    </row>
    <row r="2" spans="1:14" ht="63" customHeight="1" thickBot="1">
      <c r="A2" s="97"/>
      <c r="B2" s="98"/>
      <c r="C2" s="98"/>
      <c r="D2" s="98"/>
      <c r="E2" s="98"/>
      <c r="F2" s="98"/>
      <c r="G2" s="98"/>
      <c r="H2" s="98"/>
      <c r="I2" s="98"/>
      <c r="J2" s="98"/>
      <c r="K2" s="98"/>
      <c r="L2" s="98"/>
      <c r="M2" s="98"/>
      <c r="N2" s="99"/>
    </row>
    <row r="3" spans="1:14" ht="22.5" customHeight="1" thickBot="1">
      <c r="A3" s="100" t="s">
        <v>87</v>
      </c>
      <c r="B3" s="101"/>
      <c r="C3" s="101"/>
      <c r="D3" s="101"/>
      <c r="E3" s="101"/>
      <c r="F3" s="101"/>
      <c r="G3" s="101"/>
      <c r="H3" s="101"/>
      <c r="I3" s="101"/>
      <c r="J3" s="101"/>
      <c r="K3" s="101"/>
      <c r="L3" s="101"/>
      <c r="M3" s="101"/>
      <c r="N3" s="102"/>
    </row>
    <row r="4" spans="1:14" ht="15" thickTop="1">
      <c r="A4" s="103" t="s">
        <v>122</v>
      </c>
      <c r="B4" s="104"/>
      <c r="C4" s="104"/>
      <c r="D4" s="104"/>
      <c r="E4" s="104"/>
      <c r="F4" s="104"/>
      <c r="G4" s="104"/>
      <c r="H4" s="104"/>
      <c r="I4" s="104"/>
      <c r="J4" s="104"/>
      <c r="K4" s="104"/>
      <c r="L4" s="104"/>
      <c r="M4" s="104"/>
      <c r="N4" s="105"/>
    </row>
    <row r="5" spans="1:14" ht="15" customHeight="1" thickBot="1">
      <c r="A5" s="106" t="s">
        <v>123</v>
      </c>
      <c r="B5" s="107"/>
      <c r="C5" s="107"/>
      <c r="D5" s="107"/>
      <c r="E5" s="107"/>
      <c r="F5" s="107"/>
      <c r="G5" s="107"/>
      <c r="H5" s="107"/>
      <c r="I5" s="107"/>
      <c r="J5" s="107"/>
      <c r="K5" s="107"/>
      <c r="L5" s="107"/>
      <c r="M5" s="107"/>
      <c r="N5" s="108"/>
    </row>
    <row r="6" spans="1:14" ht="15" customHeight="1" thickBot="1">
      <c r="A6" s="109" t="s">
        <v>125</v>
      </c>
      <c r="B6" s="110"/>
      <c r="C6" s="110"/>
      <c r="D6" s="110"/>
      <c r="E6" s="110"/>
      <c r="F6" s="110"/>
      <c r="G6" s="110"/>
      <c r="H6" s="110"/>
      <c r="I6" s="110"/>
      <c r="J6" s="110"/>
      <c r="K6" s="110"/>
      <c r="L6" s="110"/>
      <c r="M6" s="111"/>
      <c r="N6" s="64"/>
    </row>
    <row r="7" spans="1:14" ht="31" customHeight="1">
      <c r="A7" s="112" t="s">
        <v>94</v>
      </c>
      <c r="B7" s="113"/>
      <c r="C7" s="113"/>
      <c r="D7" s="113"/>
      <c r="E7" s="113"/>
      <c r="F7" s="113"/>
      <c r="G7" s="113"/>
      <c r="H7" s="113"/>
      <c r="I7" s="113"/>
      <c r="J7" s="113"/>
      <c r="K7" s="113"/>
      <c r="L7" s="113"/>
      <c r="M7" s="113"/>
      <c r="N7" s="64"/>
    </row>
    <row r="8" spans="1:14" ht="15" customHeight="1">
      <c r="A8" s="81" t="s">
        <v>124</v>
      </c>
      <c r="B8" s="81"/>
      <c r="C8" s="81"/>
      <c r="D8" s="81"/>
      <c r="E8" s="81"/>
      <c r="F8" s="81"/>
      <c r="G8" s="81"/>
      <c r="H8" s="81"/>
      <c r="I8" s="81"/>
      <c r="J8" s="81"/>
      <c r="K8" s="81"/>
      <c r="L8" s="81"/>
      <c r="M8" s="81"/>
      <c r="N8" s="64"/>
    </row>
    <row r="9" spans="1:14" ht="15" customHeight="1">
      <c r="A9" s="81" t="s">
        <v>93</v>
      </c>
      <c r="B9" s="81"/>
      <c r="C9" s="81"/>
      <c r="D9" s="81"/>
      <c r="E9" s="81"/>
      <c r="F9" s="81"/>
      <c r="G9" s="81"/>
      <c r="H9" s="81"/>
      <c r="I9" s="81"/>
      <c r="J9" s="81"/>
      <c r="K9" s="81"/>
      <c r="L9" s="81"/>
      <c r="M9" s="81"/>
      <c r="N9" s="64"/>
    </row>
    <row r="10" spans="1:14" ht="24" customHeight="1">
      <c r="A10" s="81"/>
      <c r="B10" s="81"/>
      <c r="C10" s="81"/>
      <c r="D10" s="81"/>
      <c r="E10" s="81"/>
      <c r="F10" s="81"/>
      <c r="G10" s="81"/>
      <c r="H10" s="81"/>
      <c r="I10" s="81"/>
      <c r="J10" s="81"/>
      <c r="K10" s="81"/>
      <c r="L10" s="81"/>
      <c r="M10" s="81"/>
      <c r="N10" s="64"/>
    </row>
    <row r="11" spans="1:14" ht="15" customHeight="1">
      <c r="A11" s="82" t="s">
        <v>126</v>
      </c>
      <c r="B11" s="82"/>
      <c r="C11" s="82"/>
      <c r="D11" s="82"/>
      <c r="E11" s="82"/>
      <c r="F11" s="82"/>
      <c r="G11" s="82"/>
      <c r="H11" s="82"/>
      <c r="I11" s="82"/>
      <c r="J11" s="82"/>
      <c r="K11" s="82"/>
      <c r="L11" s="82"/>
      <c r="M11" s="82"/>
      <c r="N11" s="64"/>
    </row>
    <row r="12" spans="1:14" ht="22.5" customHeight="1">
      <c r="A12" s="88" t="s">
        <v>70</v>
      </c>
      <c r="B12" s="89"/>
      <c r="C12" s="89"/>
      <c r="D12" s="89"/>
      <c r="E12" s="89"/>
      <c r="F12" s="89"/>
      <c r="G12" s="89"/>
      <c r="H12" s="89"/>
      <c r="I12" s="89"/>
      <c r="J12" s="89"/>
      <c r="K12" s="89"/>
      <c r="L12" s="89"/>
      <c r="M12" s="90"/>
      <c r="N12" s="63"/>
    </row>
    <row r="13" spans="1:14" ht="22.5" customHeight="1">
      <c r="A13" s="83" t="s">
        <v>92</v>
      </c>
      <c r="B13" s="81"/>
      <c r="C13" s="81"/>
      <c r="D13" s="81"/>
      <c r="E13" s="81"/>
      <c r="F13" s="81"/>
      <c r="G13" s="81"/>
      <c r="H13" s="81"/>
      <c r="I13" s="81"/>
      <c r="J13" s="81"/>
      <c r="K13" s="81"/>
      <c r="L13" s="81"/>
      <c r="M13" s="81"/>
      <c r="N13" s="84"/>
    </row>
    <row r="14" spans="1:14" ht="28" customHeight="1">
      <c r="A14" s="83"/>
      <c r="B14" s="81"/>
      <c r="C14" s="81"/>
      <c r="D14" s="81"/>
      <c r="E14" s="81"/>
      <c r="F14" s="81"/>
      <c r="G14" s="81"/>
      <c r="H14" s="81"/>
      <c r="I14" s="81"/>
      <c r="J14" s="81"/>
      <c r="K14" s="81"/>
      <c r="L14" s="81"/>
      <c r="M14" s="81"/>
      <c r="N14" s="84"/>
    </row>
    <row r="15" spans="1:14" ht="39.75" customHeight="1">
      <c r="A15" s="91" t="s">
        <v>91</v>
      </c>
      <c r="B15" s="92"/>
      <c r="C15" s="92"/>
      <c r="D15" s="92"/>
      <c r="E15" s="92"/>
      <c r="F15" s="92"/>
      <c r="G15" s="92"/>
      <c r="H15" s="92"/>
      <c r="I15" s="92"/>
      <c r="J15" s="92"/>
      <c r="K15" s="92"/>
      <c r="L15" s="92"/>
      <c r="M15" s="93"/>
      <c r="N15" s="63"/>
    </row>
    <row r="16" spans="1:14">
      <c r="A16" s="83" t="s">
        <v>83</v>
      </c>
      <c r="B16" s="81"/>
      <c r="C16" s="81"/>
      <c r="D16" s="81"/>
      <c r="E16" s="81"/>
      <c r="F16" s="81"/>
      <c r="G16" s="81"/>
      <c r="H16" s="81"/>
      <c r="I16" s="81"/>
      <c r="J16" s="81"/>
      <c r="K16" s="81"/>
      <c r="L16" s="81"/>
      <c r="M16" s="81"/>
      <c r="N16" s="63"/>
    </row>
    <row r="17" spans="1:14" ht="65" customHeight="1">
      <c r="A17" s="83" t="s">
        <v>85</v>
      </c>
      <c r="B17" s="81"/>
      <c r="C17" s="81"/>
      <c r="D17" s="81"/>
      <c r="E17" s="81"/>
      <c r="F17" s="81"/>
      <c r="G17" s="81"/>
      <c r="H17" s="81"/>
      <c r="I17" s="81"/>
      <c r="J17" s="81"/>
      <c r="K17" s="81"/>
      <c r="L17" s="81"/>
      <c r="M17" s="81"/>
      <c r="N17" s="84"/>
    </row>
    <row r="18" spans="1:14" ht="44" customHeight="1">
      <c r="A18" s="85" t="s">
        <v>86</v>
      </c>
      <c r="B18" s="86"/>
      <c r="C18" s="86"/>
      <c r="D18" s="86"/>
      <c r="E18" s="86"/>
      <c r="F18" s="86"/>
      <c r="G18" s="86"/>
      <c r="H18" s="86"/>
      <c r="I18" s="86"/>
      <c r="J18" s="86"/>
      <c r="K18" s="86"/>
      <c r="L18" s="86"/>
      <c r="M18" s="86"/>
      <c r="N18" s="87"/>
    </row>
    <row r="19" spans="1:14" ht="45" customHeight="1">
      <c r="A19" s="83" t="s">
        <v>95</v>
      </c>
      <c r="B19" s="81"/>
      <c r="C19" s="81"/>
      <c r="D19" s="81"/>
      <c r="E19" s="81"/>
      <c r="F19" s="81"/>
      <c r="G19" s="81"/>
      <c r="H19" s="81"/>
      <c r="I19" s="81"/>
      <c r="J19" s="81"/>
      <c r="K19" s="81"/>
      <c r="L19" s="81"/>
      <c r="M19" s="81"/>
      <c r="N19" s="84"/>
    </row>
    <row r="20" spans="1:14" ht="24" customHeight="1">
      <c r="A20" s="62" t="s">
        <v>127</v>
      </c>
      <c r="B20" s="44"/>
      <c r="C20" s="44"/>
      <c r="D20" s="44"/>
      <c r="E20" s="44"/>
      <c r="F20" s="44"/>
      <c r="G20" s="44"/>
      <c r="H20" s="44"/>
      <c r="I20" s="44"/>
      <c r="J20" s="44"/>
      <c r="K20" s="44"/>
      <c r="L20" s="44"/>
      <c r="M20" s="44"/>
      <c r="N20" s="51"/>
    </row>
    <row r="21" spans="1:14" ht="22.5" customHeight="1">
      <c r="A21" s="45" t="s">
        <v>128</v>
      </c>
    </row>
    <row r="22" spans="1:14" ht="132" customHeight="1"/>
    <row r="23" spans="1:14" ht="99" customHeight="1"/>
    <row r="24" spans="1:14" ht="22.5" customHeight="1"/>
    <row r="25" spans="1:14" ht="69" customHeight="1"/>
  </sheetData>
  <sheetProtection password="CA9F" sheet="1" objects="1" scenarios="1" selectLockedCells="1" selectUnlockedCells="1"/>
  <mergeCells count="17">
    <mergeCell ref="A15:M15"/>
    <mergeCell ref="A1:N2"/>
    <mergeCell ref="A3:N3"/>
    <mergeCell ref="A4:N4"/>
    <mergeCell ref="A5:N5"/>
    <mergeCell ref="A6:M6"/>
    <mergeCell ref="A7:M7"/>
    <mergeCell ref="A8:M8"/>
    <mergeCell ref="A9:M9"/>
    <mergeCell ref="A10:M10"/>
    <mergeCell ref="A11:M11"/>
    <mergeCell ref="A19:N19"/>
    <mergeCell ref="A17:N17"/>
    <mergeCell ref="A18:N18"/>
    <mergeCell ref="A13:N14"/>
    <mergeCell ref="A12:M12"/>
    <mergeCell ref="A16:M16"/>
  </mergeCells>
  <pageMargins left="0.7" right="0.7" top="0.75" bottom="0.75" header="0.3" footer="0.3"/>
  <pageSetup orientation="landscape"/>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6"/>
  </sheetPr>
  <dimension ref="A1:P33"/>
  <sheetViews>
    <sheetView showGridLines="0" topLeftCell="A4" workbookViewId="0">
      <selection activeCell="E31" sqref="E31"/>
    </sheetView>
  </sheetViews>
  <sheetFormatPr baseColWidth="10" defaultColWidth="8.83203125" defaultRowHeight="14" x14ac:dyDescent="0"/>
  <cols>
    <col min="4" max="4" width="12.5" bestFit="1" customWidth="1"/>
    <col min="9" max="9" width="11.6640625" customWidth="1"/>
    <col min="10" max="10" width="15" customWidth="1"/>
  </cols>
  <sheetData>
    <row r="1" spans="1:16" s="136" customFormat="1" ht="25">
      <c r="A1" s="135" t="s">
        <v>70</v>
      </c>
    </row>
    <row r="2" spans="1:16" s="35" customFormat="1" ht="80.25" customHeight="1">
      <c r="A2" s="143" t="s">
        <v>98</v>
      </c>
      <c r="B2" s="144"/>
      <c r="C2" s="144"/>
      <c r="D2" s="144"/>
      <c r="E2" s="144"/>
      <c r="F2" s="144"/>
      <c r="G2" s="144"/>
      <c r="H2" s="144"/>
      <c r="I2" s="144"/>
      <c r="J2" s="144"/>
      <c r="K2" s="144"/>
      <c r="L2" s="144"/>
      <c r="M2" s="144"/>
      <c r="N2" s="145"/>
    </row>
    <row r="3" spans="1:16" s="35" customFormat="1" ht="63.75" customHeight="1">
      <c r="A3" s="146" t="s">
        <v>99</v>
      </c>
      <c r="B3" s="147"/>
      <c r="C3" s="147"/>
      <c r="D3" s="147"/>
      <c r="E3" s="147"/>
      <c r="F3" s="147"/>
      <c r="G3" s="147"/>
      <c r="H3" s="147"/>
      <c r="I3" s="147"/>
      <c r="J3" s="147"/>
      <c r="K3" s="147"/>
      <c r="L3" s="148"/>
      <c r="M3" s="148"/>
      <c r="N3" s="149"/>
    </row>
    <row r="4" spans="1:16" ht="30" customHeight="1" thickBot="1">
      <c r="A4" s="137" t="s">
        <v>96</v>
      </c>
      <c r="B4" s="138"/>
      <c r="C4" s="138"/>
      <c r="D4" s="139"/>
      <c r="E4" s="52"/>
      <c r="F4" s="52"/>
      <c r="G4" s="137" t="s">
        <v>75</v>
      </c>
      <c r="H4" s="138"/>
      <c r="I4" s="138"/>
      <c r="J4" s="139"/>
      <c r="K4" s="52"/>
      <c r="L4" s="120" t="s">
        <v>97</v>
      </c>
      <c r="M4" s="121"/>
      <c r="N4" s="121"/>
      <c r="O4" s="121"/>
      <c r="P4" s="122"/>
    </row>
    <row r="5" spans="1:16" ht="15" thickBot="1">
      <c r="A5" s="123" t="s">
        <v>111</v>
      </c>
      <c r="B5" s="124"/>
      <c r="C5" s="124"/>
      <c r="D5" s="124"/>
      <c r="E5" s="129" t="s">
        <v>104</v>
      </c>
      <c r="F5" s="130"/>
      <c r="G5" s="124" t="s">
        <v>41</v>
      </c>
      <c r="H5" s="124"/>
      <c r="I5" s="124"/>
      <c r="J5" s="125"/>
      <c r="L5" s="114" t="s">
        <v>81</v>
      </c>
      <c r="M5" s="115"/>
      <c r="N5" s="115"/>
      <c r="O5" s="115"/>
      <c r="P5" s="116"/>
    </row>
    <row r="6" spans="1:16" ht="15" thickTop="1">
      <c r="A6" s="49" t="s">
        <v>71</v>
      </c>
      <c r="B6" s="50"/>
      <c r="C6" s="50"/>
      <c r="D6" s="43"/>
      <c r="E6" s="131"/>
      <c r="F6" s="132"/>
      <c r="G6" s="65" t="s">
        <v>76</v>
      </c>
      <c r="H6" s="50"/>
      <c r="I6" s="50"/>
      <c r="J6" s="42">
        <v>0</v>
      </c>
      <c r="L6" s="114"/>
      <c r="M6" s="115"/>
      <c r="N6" s="115"/>
      <c r="O6" s="115"/>
      <c r="P6" s="116"/>
    </row>
    <row r="7" spans="1:16">
      <c r="A7" s="49" t="s">
        <v>73</v>
      </c>
      <c r="B7" s="50"/>
      <c r="C7" s="50"/>
      <c r="D7" s="48">
        <v>48</v>
      </c>
      <c r="E7" s="131"/>
      <c r="F7" s="132"/>
      <c r="G7" s="65" t="s">
        <v>77</v>
      </c>
      <c r="H7" s="50"/>
      <c r="I7" s="50"/>
      <c r="J7" s="54">
        <v>25</v>
      </c>
      <c r="L7" s="114"/>
      <c r="M7" s="115"/>
      <c r="N7" s="115"/>
      <c r="O7" s="115"/>
      <c r="P7" s="116"/>
    </row>
    <row r="8" spans="1:16">
      <c r="A8" s="49" t="s">
        <v>72</v>
      </c>
      <c r="B8" s="50"/>
      <c r="C8" s="50"/>
      <c r="D8" s="66">
        <v>0.09</v>
      </c>
      <c r="E8" s="131"/>
      <c r="F8" s="132"/>
      <c r="G8" s="65" t="s">
        <v>78</v>
      </c>
      <c r="H8" s="50"/>
      <c r="I8" s="50"/>
      <c r="J8" s="55">
        <v>0</v>
      </c>
      <c r="L8" s="114"/>
      <c r="M8" s="115"/>
      <c r="N8" s="115"/>
      <c r="O8" s="115"/>
      <c r="P8" s="116"/>
    </row>
    <row r="9" spans="1:16">
      <c r="A9" s="41" t="s">
        <v>74</v>
      </c>
      <c r="B9" s="44"/>
      <c r="C9" s="44"/>
      <c r="D9" s="67">
        <f>1-PMT(D8/12, D7, D6)</f>
        <v>1</v>
      </c>
      <c r="E9" s="131"/>
      <c r="F9" s="132"/>
      <c r="G9" s="44" t="s">
        <v>79</v>
      </c>
      <c r="H9" s="44"/>
      <c r="I9" s="44"/>
      <c r="J9" s="56">
        <f>1-PMT(J8/12,J7*12,0,J6)</f>
        <v>1</v>
      </c>
      <c r="L9" s="114"/>
      <c r="M9" s="115"/>
      <c r="N9" s="115"/>
      <c r="O9" s="115"/>
      <c r="P9" s="116"/>
    </row>
    <row r="10" spans="1:16" ht="15" thickBot="1">
      <c r="D10" s="1"/>
      <c r="E10" s="133"/>
      <c r="F10" s="134"/>
      <c r="L10" s="117"/>
      <c r="M10" s="118"/>
      <c r="N10" s="118"/>
      <c r="O10" s="118"/>
      <c r="P10" s="119"/>
    </row>
    <row r="11" spans="1:16" ht="15" thickBot="1">
      <c r="A11" s="123" t="s">
        <v>112</v>
      </c>
      <c r="B11" s="124"/>
      <c r="C11" s="124"/>
      <c r="D11" s="125"/>
      <c r="G11" s="123" t="s">
        <v>89</v>
      </c>
      <c r="H11" s="124"/>
      <c r="I11" s="124"/>
      <c r="J11" s="125"/>
    </row>
    <row r="12" spans="1:16" ht="15" thickTop="1">
      <c r="A12" s="49" t="s">
        <v>71</v>
      </c>
      <c r="B12" s="50"/>
      <c r="C12" s="50"/>
      <c r="D12" s="42">
        <v>0</v>
      </c>
      <c r="G12" s="49" t="s">
        <v>76</v>
      </c>
      <c r="H12" s="50"/>
      <c r="I12" s="50"/>
      <c r="J12" s="42">
        <v>0</v>
      </c>
    </row>
    <row r="13" spans="1:16">
      <c r="A13" s="49" t="s">
        <v>73</v>
      </c>
      <c r="B13" s="50"/>
      <c r="C13" s="50"/>
      <c r="D13" s="54">
        <v>48</v>
      </c>
      <c r="G13" s="49" t="s">
        <v>77</v>
      </c>
      <c r="H13" s="50"/>
      <c r="I13" s="50"/>
      <c r="J13" s="54">
        <v>18</v>
      </c>
    </row>
    <row r="14" spans="1:16">
      <c r="A14" s="49" t="s">
        <v>72</v>
      </c>
      <c r="B14" s="50"/>
      <c r="C14" s="50"/>
      <c r="D14" s="55">
        <v>0</v>
      </c>
      <c r="G14" s="49" t="s">
        <v>78</v>
      </c>
      <c r="H14" s="50"/>
      <c r="I14" s="50"/>
      <c r="J14" s="55">
        <v>0</v>
      </c>
    </row>
    <row r="15" spans="1:16">
      <c r="A15" s="41" t="s">
        <v>74</v>
      </c>
      <c r="B15" s="44"/>
      <c r="C15" s="44"/>
      <c r="D15" s="56">
        <f>1-PMT(D14/12, D13, D12)</f>
        <v>1</v>
      </c>
      <c r="G15" s="41" t="s">
        <v>79</v>
      </c>
      <c r="H15" s="44"/>
      <c r="I15" s="44"/>
      <c r="J15" s="56">
        <f>1-PMT(J14/12,J13*12,0,J12)</f>
        <v>1</v>
      </c>
    </row>
    <row r="17" spans="1:16" ht="15" thickBot="1">
      <c r="A17" s="123" t="s">
        <v>113</v>
      </c>
      <c r="B17" s="124"/>
      <c r="C17" s="124"/>
      <c r="D17" s="125"/>
      <c r="G17" s="123" t="s">
        <v>88</v>
      </c>
      <c r="H17" s="124"/>
      <c r="I17" s="124"/>
      <c r="J17" s="125"/>
      <c r="K17" s="140" t="s">
        <v>80</v>
      </c>
      <c r="L17" s="141"/>
      <c r="M17" s="141"/>
      <c r="N17" s="141"/>
      <c r="O17" s="141"/>
      <c r="P17" s="142"/>
    </row>
    <row r="18" spans="1:16" ht="15" thickTop="1">
      <c r="A18" s="49" t="s">
        <v>71</v>
      </c>
      <c r="B18" s="50"/>
      <c r="C18" s="50"/>
      <c r="D18" s="42">
        <v>0</v>
      </c>
      <c r="G18" s="49" t="s">
        <v>76</v>
      </c>
      <c r="H18" s="50"/>
      <c r="I18" s="50"/>
      <c r="J18" s="42">
        <v>1000</v>
      </c>
      <c r="K18" s="114"/>
      <c r="L18" s="115"/>
      <c r="M18" s="115"/>
      <c r="N18" s="115"/>
      <c r="O18" s="115"/>
      <c r="P18" s="116"/>
    </row>
    <row r="19" spans="1:16">
      <c r="A19" s="49" t="s">
        <v>73</v>
      </c>
      <c r="B19" s="50"/>
      <c r="C19" s="50"/>
      <c r="D19" s="54">
        <v>48</v>
      </c>
      <c r="G19" s="49" t="s">
        <v>77</v>
      </c>
      <c r="H19" s="50"/>
      <c r="I19" s="50"/>
      <c r="J19" s="54">
        <v>0.5</v>
      </c>
      <c r="K19" s="114"/>
      <c r="L19" s="115"/>
      <c r="M19" s="115"/>
      <c r="N19" s="115"/>
      <c r="O19" s="115"/>
      <c r="P19" s="116"/>
    </row>
    <row r="20" spans="1:16">
      <c r="A20" s="49" t="s">
        <v>72</v>
      </c>
      <c r="B20" s="50"/>
      <c r="C20" s="50"/>
      <c r="D20" s="55">
        <v>0</v>
      </c>
      <c r="G20" s="49" t="s">
        <v>78</v>
      </c>
      <c r="H20" s="50"/>
      <c r="I20" s="50"/>
      <c r="J20" s="55">
        <v>0.03</v>
      </c>
      <c r="K20" s="114"/>
      <c r="L20" s="115"/>
      <c r="M20" s="115"/>
      <c r="N20" s="115"/>
      <c r="O20" s="115"/>
      <c r="P20" s="116"/>
    </row>
    <row r="21" spans="1:16">
      <c r="A21" s="41" t="s">
        <v>74</v>
      </c>
      <c r="B21" s="44"/>
      <c r="C21" s="44"/>
      <c r="D21" s="56">
        <f>1-PMT(D20/12, D19, D18)</f>
        <v>1</v>
      </c>
      <c r="G21" s="41" t="s">
        <v>79</v>
      </c>
      <c r="H21" s="44"/>
      <c r="I21" s="44"/>
      <c r="J21" s="56">
        <f>1-PMT(J20/12,J19*12,0,J18)</f>
        <v>166.62803439135325</v>
      </c>
      <c r="K21" s="117"/>
      <c r="L21" s="118"/>
      <c r="M21" s="118"/>
      <c r="N21" s="118"/>
      <c r="O21" s="118"/>
      <c r="P21" s="119"/>
    </row>
    <row r="23" spans="1:16" ht="15" thickBot="1">
      <c r="A23" s="123" t="s">
        <v>114</v>
      </c>
      <c r="B23" s="124"/>
      <c r="C23" s="124"/>
      <c r="D23" s="125"/>
      <c r="G23" s="123" t="s">
        <v>101</v>
      </c>
      <c r="H23" s="124"/>
      <c r="I23" s="124"/>
      <c r="J23" s="125"/>
      <c r="K23" s="126" t="s">
        <v>102</v>
      </c>
      <c r="L23" s="127"/>
      <c r="M23" s="127"/>
      <c r="N23" s="128"/>
    </row>
    <row r="24" spans="1:16" ht="15" thickTop="1">
      <c r="A24" s="49" t="s">
        <v>71</v>
      </c>
      <c r="B24" s="50"/>
      <c r="C24" s="50"/>
      <c r="D24" s="42">
        <v>0</v>
      </c>
      <c r="G24" s="49" t="s">
        <v>76</v>
      </c>
      <c r="H24" s="50"/>
      <c r="I24" s="50"/>
      <c r="J24" s="42">
        <v>0</v>
      </c>
    </row>
    <row r="25" spans="1:16">
      <c r="A25" s="49" t="s">
        <v>73</v>
      </c>
      <c r="B25" s="50"/>
      <c r="C25" s="50"/>
      <c r="D25" s="54">
        <v>48</v>
      </c>
      <c r="G25" s="49" t="s">
        <v>77</v>
      </c>
      <c r="H25" s="50"/>
      <c r="I25" s="50"/>
      <c r="J25" s="54">
        <v>25</v>
      </c>
    </row>
    <row r="26" spans="1:16">
      <c r="A26" s="49" t="s">
        <v>72</v>
      </c>
      <c r="B26" s="50"/>
      <c r="C26" s="50"/>
      <c r="D26" s="55">
        <v>0</v>
      </c>
      <c r="G26" s="49" t="s">
        <v>78</v>
      </c>
      <c r="H26" s="50"/>
      <c r="I26" s="50"/>
      <c r="J26" s="55">
        <v>0</v>
      </c>
    </row>
    <row r="27" spans="1:16">
      <c r="A27" s="41" t="s">
        <v>74</v>
      </c>
      <c r="B27" s="44"/>
      <c r="C27" s="44"/>
      <c r="D27" s="56">
        <f>1-PMT(D26/12, D25, D24)</f>
        <v>1</v>
      </c>
      <c r="G27" s="41" t="s">
        <v>79</v>
      </c>
      <c r="H27" s="44"/>
      <c r="I27" s="44"/>
      <c r="J27" s="56">
        <f>1-PMT(J26/12,J25*12,0,J24)</f>
        <v>1</v>
      </c>
    </row>
    <row r="29" spans="1:16" ht="15" thickBot="1">
      <c r="A29" s="123" t="s">
        <v>115</v>
      </c>
      <c r="B29" s="124"/>
      <c r="C29" s="124"/>
      <c r="D29" s="125"/>
      <c r="G29" s="123" t="s">
        <v>116</v>
      </c>
      <c r="H29" s="124"/>
      <c r="I29" s="124"/>
      <c r="J29" s="125"/>
    </row>
    <row r="30" spans="1:16" ht="15" thickTop="1">
      <c r="A30" s="49" t="s">
        <v>71</v>
      </c>
      <c r="B30" s="50"/>
      <c r="C30" s="50"/>
      <c r="D30" s="42">
        <v>0</v>
      </c>
      <c r="G30" s="49" t="s">
        <v>76</v>
      </c>
      <c r="H30" s="50"/>
      <c r="I30" s="50"/>
      <c r="J30" s="42">
        <v>0</v>
      </c>
    </row>
    <row r="31" spans="1:16">
      <c r="A31" s="49" t="s">
        <v>73</v>
      </c>
      <c r="B31" s="50"/>
      <c r="C31" s="50"/>
      <c r="D31" s="54">
        <v>48</v>
      </c>
      <c r="G31" s="49" t="s">
        <v>77</v>
      </c>
      <c r="H31" s="50"/>
      <c r="I31" s="50"/>
      <c r="J31" s="54">
        <v>25</v>
      </c>
    </row>
    <row r="32" spans="1:16">
      <c r="A32" s="49" t="s">
        <v>72</v>
      </c>
      <c r="B32" s="50"/>
      <c r="C32" s="50"/>
      <c r="D32" s="55">
        <v>0</v>
      </c>
      <c r="G32" s="49" t="s">
        <v>78</v>
      </c>
      <c r="H32" s="50"/>
      <c r="I32" s="50"/>
      <c r="J32" s="55">
        <v>0</v>
      </c>
    </row>
    <row r="33" spans="1:10">
      <c r="A33" s="41" t="s">
        <v>74</v>
      </c>
      <c r="B33" s="44"/>
      <c r="C33" s="44"/>
      <c r="D33" s="56">
        <f>1-PMT(D32/12, D31, D30)</f>
        <v>1</v>
      </c>
      <c r="G33" s="41" t="s">
        <v>79</v>
      </c>
      <c r="H33" s="44"/>
      <c r="I33" s="44"/>
      <c r="J33" s="56">
        <f>1-PMT(J32/12,J31*12,0,J30)</f>
        <v>1</v>
      </c>
    </row>
  </sheetData>
  <mergeCells count="20">
    <mergeCell ref="K17:P21"/>
    <mergeCell ref="A2:N2"/>
    <mergeCell ref="A3:N3"/>
    <mergeCell ref="A29:D29"/>
    <mergeCell ref="G4:J4"/>
    <mergeCell ref="G5:J5"/>
    <mergeCell ref="G11:J11"/>
    <mergeCell ref="G17:J17"/>
    <mergeCell ref="G23:J23"/>
    <mergeCell ref="G29:J29"/>
    <mergeCell ref="L5:P10"/>
    <mergeCell ref="L4:P4"/>
    <mergeCell ref="A23:D23"/>
    <mergeCell ref="K23:N23"/>
    <mergeCell ref="E5:F10"/>
    <mergeCell ref="A1:XFD1"/>
    <mergeCell ref="A4:D4"/>
    <mergeCell ref="A5:D5"/>
    <mergeCell ref="A11:D11"/>
    <mergeCell ref="A17:D17"/>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6"/>
  </sheetPr>
  <dimension ref="A1:S36"/>
  <sheetViews>
    <sheetView tabSelected="1" workbookViewId="0">
      <selection activeCell="L6" sqref="L6"/>
    </sheetView>
  </sheetViews>
  <sheetFormatPr baseColWidth="10" defaultColWidth="8.83203125" defaultRowHeight="14" x14ac:dyDescent="0"/>
  <cols>
    <col min="1" max="1" width="25.1640625" style="1" bestFit="1" customWidth="1"/>
    <col min="2" max="2" width="17.5" style="1" bestFit="1" customWidth="1"/>
    <col min="3" max="3" width="2.5" customWidth="1"/>
    <col min="4" max="4" width="25" bestFit="1" customWidth="1"/>
    <col min="5" max="5" width="19" bestFit="1" customWidth="1"/>
    <col min="6" max="6" width="2.5" customWidth="1"/>
    <col min="7" max="7" width="13.6640625" customWidth="1"/>
    <col min="8" max="8" width="8.1640625" customWidth="1"/>
    <col min="9" max="9" width="16.33203125" customWidth="1"/>
    <col min="10" max="10" width="8.6640625" bestFit="1" customWidth="1"/>
    <col min="11" max="11" width="23.83203125" bestFit="1" customWidth="1"/>
  </cols>
  <sheetData>
    <row r="1" spans="1:19" ht="30" customHeight="1" thickBot="1">
      <c r="A1" s="47" t="s">
        <v>100</v>
      </c>
      <c r="B1" s="46"/>
      <c r="C1" s="34"/>
      <c r="D1" s="34"/>
      <c r="E1" s="34"/>
      <c r="F1" s="34"/>
      <c r="G1" s="34"/>
      <c r="H1" s="34"/>
      <c r="I1" s="34"/>
      <c r="J1" s="34"/>
      <c r="K1" s="34"/>
    </row>
    <row r="2" spans="1:19" ht="19" thickTop="1">
      <c r="A2" s="31" t="s">
        <v>0</v>
      </c>
      <c r="B2" s="32" t="s">
        <v>42</v>
      </c>
      <c r="C2" s="29"/>
      <c r="D2" s="31" t="s">
        <v>0</v>
      </c>
      <c r="E2" s="32" t="s">
        <v>42</v>
      </c>
      <c r="F2" s="29"/>
      <c r="G2" s="58" t="s">
        <v>82</v>
      </c>
      <c r="H2" s="30"/>
      <c r="I2" s="30"/>
      <c r="J2" s="30"/>
      <c r="K2" s="33"/>
    </row>
    <row r="3" spans="1:19" ht="17.25" customHeight="1">
      <c r="A3" s="27" t="s">
        <v>2</v>
      </c>
      <c r="B3" s="20"/>
      <c r="D3" s="19" t="s">
        <v>37</v>
      </c>
      <c r="E3" s="20"/>
      <c r="G3" s="150" t="s">
        <v>62</v>
      </c>
      <c r="H3" s="151"/>
      <c r="I3" s="5"/>
      <c r="J3" s="5"/>
      <c r="K3" s="6">
        <f>SUM(B3:B30)+SUM(E4:E5)+SUM(E10:E36)</f>
        <v>175.62803439135325</v>
      </c>
      <c r="L3" s="140" t="s">
        <v>120</v>
      </c>
      <c r="M3" s="141"/>
      <c r="N3" s="141"/>
      <c r="O3" s="141"/>
      <c r="P3" s="141"/>
      <c r="Q3" s="141"/>
      <c r="R3" s="141"/>
      <c r="S3" s="142"/>
    </row>
    <row r="4" spans="1:19">
      <c r="A4" s="22" t="s">
        <v>1</v>
      </c>
      <c r="B4" s="20">
        <v>0</v>
      </c>
      <c r="D4" s="21" t="s">
        <v>38</v>
      </c>
      <c r="E4" s="80" t="s">
        <v>109</v>
      </c>
      <c r="G4" s="59" t="s">
        <v>84</v>
      </c>
      <c r="H4" s="8"/>
      <c r="I4" s="8"/>
      <c r="J4" s="8"/>
      <c r="K4" s="60">
        <v>0.33</v>
      </c>
      <c r="L4" s="114"/>
      <c r="M4" s="115"/>
      <c r="N4" s="115"/>
      <c r="O4" s="115"/>
      <c r="P4" s="115"/>
      <c r="Q4" s="115"/>
      <c r="R4" s="115"/>
      <c r="S4" s="116"/>
    </row>
    <row r="5" spans="1:19">
      <c r="A5" s="22" t="s">
        <v>3</v>
      </c>
      <c r="B5" s="20">
        <v>0</v>
      </c>
      <c r="D5" s="22" t="s">
        <v>39</v>
      </c>
      <c r="E5" s="20">
        <v>0</v>
      </c>
      <c r="G5" s="14" t="s">
        <v>63</v>
      </c>
      <c r="H5" s="9"/>
      <c r="I5" s="9"/>
      <c r="J5" s="9"/>
      <c r="K5" s="61">
        <f>K3*(1+K4)-(I32/12)</f>
        <v>233.58528574049984</v>
      </c>
      <c r="L5" s="117"/>
      <c r="M5" s="118"/>
      <c r="N5" s="118"/>
      <c r="O5" s="118"/>
      <c r="P5" s="118"/>
      <c r="Q5" s="118"/>
      <c r="R5" s="118"/>
      <c r="S5" s="119"/>
    </row>
    <row r="6" spans="1:19" ht="17">
      <c r="A6" s="22" t="s">
        <v>6</v>
      </c>
      <c r="B6" s="20">
        <v>0</v>
      </c>
      <c r="D6" s="19"/>
      <c r="E6" s="20"/>
    </row>
    <row r="7" spans="1:19" ht="17">
      <c r="A7" s="22" t="s">
        <v>7</v>
      </c>
      <c r="B7" s="20">
        <v>0</v>
      </c>
      <c r="D7" s="19" t="s">
        <v>33</v>
      </c>
      <c r="E7" s="20"/>
      <c r="G7" s="11" t="s">
        <v>53</v>
      </c>
      <c r="H7" s="5"/>
      <c r="I7" s="5"/>
      <c r="J7" s="5">
        <v>2</v>
      </c>
      <c r="K7" s="12" t="s">
        <v>66</v>
      </c>
      <c r="L7" s="140" t="s">
        <v>68</v>
      </c>
      <c r="M7" s="141"/>
      <c r="N7" s="141"/>
      <c r="O7" s="141"/>
      <c r="P7" s="142"/>
    </row>
    <row r="8" spans="1:19">
      <c r="A8" s="22" t="s">
        <v>8</v>
      </c>
      <c r="B8" s="20">
        <v>0</v>
      </c>
      <c r="D8" s="114" t="s">
        <v>90</v>
      </c>
      <c r="E8" s="20">
        <v>0</v>
      </c>
      <c r="G8" s="7" t="s">
        <v>47</v>
      </c>
      <c r="H8" s="8"/>
      <c r="I8" s="8"/>
      <c r="J8" s="8">
        <f>52-J7</f>
        <v>50</v>
      </c>
      <c r="K8" s="13" t="s">
        <v>52</v>
      </c>
      <c r="L8" s="114"/>
      <c r="M8" s="115"/>
      <c r="N8" s="115"/>
      <c r="O8" s="115"/>
      <c r="P8" s="116"/>
    </row>
    <row r="9" spans="1:19">
      <c r="A9" s="22" t="s">
        <v>9</v>
      </c>
      <c r="B9" s="20">
        <v>0</v>
      </c>
      <c r="D9" s="114"/>
      <c r="E9" s="24"/>
      <c r="G9" s="7" t="s">
        <v>46</v>
      </c>
      <c r="H9" s="8"/>
      <c r="I9" s="8"/>
      <c r="J9" s="8">
        <v>5</v>
      </c>
      <c r="K9" s="13" t="s">
        <v>64</v>
      </c>
      <c r="L9" s="114"/>
      <c r="M9" s="115"/>
      <c r="N9" s="115"/>
      <c r="O9" s="115"/>
      <c r="P9" s="116"/>
    </row>
    <row r="10" spans="1:19">
      <c r="A10" s="22" t="s">
        <v>10</v>
      </c>
      <c r="B10" s="20">
        <v>0</v>
      </c>
      <c r="D10" s="22" t="s">
        <v>4</v>
      </c>
      <c r="E10" s="20">
        <f>E8/12</f>
        <v>0</v>
      </c>
      <c r="G10" s="14" t="s">
        <v>48</v>
      </c>
      <c r="H10" s="9"/>
      <c r="I10" s="9"/>
      <c r="J10" s="9">
        <v>8</v>
      </c>
      <c r="K10" s="10" t="s">
        <v>65</v>
      </c>
      <c r="L10" s="117"/>
      <c r="M10" s="118"/>
      <c r="N10" s="118"/>
      <c r="O10" s="118"/>
      <c r="P10" s="119"/>
    </row>
    <row r="11" spans="1:19" ht="15" thickBot="1">
      <c r="A11" s="22" t="s">
        <v>13</v>
      </c>
      <c r="B11" s="20">
        <v>0</v>
      </c>
      <c r="D11" s="22" t="s">
        <v>12</v>
      </c>
      <c r="E11" s="20">
        <v>0</v>
      </c>
    </row>
    <row r="12" spans="1:19" ht="15" thickBot="1">
      <c r="A12" s="22" t="s">
        <v>14</v>
      </c>
      <c r="B12" s="20">
        <v>0</v>
      </c>
      <c r="D12" s="22"/>
      <c r="E12" s="20"/>
      <c r="G12" s="15" t="s">
        <v>44</v>
      </c>
      <c r="H12" s="16"/>
      <c r="I12" s="16"/>
      <c r="J12" s="16"/>
      <c r="K12" s="143" t="s">
        <v>103</v>
      </c>
      <c r="L12" s="157"/>
      <c r="M12" s="158"/>
    </row>
    <row r="13" spans="1:19" ht="18" thickTop="1">
      <c r="A13" s="22" t="s">
        <v>16</v>
      </c>
      <c r="B13" s="20">
        <v>0</v>
      </c>
      <c r="D13" s="19" t="s">
        <v>34</v>
      </c>
      <c r="E13" s="20"/>
      <c r="G13" s="17" t="s">
        <v>43</v>
      </c>
      <c r="H13" s="3"/>
      <c r="I13" s="163">
        <f>K5*12</f>
        <v>2803.0234288859983</v>
      </c>
      <c r="J13" s="163"/>
      <c r="K13" s="83"/>
      <c r="L13" s="81"/>
      <c r="M13" s="84"/>
    </row>
    <row r="14" spans="1:19">
      <c r="A14" s="22" t="s">
        <v>17</v>
      </c>
      <c r="B14" s="20">
        <v>0</v>
      </c>
      <c r="D14" s="22" t="s">
        <v>31</v>
      </c>
      <c r="E14" s="20">
        <v>0</v>
      </c>
      <c r="G14" s="17" t="s">
        <v>45</v>
      </c>
      <c r="H14" s="3"/>
      <c r="I14" s="153">
        <f>K5</f>
        <v>233.58528574049984</v>
      </c>
      <c r="J14" s="153"/>
      <c r="K14" s="83"/>
      <c r="L14" s="81"/>
      <c r="M14" s="84"/>
    </row>
    <row r="15" spans="1:19">
      <c r="A15" s="22" t="s">
        <v>18</v>
      </c>
      <c r="B15" s="20">
        <v>0</v>
      </c>
      <c r="D15" s="22"/>
      <c r="E15" s="20"/>
      <c r="G15" s="17" t="s">
        <v>51</v>
      </c>
      <c r="H15" s="3"/>
      <c r="I15" s="153">
        <f>I13/J8</f>
        <v>56.060468577719966</v>
      </c>
      <c r="J15" s="153"/>
      <c r="K15" s="83"/>
      <c r="L15" s="81"/>
      <c r="M15" s="84"/>
    </row>
    <row r="16" spans="1:19" ht="17">
      <c r="A16" s="22" t="s">
        <v>20</v>
      </c>
      <c r="B16" s="20">
        <v>0</v>
      </c>
      <c r="D16" s="19" t="s">
        <v>35</v>
      </c>
      <c r="E16" s="20"/>
      <c r="G16" s="17" t="s">
        <v>49</v>
      </c>
      <c r="H16" s="3"/>
      <c r="I16" s="153">
        <f>I15/J9</f>
        <v>11.212093715543993</v>
      </c>
      <c r="J16" s="153"/>
      <c r="K16" s="146"/>
      <c r="L16" s="82"/>
      <c r="M16" s="159"/>
    </row>
    <row r="17" spans="1:13" ht="15" thickBot="1">
      <c r="A17" s="22" t="s">
        <v>21</v>
      </c>
      <c r="B17" s="20">
        <v>0</v>
      </c>
      <c r="D17" s="22" t="s">
        <v>5</v>
      </c>
      <c r="E17" s="20">
        <v>0</v>
      </c>
      <c r="G17" s="18" t="s">
        <v>50</v>
      </c>
      <c r="H17" s="4" t="s">
        <v>110</v>
      </c>
      <c r="I17" s="154">
        <f>I16/J10</f>
        <v>1.4015117144429992</v>
      </c>
      <c r="J17" s="155"/>
      <c r="K17" s="45"/>
      <c r="L17" s="45"/>
      <c r="M17" s="45"/>
    </row>
    <row r="18" spans="1:13" ht="15" customHeight="1">
      <c r="A18" s="22" t="s">
        <v>22</v>
      </c>
      <c r="B18" s="20">
        <v>0</v>
      </c>
      <c r="D18" s="22" t="s">
        <v>11</v>
      </c>
      <c r="E18" s="20">
        <v>0</v>
      </c>
      <c r="G18" s="38" t="s">
        <v>55</v>
      </c>
      <c r="H18" s="39"/>
      <c r="I18" s="156">
        <v>0</v>
      </c>
      <c r="J18" s="156"/>
      <c r="K18" s="143" t="s">
        <v>67</v>
      </c>
      <c r="L18" s="157"/>
      <c r="M18" s="158"/>
    </row>
    <row r="19" spans="1:13">
      <c r="A19" s="22" t="s">
        <v>23</v>
      </c>
      <c r="B19" s="20">
        <v>0</v>
      </c>
      <c r="D19" s="22" t="s">
        <v>15</v>
      </c>
      <c r="E19" s="20">
        <v>0</v>
      </c>
      <c r="G19" s="40" t="s">
        <v>56</v>
      </c>
      <c r="H19" s="8"/>
      <c r="I19" s="152">
        <v>1</v>
      </c>
      <c r="J19" s="152"/>
      <c r="K19" s="83"/>
      <c r="L19" s="81"/>
      <c r="M19" s="84"/>
    </row>
    <row r="20" spans="1:13">
      <c r="A20" s="22" t="s">
        <v>32</v>
      </c>
      <c r="B20" s="20">
        <v>0</v>
      </c>
      <c r="D20" s="22" t="s">
        <v>19</v>
      </c>
      <c r="E20" s="20">
        <v>0</v>
      </c>
      <c r="G20" s="40" t="s">
        <v>57</v>
      </c>
      <c r="H20" s="8"/>
      <c r="I20" s="152">
        <v>0.5</v>
      </c>
      <c r="J20" s="152"/>
      <c r="K20" s="83"/>
      <c r="L20" s="81"/>
      <c r="M20" s="84"/>
    </row>
    <row r="21" spans="1:13" ht="15" thickBot="1">
      <c r="A21" s="22" t="s">
        <v>24</v>
      </c>
      <c r="B21" s="20">
        <v>0</v>
      </c>
      <c r="D21" s="22"/>
      <c r="E21" s="20"/>
      <c r="G21" s="40" t="s">
        <v>58</v>
      </c>
      <c r="H21" s="8"/>
      <c r="I21" s="152">
        <v>0.5</v>
      </c>
      <c r="J21" s="152"/>
      <c r="K21" s="83"/>
      <c r="L21" s="81"/>
      <c r="M21" s="84"/>
    </row>
    <row r="22" spans="1:13" ht="17">
      <c r="A22" s="22" t="s">
        <v>25</v>
      </c>
      <c r="B22" s="20">
        <v>0</v>
      </c>
      <c r="D22" s="19" t="s">
        <v>36</v>
      </c>
      <c r="E22" s="20"/>
      <c r="G22" s="37" t="s">
        <v>59</v>
      </c>
      <c r="H22" s="36"/>
      <c r="I22" s="162">
        <f>((I18*I19)+I18+I32)</f>
        <v>0</v>
      </c>
      <c r="J22" s="162"/>
      <c r="K22" s="83"/>
      <c r="L22" s="81"/>
      <c r="M22" s="84"/>
    </row>
    <row r="23" spans="1:13">
      <c r="A23" s="22" t="s">
        <v>26</v>
      </c>
      <c r="B23" s="20">
        <v>0</v>
      </c>
      <c r="D23" s="22" t="str">
        <f>'1. How Much Does It Cost'!G17</f>
        <v>Emergency Fund</v>
      </c>
      <c r="E23" s="57">
        <f>'1. How Much Does It Cost'!J21</f>
        <v>166.62803439135325</v>
      </c>
      <c r="G23" s="17" t="s">
        <v>60</v>
      </c>
      <c r="H23" s="3"/>
      <c r="I23" s="160">
        <f>(I22*I20)+I22+I32</f>
        <v>0</v>
      </c>
      <c r="J23" s="160"/>
      <c r="K23" s="83"/>
      <c r="L23" s="81"/>
      <c r="M23" s="84"/>
    </row>
    <row r="24" spans="1:13" ht="15" thickBot="1">
      <c r="A24" s="22" t="s">
        <v>27</v>
      </c>
      <c r="B24" s="20">
        <v>0</v>
      </c>
      <c r="D24" s="22" t="str">
        <f>'1. How Much Does It Cost'!G11</f>
        <v>College Funds</v>
      </c>
      <c r="E24" s="57">
        <f>'1. How Much Does It Cost'!J15</f>
        <v>1</v>
      </c>
      <c r="G24" s="18" t="s">
        <v>61</v>
      </c>
      <c r="H24" s="4"/>
      <c r="I24" s="161">
        <f>(I23*I21)+I23+I32</f>
        <v>0</v>
      </c>
      <c r="J24" s="161"/>
      <c r="K24" s="83"/>
      <c r="L24" s="81"/>
      <c r="M24" s="84"/>
    </row>
    <row r="25" spans="1:13" ht="15" thickBot="1">
      <c r="A25" s="22" t="s">
        <v>28</v>
      </c>
      <c r="B25" s="20">
        <v>0</v>
      </c>
      <c r="D25" s="23"/>
      <c r="E25" s="24"/>
      <c r="K25" s="83"/>
      <c r="L25" s="81"/>
      <c r="M25" s="84"/>
    </row>
    <row r="26" spans="1:13" ht="18" thickBot="1">
      <c r="A26" s="22" t="s">
        <v>29</v>
      </c>
      <c r="B26" s="20">
        <v>0</v>
      </c>
      <c r="D26" s="19" t="s">
        <v>40</v>
      </c>
      <c r="E26" s="20"/>
      <c r="G26" s="15" t="s">
        <v>108</v>
      </c>
      <c r="H26" s="76"/>
      <c r="I26" s="76"/>
      <c r="J26" s="77"/>
      <c r="K26" s="81"/>
      <c r="L26" s="81"/>
      <c r="M26" s="84"/>
    </row>
    <row r="27" spans="1:13" ht="15" thickTop="1">
      <c r="A27" s="22" t="s">
        <v>30</v>
      </c>
      <c r="B27" s="20">
        <v>0</v>
      </c>
      <c r="D27" s="22" t="str">
        <f>'1. How Much Does It Cost'!G5</f>
        <v>Retirement Fund</v>
      </c>
      <c r="E27" s="57">
        <f>'1. How Much Does It Cost'!J9</f>
        <v>1</v>
      </c>
      <c r="G27" s="78" t="s">
        <v>118</v>
      </c>
      <c r="H27" s="3"/>
      <c r="I27" s="71"/>
      <c r="J27" s="72"/>
      <c r="K27" s="82"/>
      <c r="L27" s="82"/>
      <c r="M27" s="159"/>
    </row>
    <row r="28" spans="1:13">
      <c r="A28" s="68" t="s">
        <v>105</v>
      </c>
      <c r="B28" s="20">
        <v>0</v>
      </c>
      <c r="D28" s="22" t="str">
        <f>'1. How Much Does It Cost'!G23</f>
        <v>Investments</v>
      </c>
      <c r="E28" s="57">
        <f>'1. How Much Does It Cost'!J27</f>
        <v>1</v>
      </c>
      <c r="G28" s="73" t="s">
        <v>117</v>
      </c>
      <c r="H28" s="3"/>
      <c r="I28" s="71"/>
      <c r="J28" s="72"/>
    </row>
    <row r="29" spans="1:13">
      <c r="A29" s="70" t="s">
        <v>106</v>
      </c>
      <c r="B29" s="20">
        <v>0</v>
      </c>
      <c r="D29" s="22" t="str">
        <f>'1. How Much Does It Cost'!G29</f>
        <v xml:space="preserve">Other: </v>
      </c>
      <c r="E29" s="57">
        <f>'1. How Much Does It Cost'!J33</f>
        <v>1</v>
      </c>
      <c r="G29" s="73" t="s">
        <v>119</v>
      </c>
      <c r="H29" s="3"/>
      <c r="I29" s="71"/>
      <c r="J29" s="72"/>
    </row>
    <row r="30" spans="1:13">
      <c r="A30" s="69" t="s">
        <v>107</v>
      </c>
      <c r="B30" s="28">
        <v>0</v>
      </c>
      <c r="D30" s="23"/>
      <c r="E30" s="24"/>
      <c r="G30" s="73"/>
      <c r="H30" s="3"/>
      <c r="I30" s="71"/>
      <c r="J30" s="72"/>
    </row>
    <row r="31" spans="1:13" ht="17">
      <c r="D31" s="25" t="s">
        <v>69</v>
      </c>
      <c r="E31" s="20"/>
      <c r="G31" s="73"/>
      <c r="H31" s="3"/>
      <c r="I31" s="71"/>
      <c r="J31" s="72"/>
    </row>
    <row r="32" spans="1:13" ht="15" thickBot="1">
      <c r="D32" s="23" t="str">
        <f>'1. How Much Does It Cost'!A5</f>
        <v xml:space="preserve">Dream Item #1 </v>
      </c>
      <c r="E32" s="57">
        <f>'1. How Much Does It Cost'!D9</f>
        <v>1</v>
      </c>
      <c r="G32" s="74" t="s">
        <v>54</v>
      </c>
      <c r="H32" s="4"/>
      <c r="I32" s="79">
        <f>SUM(I27:I31)</f>
        <v>0</v>
      </c>
      <c r="J32" s="75"/>
    </row>
    <row r="33" spans="1:5" ht="17">
      <c r="A33" s="2"/>
      <c r="D33" s="23" t="str">
        <f>'1. How Much Does It Cost'!A11</f>
        <v>Dream Item #2:</v>
      </c>
      <c r="E33" s="57">
        <f>'1. How Much Does It Cost'!D15</f>
        <v>1</v>
      </c>
    </row>
    <row r="34" spans="1:5">
      <c r="D34" s="23" t="str">
        <f>'1. How Much Does It Cost'!A17</f>
        <v>Dream Item #3:</v>
      </c>
      <c r="E34" s="57">
        <f>'1. How Much Does It Cost'!D21</f>
        <v>1</v>
      </c>
    </row>
    <row r="35" spans="1:5">
      <c r="D35" s="23" t="str">
        <f>'1. How Much Does It Cost'!A23</f>
        <v>Dream Item #4:</v>
      </c>
      <c r="E35" s="57">
        <f>'1. How Much Does It Cost'!D27</f>
        <v>1</v>
      </c>
    </row>
    <row r="36" spans="1:5">
      <c r="D36" s="26" t="str">
        <f>'1. How Much Does It Cost'!A29</f>
        <v>Dream #5:</v>
      </c>
      <c r="E36" s="53">
        <f>'1. How Much Does It Cost'!D33</f>
        <v>1</v>
      </c>
    </row>
  </sheetData>
  <mergeCells count="18">
    <mergeCell ref="L7:P10"/>
    <mergeCell ref="D8:D9"/>
    <mergeCell ref="L3:S5"/>
    <mergeCell ref="K18:M27"/>
    <mergeCell ref="I23:J23"/>
    <mergeCell ref="K12:M16"/>
    <mergeCell ref="I24:J24"/>
    <mergeCell ref="I22:J22"/>
    <mergeCell ref="I13:J13"/>
    <mergeCell ref="I19:J19"/>
    <mergeCell ref="G3:H3"/>
    <mergeCell ref="I20:J20"/>
    <mergeCell ref="I21:J21"/>
    <mergeCell ref="I14:J14"/>
    <mergeCell ref="I15:J15"/>
    <mergeCell ref="I16:J16"/>
    <mergeCell ref="I17:J17"/>
    <mergeCell ref="I18:J18"/>
  </mergeCells>
  <pageMargins left="0.7" right="0.7" top="0.75" bottom="0.75" header="0.3" footer="0.3"/>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1. How Much Does It Cost</vt:lpstr>
      <vt:lpstr>2. Income Planning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Business in Blue Jeans Lifestyle and Business Planner</dc:title>
  <dc:creator>Susan Baroncini-Moe;Business in Blue Jeans</dc:creator>
  <cp:lastModifiedBy>Susan Baroncini-Moe</cp:lastModifiedBy>
  <dcterms:created xsi:type="dcterms:W3CDTF">2009-08-02T20:15:13Z</dcterms:created>
  <dcterms:modified xsi:type="dcterms:W3CDTF">2013-04-10T20:22:23Z</dcterms:modified>
</cp:coreProperties>
</file>