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15" windowHeight="13275" activeTab="5"/>
  </bookViews>
  <sheets>
    <sheet name="Title Page" sheetId="6" r:id="rId1"/>
    <sheet name="Problem 1" sheetId="5" r:id="rId2"/>
    <sheet name="Problem 2" sheetId="4" r:id="rId3"/>
    <sheet name="Problem 3" sheetId="3" r:id="rId4"/>
    <sheet name="Problem 4A" sheetId="2" r:id="rId5"/>
    <sheet name="Problem 4b (EXTRA CREDIT)" sheetId="1" r:id="rId6"/>
  </sheets>
  <calcPr calcId="145621"/>
</workbook>
</file>

<file path=xl/calcChain.xml><?xml version="1.0" encoding="utf-8"?>
<calcChain xmlns="http://schemas.openxmlformats.org/spreadsheetml/2006/main">
  <c r="F22" i="1" l="1"/>
  <c r="E22" i="1"/>
  <c r="D22" i="1"/>
  <c r="F21" i="1"/>
  <c r="E21" i="1"/>
  <c r="D21" i="1"/>
  <c r="F4" i="1"/>
  <c r="F5" i="1"/>
  <c r="F6" i="1"/>
  <c r="F7" i="1"/>
  <c r="F3" i="1"/>
  <c r="I19" i="2"/>
  <c r="G19" i="2"/>
  <c r="E19" i="2"/>
  <c r="I14" i="2"/>
  <c r="G14" i="2"/>
  <c r="E14" i="2"/>
  <c r="F4" i="2"/>
  <c r="F5" i="2"/>
  <c r="F6" i="2"/>
  <c r="F7" i="2"/>
  <c r="F8" i="2"/>
  <c r="F9" i="2"/>
  <c r="F3" i="2"/>
  <c r="C27" i="3" l="1"/>
  <c r="B27" i="3"/>
  <c r="C26" i="3"/>
  <c r="B26" i="3"/>
  <c r="C20" i="3"/>
  <c r="C21" i="3"/>
  <c r="C15" i="3"/>
  <c r="C16" i="3"/>
  <c r="K4" i="4" l="1"/>
  <c r="K5" i="4"/>
  <c r="K6" i="4"/>
  <c r="K7" i="4"/>
  <c r="K8" i="4"/>
  <c r="K9" i="4"/>
  <c r="K10" i="4"/>
  <c r="K11" i="4"/>
  <c r="K3" i="4"/>
  <c r="J4" i="4"/>
  <c r="J5" i="4"/>
  <c r="J6" i="4"/>
  <c r="J7" i="4"/>
  <c r="J8" i="4"/>
  <c r="J9" i="4"/>
  <c r="J10" i="4"/>
  <c r="J11" i="4"/>
  <c r="J3" i="4"/>
  <c r="I4" i="4"/>
  <c r="I5" i="4"/>
  <c r="I6" i="4"/>
  <c r="I7" i="4"/>
  <c r="I8" i="4"/>
  <c r="I9" i="4"/>
  <c r="I10" i="4"/>
  <c r="I11" i="4"/>
  <c r="I3" i="4"/>
  <c r="H3" i="4"/>
  <c r="H4" i="4"/>
  <c r="H5" i="4"/>
  <c r="H6" i="4"/>
  <c r="H7" i="4"/>
  <c r="H8" i="4"/>
  <c r="H9" i="4"/>
  <c r="H10" i="4"/>
  <c r="H11" i="4"/>
  <c r="H10" i="5" l="1"/>
  <c r="H9" i="5"/>
  <c r="H8" i="5"/>
  <c r="H4" i="5"/>
  <c r="H7" i="5"/>
  <c r="H6" i="5"/>
  <c r="H5" i="5"/>
  <c r="H3" i="5"/>
  <c r="G10" i="5"/>
  <c r="G9" i="5"/>
  <c r="G8" i="5"/>
  <c r="G7" i="5"/>
  <c r="G6" i="5"/>
  <c r="G5" i="5"/>
  <c r="G4" i="5"/>
  <c r="G3" i="5"/>
  <c r="F3" i="5"/>
</calcChain>
</file>

<file path=xl/sharedStrings.xml><?xml version="1.0" encoding="utf-8"?>
<sst xmlns="http://schemas.openxmlformats.org/spreadsheetml/2006/main" count="116" uniqueCount="89">
  <si>
    <t>Price Level</t>
  </si>
  <si>
    <t>AD</t>
  </si>
  <si>
    <t>AS</t>
  </si>
  <si>
    <t>New AD</t>
  </si>
  <si>
    <t>Part B</t>
  </si>
  <si>
    <t>Part C</t>
  </si>
  <si>
    <t>Part E</t>
  </si>
  <si>
    <t>Initial</t>
  </si>
  <si>
    <t>Final</t>
  </si>
  <si>
    <t>Output</t>
  </si>
  <si>
    <t>PL</t>
  </si>
  <si>
    <t>Part D</t>
  </si>
  <si>
    <t>Price per bushel</t>
  </si>
  <si>
    <t>Quantity Demanded</t>
  </si>
  <si>
    <t>Quantity Supplied</t>
  </si>
  <si>
    <t>Equilibrium</t>
  </si>
  <si>
    <t>Quantity</t>
  </si>
  <si>
    <t>Price</t>
  </si>
  <si>
    <t>Price Floor</t>
  </si>
  <si>
    <t>Surplus</t>
  </si>
  <si>
    <t>Surplus=[QS]-[QD]</t>
  </si>
  <si>
    <t>Point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</si>
  <si>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</si>
  <si>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</si>
  <si>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</si>
  <si>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</si>
  <si>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</si>
  <si>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</si>
  <si>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</si>
  <si>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</si>
  <si>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</si>
  <si>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</si>
  <si>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QD</t>
  </si>
  <si>
    <t>QS</t>
  </si>
  <si>
    <t>Elasticity of Supply</t>
  </si>
  <si>
    <t>Elasticity of Demand</t>
  </si>
  <si>
    <t>Elasticity Type (Demand)</t>
  </si>
  <si>
    <t>Elasticity Type (Supply)</t>
  </si>
  <si>
    <t>Deadline</t>
  </si>
  <si>
    <t>Due by the end of Weeks 2, 3, 5, and 6 at 11:59 pm, ET.</t>
  </si>
  <si>
    <t>Outcomes</t>
  </si>
  <si>
    <t>Completing this Assessment will help you to meet the following:</t>
  </si>
  <si>
    <t>Course Outcomes</t>
  </si>
  <si>
    <t xml:space="preserve">ECON195 – Macroeconomics  </t>
  </si>
  <si>
    <t>Portfolio Project Template</t>
  </si>
  <si>
    <r>
      <t>·</t>
    </r>
    <r>
      <rPr>
        <sz val="12"/>
        <color indexed="8"/>
        <rFont val="Times New Roman"/>
        <family val="1"/>
      </rPr>
      <t xml:space="preserve">         </t>
    </r>
    <r>
      <rPr>
        <sz val="12"/>
        <color indexed="8"/>
        <rFont val="Book Antiqua"/>
        <family val="1"/>
      </rPr>
      <t>Apply macroeconomic theory and basic principles to economic data sets.</t>
    </r>
  </si>
  <si>
    <r>
      <t>·</t>
    </r>
    <r>
      <rPr>
        <sz val="12"/>
        <color indexed="8"/>
        <rFont val="Times New Roman"/>
        <family val="1"/>
      </rPr>
      <t xml:space="preserve">         </t>
    </r>
    <r>
      <rPr>
        <sz val="12"/>
        <color indexed="8"/>
        <rFont val="Book Antiqua"/>
        <family val="1"/>
      </rPr>
      <t>Explain basic economic principles and theory.</t>
    </r>
  </si>
  <si>
    <t>X-values</t>
  </si>
  <si>
    <t>y-values</t>
  </si>
  <si>
    <r>
      <t>New Qd</t>
    </r>
    <r>
      <rPr>
        <b/>
        <sz val="11"/>
        <color theme="1"/>
        <rFont val="Calibri"/>
        <family val="2"/>
      </rPr>
      <t>↑</t>
    </r>
  </si>
  <si>
    <r>
      <t>New Qd</t>
    </r>
    <r>
      <rPr>
        <b/>
        <sz val="11"/>
        <color theme="1"/>
        <rFont val="Calibri"/>
        <family val="2"/>
      </rPr>
      <t>↓</t>
    </r>
  </si>
  <si>
    <r>
      <t>New Qs</t>
    </r>
    <r>
      <rPr>
        <b/>
        <sz val="11"/>
        <color theme="1"/>
        <rFont val="Calibri"/>
        <family val="2"/>
      </rPr>
      <t>↑</t>
    </r>
  </si>
  <si>
    <r>
      <t>New Qs</t>
    </r>
    <r>
      <rPr>
        <b/>
        <sz val="11"/>
        <color theme="1"/>
        <rFont val="Calibri"/>
        <family val="2"/>
      </rPr>
      <t>↓</t>
    </r>
  </si>
  <si>
    <t>JAW</t>
  </si>
  <si>
    <t>Problem #1</t>
  </si>
  <si>
    <t xml:space="preserve">https://www.youtube.com/watch?v=w-R4BDNxSLU </t>
  </si>
  <si>
    <t>Tutoroial Links</t>
  </si>
  <si>
    <t>Problem #2</t>
  </si>
  <si>
    <t xml:space="preserve">https://www.youtube.com/watch?v=MlEBmoPGJvo </t>
  </si>
  <si>
    <t>Problem #3</t>
  </si>
  <si>
    <t xml:space="preserve">https://www.youtube.com/watch?v=YWiuxFPEm4A </t>
  </si>
  <si>
    <t>Problem #4A</t>
  </si>
  <si>
    <t xml:space="preserve">https://www.youtube.com/watch?v=Ls3ZLYQ5NtE </t>
  </si>
  <si>
    <t xml:space="preserve">Problem #4B – 
Extra Credit </t>
  </si>
  <si>
    <t>https://www.youtube.com/watch?v=Y3hjuu1OJAM</t>
  </si>
  <si>
    <t xml:space="preserve">Listed below are tutorial links to completing each problem, it is essential that the data from the project direction. </t>
  </si>
  <si>
    <t>Change
Final - Initial</t>
  </si>
  <si>
    <t>Intial</t>
  </si>
  <si>
    <t>Impact on employment:</t>
  </si>
  <si>
    <r>
      <rPr>
        <b/>
        <sz val="11"/>
        <color theme="1"/>
        <rFont val="Calibri"/>
        <family val="2"/>
        <scheme val="minor"/>
      </rPr>
      <t>Part D</t>
    </r>
    <r>
      <rPr>
        <sz val="11"/>
        <color theme="1"/>
        <rFont val="Calibri"/>
        <family val="2"/>
        <scheme val="minor"/>
      </rPr>
      <t>: Part Price Floor Values</t>
    </r>
  </si>
  <si>
    <t>A to B</t>
  </si>
  <si>
    <t xml:space="preserve">B to C </t>
  </si>
  <si>
    <t xml:space="preserve">C to D </t>
  </si>
  <si>
    <t>D to E</t>
  </si>
  <si>
    <t>F to G</t>
  </si>
  <si>
    <t>E to F</t>
  </si>
  <si>
    <t>G to H</t>
  </si>
  <si>
    <t>H to I</t>
  </si>
  <si>
    <t>I to J</t>
  </si>
  <si>
    <t>per bushels</t>
  </si>
  <si>
    <t xml:space="preserve"> million bushels</t>
  </si>
  <si>
    <t>millions bushels</t>
  </si>
  <si>
    <t>INCREASE</t>
  </si>
  <si>
    <t xml:space="preserve">Increase </t>
  </si>
  <si>
    <t xml:space="preserve">it has impact employment because they are operating less and at the new </t>
  </si>
  <si>
    <t>equilibrium point they are operating full.</t>
  </si>
  <si>
    <t xml:space="preserve"> decrease of 20</t>
  </si>
  <si>
    <t xml:space="preserve">Is operating on a full employment </t>
  </si>
  <si>
    <t>Decreases of 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</si>
</sst>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17" x14ac:knownFonts="1">
    <font>
      <sz val="11"/>
      <color theme="1"/>
      <name val="Calibri"/>
      <family val="2"/>
      <scheme val="minor"/>
    </font>
    <font>
      <sz val="12"/>
      <name val="Book Antiqua"/>
      <family val="1"/>
    </font>
    <font>
      <b/>
      <sz val="10"/>
      <name val="Book Antiqua"/>
      <family val="1"/>
    </font>
    <font>
      <sz val="12"/>
      <color indexed="8"/>
      <name val="Book Antiqua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Book Antiqua"/>
      <family val="1"/>
    </font>
    <font>
      <sz val="12"/>
      <color theme="1"/>
      <name val="Book Antiqua"/>
      <family val="1"/>
    </font>
    <font>
      <b/>
      <sz val="12"/>
      <color rgb="FF2F5496"/>
      <name val="Book Antiqua"/>
      <family val="1"/>
    </font>
    <font>
      <b/>
      <sz val="12"/>
      <name val="Book Antiqua"/>
      <family val="1"/>
    </font>
    <font>
      <sz val="12"/>
      <color theme="1"/>
      <name val="Calibri"/>
      <family val="2"/>
      <scheme val="minor"/>
    </font>
    <font>
      <b/>
      <sz val="12"/>
      <color rgb="FF000000"/>
      <name val="Book Antiqua"/>
      <family val="1"/>
    </font>
    <font>
      <sz val="12"/>
      <color theme="1"/>
      <name val="Symbol"/>
      <family val="1"/>
      <charset val="2"/>
    </font>
    <font>
      <sz val="12"/>
      <color indexed="8"/>
      <name val="Times New Roman"/>
      <family val="1"/>
    </font>
    <font>
      <b/>
      <sz val="11"/>
      <color theme="1"/>
      <name val="Calibri"/>
      <family val="2"/>
    </font>
    <font>
      <b/>
      <u/>
      <sz val="12"/>
      <color theme="1"/>
      <name val="Book Antiqua"/>
      <family val="1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3" xfId="0" applyBorder="1"/>
    <xf numFmtId="0" fontId="4" fillId="0" borderId="0" xfId="0" applyFont="1" applyAlignment="1">
      <alignment horizontal="center"/>
    </xf>
    <xf numFmtId="6" fontId="0" fillId="0" borderId="0" xfId="0" applyNumberFormat="1" applyAlignment="1">
      <alignment horizontal="center"/>
    </xf>
    <xf numFmtId="6" fontId="0" fillId="0" borderId="3" xfId="0" applyNumberFormat="1" applyBorder="1" applyAlignment="1">
      <alignment horizontal="center"/>
    </xf>
    <xf numFmtId="0" fontId="4" fillId="0" borderId="4" xfId="0" applyFont="1" applyBorder="1" applyAlignment="1">
      <alignment horizontal="center"/>
    </xf>
    <xf numFmtId="6" fontId="0" fillId="0" borderId="4" xfId="0" applyNumberFormat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0" fillId="0" borderId="0" xfId="0" applyFont="1"/>
    <xf numFmtId="2" fontId="0" fillId="0" borderId="0" xfId="0" applyNumberFormat="1"/>
    <xf numFmtId="0" fontId="0" fillId="0" borderId="0" xfId="0" applyBorder="1"/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 applyAlignment="1">
      <alignment vertical="center"/>
    </xf>
    <xf numFmtId="0" fontId="11" fillId="0" borderId="0" xfId="0" applyFont="1" applyAlignment="1">
      <alignment horizontal="left" vertical="center" indent="5"/>
    </xf>
    <xf numFmtId="6" fontId="0" fillId="0" borderId="5" xfId="0" applyNumberFormat="1" applyBorder="1"/>
    <xf numFmtId="0" fontId="0" fillId="0" borderId="5" xfId="0" applyBorder="1"/>
    <xf numFmtId="0" fontId="0" fillId="0" borderId="5" xfId="0" applyFill="1" applyBorder="1"/>
    <xf numFmtId="0" fontId="0" fillId="0" borderId="7" xfId="0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44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44" fontId="0" fillId="0" borderId="5" xfId="0" applyNumberFormat="1" applyBorder="1"/>
    <xf numFmtId="44" fontId="0" fillId="0" borderId="0" xfId="0" applyNumberFormat="1" applyBorder="1"/>
    <xf numFmtId="0" fontId="0" fillId="0" borderId="8" xfId="0" applyBorder="1"/>
    <xf numFmtId="0" fontId="0" fillId="0" borderId="5" xfId="0" applyBorder="1" applyAlignment="1">
      <alignment horizontal="center"/>
    </xf>
    <xf numFmtId="0" fontId="14" fillId="0" borderId="0" xfId="0" applyFont="1" applyAlignment="1">
      <alignment vertical="center"/>
    </xf>
    <xf numFmtId="0" fontId="15" fillId="0" borderId="0" xfId="1"/>
    <xf numFmtId="0" fontId="5" fillId="0" borderId="0" xfId="0" applyFont="1"/>
    <xf numFmtId="0" fontId="14" fillId="0" borderId="0" xfId="0" applyFont="1" applyAlignment="1">
      <alignment wrapText="1"/>
    </xf>
    <xf numFmtId="0" fontId="15" fillId="0" borderId="0" xfId="1" applyAlignment="1">
      <alignment vertical="center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4" fillId="0" borderId="0" xfId="0" applyFont="1" applyBorder="1"/>
    <xf numFmtId="0" fontId="0" fillId="0" borderId="0" xfId="0" applyFill="1" applyBorder="1"/>
    <xf numFmtId="0" fontId="0" fillId="0" borderId="9" xfId="0" applyFill="1" applyBorder="1"/>
    <xf numFmtId="2" fontId="16" fillId="0" borderId="0" xfId="0" applyNumberFormat="1" applyFont="1"/>
    <xf numFmtId="0" fontId="4" fillId="0" borderId="0" xfId="0" applyFont="1" applyFill="1" applyBorder="1" applyAlignment="1">
      <alignment horizontal="right" wrapText="1"/>
    </xf>
    <xf numFmtId="0" fontId="0" fillId="0" borderId="5" xfId="0" applyNumberForma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Part</a:t>
            </a:r>
            <a:r>
              <a:rPr lang="en-US" baseline="0"/>
              <a:t> A</a:t>
            </a:r>
            <a:r>
              <a:rPr lang="en-US"/>
              <a:t>- Market</a:t>
            </a:r>
            <a:r>
              <a:rPr lang="en-US" baseline="0"/>
              <a:t> for Beans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8890586719041555"/>
          <c:y val="0.21699154449528593"/>
          <c:w val="0.75130020608645987"/>
          <c:h val="0.64885238562836578"/>
        </c:manualLayout>
      </c:layout>
      <c:scatterChart>
        <c:scatterStyle val="smoothMarker"/>
        <c:varyColors val="0"/>
        <c:ser>
          <c:idx val="0"/>
          <c:order val="0"/>
          <c:tx>
            <c:v>Quantity Demanded</c:v>
          </c:tx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ser>
          <c:idx val="1"/>
          <c:order val="1"/>
          <c:tx>
            <c:v>Quantity Supplies</c:v>
          </c:tx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968768"/>
        <c:axId val="176969344"/>
      </c:scatterChart>
      <c:valAx>
        <c:axId val="176968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Quantity</a:t>
                </a:r>
                <a:r>
                  <a:rPr lang="en-US" sz="11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(million per punds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76969344"/>
        <c:crosses val="autoZero"/>
        <c:crossBetween val="midCat"/>
      </c:valAx>
      <c:valAx>
        <c:axId val="176969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200" baseline="0">
                    <a:latin typeface="Times New Roman" panose="02020603050405020304" pitchFamily="18" charset="0"/>
                  </a:rPr>
                  <a:t>Prices ( per pounds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7696876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6.9178339766888905E-2"/>
          <c:y val="0.10172039565815065"/>
          <c:w val="0.9"/>
          <c:h val="8.2570380757199871E-2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Part</a:t>
            </a:r>
            <a:r>
              <a:rPr lang="en-US" baseline="0"/>
              <a:t> B- </a:t>
            </a:r>
            <a:r>
              <a:rPr lang="en-US"/>
              <a:t>Market</a:t>
            </a:r>
            <a:r>
              <a:rPr lang="en-US" baseline="0"/>
              <a:t> for Beans</a:t>
            </a:r>
            <a:endParaRPr lang="en-US"/>
          </a:p>
        </c:rich>
      </c:tx>
      <c:layout>
        <c:manualLayout>
          <c:xMode val="edge"/>
          <c:yMode val="edge"/>
          <c:x val="0.30259811915142143"/>
          <c:y val="3.0107627079159479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7140807004858605"/>
          <c:y val="0.24536047207731121"/>
          <c:w val="0.75130020608645987"/>
          <c:h val="0.62858886104838851"/>
        </c:manualLayout>
      </c:layout>
      <c:scatterChart>
        <c:scatterStyle val="smoothMarker"/>
        <c:varyColors val="0"/>
        <c:ser>
          <c:idx val="0"/>
          <c:order val="0"/>
          <c:tx>
            <c:v>Quantity Demanded</c:v>
          </c:tx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ser>
          <c:idx val="1"/>
          <c:order val="1"/>
          <c:tx>
            <c:v>Quantity Supplies</c:v>
          </c:tx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ser>
          <c:idx val="2"/>
          <c:order val="2"/>
          <c:tx>
            <c:v>New Quantity Demanded</c:v>
          </c:tx>
          <c:xVal>
            <c:numRef>
              <c:f>'Problem 1'!$E$3:$E$10</c:f>
              <c:numCache>
                <c:formatCode>General</c:formatCode>
                <c:ptCount val="8"/>
                <c:pt idx="0">
                  <c:v>80</c:v>
                </c:pt>
                <c:pt idx="1">
                  <c:v>75</c:v>
                </c:pt>
                <c:pt idx="2">
                  <c:v>70</c:v>
                </c:pt>
                <c:pt idx="3">
                  <c:v>65</c:v>
                </c:pt>
                <c:pt idx="4">
                  <c:v>60</c:v>
                </c:pt>
                <c:pt idx="5">
                  <c:v>55</c:v>
                </c:pt>
                <c:pt idx="6">
                  <c:v>50</c:v>
                </c:pt>
                <c:pt idx="7">
                  <c:v>45</c:v>
                </c:pt>
              </c:numCache>
            </c:numRef>
          </c:xVal>
          <c:yVal>
            <c:numRef>
              <c:f>'Problem 1'!$B$3:$B$11</c:f>
              <c:numCache>
                <c:formatCode>"$"#,##0_);[Red]\("$"#,##0\)</c:formatCode>
                <c:ptCount val="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971072"/>
        <c:axId val="200548352"/>
      </c:scatterChart>
      <c:valAx>
        <c:axId val="176971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Quantity</a:t>
                </a:r>
                <a:r>
                  <a:rPr lang="en-US" sz="11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(million per punds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0548352"/>
        <c:crosses val="autoZero"/>
        <c:crossBetween val="midCat"/>
      </c:valAx>
      <c:valAx>
        <c:axId val="200548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200" baseline="0">
                    <a:latin typeface="Times New Roman" panose="02020603050405020304" pitchFamily="18" charset="0"/>
                  </a:rPr>
                  <a:t>Prices ( per pounds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76971072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7.901849092207712E-2"/>
          <c:y val="8.7740656164997294E-2"/>
          <c:w val="0.88395778038392692"/>
          <c:h val="0.14859509005898411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Part</a:t>
            </a:r>
            <a:r>
              <a:rPr lang="en-US" baseline="0"/>
              <a:t> C- </a:t>
            </a:r>
            <a:r>
              <a:rPr lang="en-US"/>
              <a:t>Market</a:t>
            </a:r>
            <a:r>
              <a:rPr lang="en-US" baseline="0"/>
              <a:t> for Beans</a:t>
            </a:r>
            <a:endParaRPr lang="en-US"/>
          </a:p>
        </c:rich>
      </c:tx>
      <c:layout>
        <c:manualLayout>
          <c:xMode val="edge"/>
          <c:yMode val="edge"/>
          <c:x val="0.32330238277904444"/>
          <c:y val="4.45477889271061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9940457820064017"/>
          <c:y val="0.24536047207731121"/>
          <c:w val="0.75130020608645987"/>
          <c:h val="0.62858886104838851"/>
        </c:manualLayout>
      </c:layout>
      <c:scatterChart>
        <c:scatterStyle val="smoothMarker"/>
        <c:varyColors val="0"/>
        <c:ser>
          <c:idx val="0"/>
          <c:order val="0"/>
          <c:tx>
            <c:v>Quantity Demanded</c:v>
          </c:tx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ser>
          <c:idx val="1"/>
          <c:order val="1"/>
          <c:tx>
            <c:v>Quantity Supplies</c:v>
          </c:tx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ser>
          <c:idx val="2"/>
          <c:order val="2"/>
          <c:tx>
            <c:v>New Quantity Demanded</c:v>
          </c:tx>
          <c:xVal>
            <c:numRef>
              <c:f>'Problem 1'!$F$3:$F$10</c:f>
              <c:numCache>
                <c:formatCode>General</c:formatCode>
                <c:ptCount val="8"/>
                <c:pt idx="0">
                  <c:v>20</c:v>
                </c:pt>
                <c:pt idx="1">
                  <c:v>15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xVal>
          <c:yVal>
            <c:numRef>
              <c:f>'Problem 1'!$B$3:$B$11</c:f>
              <c:numCache>
                <c:formatCode>"$"#,##0_);[Red]\("$"#,##0\)</c:formatCode>
                <c:ptCount val="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550656"/>
        <c:axId val="200551232"/>
      </c:scatterChart>
      <c:valAx>
        <c:axId val="2005506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Quantity</a:t>
                </a:r>
                <a:r>
                  <a:rPr lang="en-US" sz="11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(million per punds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0551232"/>
        <c:crosses val="autoZero"/>
        <c:crossBetween val="midCat"/>
      </c:valAx>
      <c:valAx>
        <c:axId val="200551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200" baseline="0">
                    <a:latin typeface="Times New Roman" panose="02020603050405020304" pitchFamily="18" charset="0"/>
                  </a:rPr>
                  <a:t>Prices ( per pounds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055065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7.901849092207712E-2"/>
          <c:y val="8.7740656164997294E-2"/>
          <c:w val="0.88395778038392692"/>
          <c:h val="0.14859509005898411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Part</a:t>
            </a:r>
            <a:r>
              <a:rPr lang="en-US" baseline="0"/>
              <a:t> E- </a:t>
            </a:r>
            <a:r>
              <a:rPr lang="en-US"/>
              <a:t>Market</a:t>
            </a:r>
            <a:r>
              <a:rPr lang="en-US" baseline="0"/>
              <a:t> for Beans</a:t>
            </a:r>
            <a:endParaRPr lang="en-US"/>
          </a:p>
        </c:rich>
      </c:tx>
      <c:layout>
        <c:manualLayout>
          <c:xMode val="edge"/>
          <c:yMode val="edge"/>
          <c:x val="0.32330238277904444"/>
          <c:y val="4.45477889271061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6086779362369913"/>
          <c:y val="0.24536043903602958"/>
          <c:w val="0.75130020608645987"/>
          <c:h val="0.62858886104838851"/>
        </c:manualLayout>
      </c:layout>
      <c:scatterChart>
        <c:scatterStyle val="smoothMarker"/>
        <c:varyColors val="0"/>
        <c:ser>
          <c:idx val="0"/>
          <c:order val="0"/>
          <c:tx>
            <c:v>Quantity Demanded</c:v>
          </c:tx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ser>
          <c:idx val="1"/>
          <c:order val="1"/>
          <c:tx>
            <c:v>Quantity Supplies</c:v>
          </c:tx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'Problem 1'!$H$2</c:f>
              <c:strCache>
                <c:ptCount val="1"/>
                <c:pt idx="0">
                  <c:v>New Qs↓</c:v>
                </c:pt>
              </c:strCache>
            </c:strRef>
          </c:tx>
          <c:xVal>
            <c:numRef>
              <c:f>'Problem 1'!$H$3:$H$10</c:f>
              <c:numCache>
                <c:formatCode>General</c:formatCode>
                <c:ptCount val="8"/>
                <c:pt idx="0">
                  <c:v>0</c:v>
                </c:pt>
                <c:pt idx="1">
                  <c:v>-5</c:v>
                </c:pt>
                <c:pt idx="2">
                  <c:v>0</c:v>
                </c:pt>
                <c:pt idx="3">
                  <c:v>5</c:v>
                </c:pt>
                <c:pt idx="4">
                  <c:v>10</c:v>
                </c:pt>
                <c:pt idx="5">
                  <c:v>15</c:v>
                </c:pt>
                <c:pt idx="6">
                  <c:v>20</c:v>
                </c:pt>
                <c:pt idx="7">
                  <c:v>25</c:v>
                </c:pt>
              </c:numCache>
            </c:numRef>
          </c:xVal>
          <c:yVal>
            <c:numRef>
              <c:f>'Problem 1'!$B$3:$B$11</c:f>
              <c:numCache>
                <c:formatCode>"$"#,##0_);[Red]\("$"#,##0\)</c:formatCode>
                <c:ptCount val="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553536"/>
        <c:axId val="200554112"/>
      </c:scatterChart>
      <c:valAx>
        <c:axId val="200553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Quantity</a:t>
                </a:r>
                <a:r>
                  <a:rPr lang="en-US" sz="11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(million per punds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0554112"/>
        <c:crosses val="autoZero"/>
        <c:crossBetween val="midCat"/>
      </c:valAx>
      <c:valAx>
        <c:axId val="200554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200" baseline="0">
                    <a:latin typeface="Times New Roman" panose="02020603050405020304" pitchFamily="18" charset="0"/>
                  </a:rPr>
                  <a:t>Prices ( per pounds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055353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7.901849092207712E-2"/>
          <c:y val="8.7740656164997294E-2"/>
          <c:w val="0.88395778038392692"/>
          <c:h val="0.14859509005898411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Part</a:t>
            </a:r>
            <a:r>
              <a:rPr lang="en-US" baseline="0"/>
              <a:t> D- </a:t>
            </a:r>
            <a:r>
              <a:rPr lang="en-US"/>
              <a:t>Market</a:t>
            </a:r>
            <a:r>
              <a:rPr lang="en-US" baseline="0"/>
              <a:t> for Beans</a:t>
            </a:r>
            <a:endParaRPr lang="en-US"/>
          </a:p>
        </c:rich>
      </c:tx>
      <c:layout>
        <c:manualLayout>
          <c:xMode val="edge"/>
          <c:yMode val="edge"/>
          <c:x val="0.32330238277904444"/>
          <c:y val="4.45477889271061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9940457820064017"/>
          <c:y val="0.24536047207731121"/>
          <c:w val="0.75130020608645987"/>
          <c:h val="0.62858886104838851"/>
        </c:manualLayout>
      </c:layout>
      <c:scatterChart>
        <c:scatterStyle val="smoothMarker"/>
        <c:varyColors val="0"/>
        <c:ser>
          <c:idx val="0"/>
          <c:order val="0"/>
          <c:tx>
            <c:v>Quantity Demanded</c:v>
          </c:tx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ser>
          <c:idx val="1"/>
          <c:order val="1"/>
          <c:tx>
            <c:v>Quantity Supplies</c:v>
          </c:tx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</c:ser>
        <c:ser>
          <c:idx val="2"/>
          <c:order val="2"/>
          <c:tx>
            <c:v>New Quantity Demanded+'Problem 1'!$G$2</c:v>
          </c:tx>
          <c:xVal>
            <c:numRef>
              <c:f>'Problem 1'!$G$3:$G$11</c:f>
              <c:numCache>
                <c:formatCode>General</c:formatCode>
                <c:ptCount val="9"/>
                <c:pt idx="0">
                  <c:v>50</c:v>
                </c:pt>
                <c:pt idx="1">
                  <c:v>55</c:v>
                </c:pt>
                <c:pt idx="2">
                  <c:v>60</c:v>
                </c:pt>
                <c:pt idx="3">
                  <c:v>65</c:v>
                </c:pt>
                <c:pt idx="4">
                  <c:v>70</c:v>
                </c:pt>
                <c:pt idx="5">
                  <c:v>75</c:v>
                </c:pt>
                <c:pt idx="6">
                  <c:v>80</c:v>
                </c:pt>
                <c:pt idx="7">
                  <c:v>85</c:v>
                </c:pt>
              </c:numCache>
            </c:numRef>
          </c:xVal>
          <c:yVal>
            <c:numRef>
              <c:f>'Problem 1'!$B$3:$B$11</c:f>
              <c:numCache>
                <c:formatCode>"$"#,##0_);[Red]\("$"#,##0\)</c:formatCode>
                <c:ptCount val="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1269248"/>
        <c:axId val="201269824"/>
      </c:scatterChart>
      <c:valAx>
        <c:axId val="201269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Quantity</a:t>
                </a:r>
                <a:r>
                  <a:rPr lang="en-US" sz="11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(million per punds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1269824"/>
        <c:crosses val="autoZero"/>
        <c:crossBetween val="midCat"/>
      </c:valAx>
      <c:valAx>
        <c:axId val="201269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200" baseline="0">
                    <a:latin typeface="Times New Roman" panose="02020603050405020304" pitchFamily="18" charset="0"/>
                  </a:rPr>
                  <a:t>Prices ( per pounds</a:t>
                </a:r>
                <a:r>
                  <a:rPr lang="en-US" baseline="0"/>
                  <a:t>)</a:t>
                </a:r>
                <a:endParaRPr lang="en-US"/>
              </a:p>
            </c:rich>
          </c:tx>
          <c:layout/>
          <c:overlay val="0"/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126924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7.901849092207712E-2"/>
          <c:y val="8.7740656164997294E-2"/>
          <c:w val="0.88395778038392692"/>
          <c:h val="0.14859509005898411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Price</a:t>
            </a:r>
            <a:r>
              <a:rPr lang="en-US" baseline="0"/>
              <a:t> Elasticity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29479418731195184"/>
          <c:y val="0.17096664032237607"/>
          <c:w val="0.60725459317585306"/>
          <c:h val="0.6081620466586658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'Problem 2'!$D$2</c:f>
              <c:strCache>
                <c:ptCount val="1"/>
                <c:pt idx="0">
                  <c:v>QD</c:v>
                </c:pt>
              </c:strCache>
            </c:strRef>
          </c:tx>
          <c:xVal>
            <c:numRef>
              <c:f>'Problem 2'!$D$3:$D$12</c:f>
              <c:numCache>
                <c:formatCode>General</c:formatCode>
                <c:ptCount val="10"/>
                <c:pt idx="0">
                  <c:v>585</c:v>
                </c:pt>
                <c:pt idx="1">
                  <c:v>635</c:v>
                </c:pt>
                <c:pt idx="2">
                  <c:v>665</c:v>
                </c:pt>
                <c:pt idx="3">
                  <c:v>695</c:v>
                </c:pt>
                <c:pt idx="4">
                  <c:v>705</c:v>
                </c:pt>
                <c:pt idx="5">
                  <c:v>730</c:v>
                </c:pt>
                <c:pt idx="6">
                  <c:v>750</c:v>
                </c:pt>
                <c:pt idx="7">
                  <c:v>780</c:v>
                </c:pt>
                <c:pt idx="8">
                  <c:v>830</c:v>
                </c:pt>
                <c:pt idx="9">
                  <c:v>930</c:v>
                </c:pt>
              </c:numCache>
            </c:numRef>
          </c:xVal>
          <c:yVal>
            <c:numRef>
              <c:f>'Problem 2'!$C$3:$C$12</c:f>
              <c:numCache>
                <c:formatCode>"$"#,##0_);[Red]\("$"#,##0\)</c:formatCode>
                <c:ptCount val="10"/>
                <c:pt idx="0">
                  <c:v>13</c:v>
                </c:pt>
                <c:pt idx="1">
                  <c:v>12</c:v>
                </c:pt>
                <c:pt idx="2">
                  <c:v>11</c:v>
                </c:pt>
                <c:pt idx="3">
                  <c:v>10</c:v>
                </c:pt>
                <c:pt idx="4">
                  <c:v>9</c:v>
                </c:pt>
                <c:pt idx="5">
                  <c:v>8</c:v>
                </c:pt>
                <c:pt idx="6">
                  <c:v>7</c:v>
                </c:pt>
                <c:pt idx="7">
                  <c:v>6</c:v>
                </c:pt>
                <c:pt idx="8">
                  <c:v>5</c:v>
                </c:pt>
                <c:pt idx="9">
                  <c:v>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'Problem 2'!$E$2</c:f>
              <c:strCache>
                <c:ptCount val="1"/>
                <c:pt idx="0">
                  <c:v>QS</c:v>
                </c:pt>
              </c:strCache>
            </c:strRef>
          </c:tx>
          <c:xVal>
            <c:numRef>
              <c:f>'Problem 2'!$E$3:$E$12</c:f>
              <c:numCache>
                <c:formatCode>General</c:formatCode>
                <c:ptCount val="10"/>
                <c:pt idx="0">
                  <c:v>1305</c:v>
                </c:pt>
                <c:pt idx="1">
                  <c:v>1130</c:v>
                </c:pt>
                <c:pt idx="2">
                  <c:v>980</c:v>
                </c:pt>
                <c:pt idx="3">
                  <c:v>930</c:v>
                </c:pt>
                <c:pt idx="4">
                  <c:v>840</c:v>
                </c:pt>
                <c:pt idx="5">
                  <c:v>730</c:v>
                </c:pt>
                <c:pt idx="6">
                  <c:v>630</c:v>
                </c:pt>
                <c:pt idx="7">
                  <c:v>480</c:v>
                </c:pt>
                <c:pt idx="8">
                  <c:v>360</c:v>
                </c:pt>
                <c:pt idx="9">
                  <c:v>260</c:v>
                </c:pt>
              </c:numCache>
            </c:numRef>
          </c:xVal>
          <c:yVal>
            <c:numRef>
              <c:f>'Problem 2'!$C$3:$C$11</c:f>
              <c:numCache>
                <c:formatCode>"$"#,##0_);[Red]\("$"#,##0\)</c:formatCode>
                <c:ptCount val="9"/>
                <c:pt idx="0">
                  <c:v>13</c:v>
                </c:pt>
                <c:pt idx="1">
                  <c:v>12</c:v>
                </c:pt>
                <c:pt idx="2">
                  <c:v>11</c:v>
                </c:pt>
                <c:pt idx="3">
                  <c:v>10</c:v>
                </c:pt>
                <c:pt idx="4">
                  <c:v>9</c:v>
                </c:pt>
                <c:pt idx="5">
                  <c:v>8</c:v>
                </c:pt>
                <c:pt idx="6">
                  <c:v>7</c:v>
                </c:pt>
                <c:pt idx="7">
                  <c:v>6</c:v>
                </c:pt>
                <c:pt idx="8">
                  <c:v>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1272128"/>
        <c:axId val="201272704"/>
      </c:scatterChart>
      <c:valAx>
        <c:axId val="201272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Quantity</a:t>
                </a:r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1272704"/>
        <c:crosses val="autoZero"/>
        <c:crossBetween val="midCat"/>
      </c:valAx>
      <c:valAx>
        <c:axId val="201272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Price</a:t>
                </a:r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1272128"/>
        <c:crosses val="autoZero"/>
        <c:crossBetween val="midCat"/>
      </c:valAx>
      <c:spPr>
        <a:noFill/>
        <a:ln w="25400">
          <a:noFill/>
        </a:ln>
      </c:spPr>
    </c:plotArea>
    <c:legend>
      <c:legendPos val="l"/>
      <c:layout/>
      <c:overlay val="0"/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Government</a:t>
            </a:r>
            <a:r>
              <a:rPr lang="en-US" baseline="0"/>
              <a:t> Policies 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631263325094071"/>
          <c:y val="0.20251895086540758"/>
          <c:w val="0.78233893093460405"/>
          <c:h val="0.5964035264822666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'Problem 3'!$C$2</c:f>
              <c:strCache>
                <c:ptCount val="1"/>
                <c:pt idx="0">
                  <c:v>Quantity Demanded</c:v>
                </c:pt>
              </c:strCache>
            </c:strRef>
          </c:tx>
          <c:xVal>
            <c:numRef>
              <c:f>'Problem 3'!$C$3:$C$9</c:f>
              <c:numCache>
                <c:formatCode>General</c:formatCode>
                <c:ptCount val="7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</c:numCache>
            </c:numRef>
          </c:xVal>
          <c:yVal>
            <c:numRef>
              <c:f>'Problem 3'!$B$3:$B$9</c:f>
              <c:numCache>
                <c:formatCode>_("$"* #,##0.00_);_("$"* \(#,##0.00\);_("$"* "-"??_);_(@_)</c:formatCode>
                <c:ptCount val="7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'Problem 3'!$D$2</c:f>
              <c:strCache>
                <c:ptCount val="1"/>
                <c:pt idx="0">
                  <c:v>Quantity Supplied</c:v>
                </c:pt>
              </c:strCache>
            </c:strRef>
          </c:tx>
          <c:xVal>
            <c:numRef>
              <c:f>'Problem 3'!$D$3:$D$8</c:f>
              <c:numCache>
                <c:formatCode>General</c:formatCode>
                <c:ptCount val="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</c:numCache>
            </c:numRef>
          </c:xVal>
          <c:yVal>
            <c:numRef>
              <c:f>'Problem 3'!$B$3:$B$9</c:f>
              <c:numCache>
                <c:formatCode>_("$"* #,##0.00_);_("$"* \(#,##0.00\);_("$"* "-"??_);_(@_)</c:formatCode>
                <c:ptCount val="7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'Problem 3'!$B$14</c:f>
              <c:strCache>
                <c:ptCount val="1"/>
                <c:pt idx="0">
                  <c:v>Equilibrium</c:v>
                </c:pt>
              </c:strCache>
            </c:strRef>
          </c:tx>
          <c:spPr>
            <a:ln>
              <a:noFill/>
            </a:ln>
            <a:effectLst>
              <a:glow>
                <a:schemeClr val="accent1">
                  <a:alpha val="40000"/>
                </a:schemeClr>
              </a:glow>
            </a:effectLst>
          </c:spPr>
          <c:marker>
            <c:symbol val="triangle"/>
            <c:size val="10"/>
            <c:spPr>
              <a:effectLst>
                <a:glow>
                  <a:schemeClr val="accent1">
                    <a:alpha val="40000"/>
                  </a:schemeClr>
                </a:glow>
              </a:effectLst>
            </c:spPr>
          </c:marker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xVal>
            <c:numRef>
              <c:f>'Problem 3'!$C$16</c:f>
              <c:numCache>
                <c:formatCode>General</c:formatCode>
                <c:ptCount val="1"/>
                <c:pt idx="0">
                  <c:v>6</c:v>
                </c:pt>
              </c:numCache>
            </c:numRef>
          </c:xVal>
          <c:yVal>
            <c:numRef>
              <c:f>'Problem 3'!$C$15</c:f>
              <c:numCache>
                <c:formatCode>_("$"* #,##0.00_);_("$"* \(#,##0.00\);_("$"* "-"??_);_(@_)</c:formatCode>
                <c:ptCount val="1"/>
                <c:pt idx="0">
                  <c:v>6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'Problem 3'!$B$19</c:f>
              <c:strCache>
                <c:ptCount val="1"/>
                <c:pt idx="0">
                  <c:v>Price Floor</c:v>
                </c:pt>
              </c:strCache>
            </c:strRef>
          </c:tx>
          <c:xVal>
            <c:numRef>
              <c:f>'Problem 3'!$B$26:$B$27</c:f>
              <c:numCache>
                <c:formatCode>General</c:formatCode>
                <c:ptCount val="2"/>
                <c:pt idx="0" formatCode="_(&quot;$&quot;* #,##0.00_);_(&quot;$&quot;* \(#,##0.00\);_(&quot;$&quot;* &quot;-&quot;??_);_(@_)">
                  <c:v>7</c:v>
                </c:pt>
                <c:pt idx="1">
                  <c:v>5</c:v>
                </c:pt>
              </c:numCache>
            </c:numRef>
          </c:xVal>
          <c:yVal>
            <c:numRef>
              <c:f>'Problem 3'!$C$26:$C$28</c:f>
              <c:numCache>
                <c:formatCode>_("$"* #,##0.00_);_("$"* \(#,##0.00\);_("$"* "-"??_);_(@_)</c:formatCode>
                <c:ptCount val="3"/>
                <c:pt idx="0">
                  <c:v>7</c:v>
                </c:pt>
                <c:pt idx="1">
                  <c:v>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1275008"/>
        <c:axId val="201275584"/>
      </c:scatterChart>
      <c:valAx>
        <c:axId val="201275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US" sz="1100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Quantity</a:t>
                </a:r>
                <a:r>
                  <a:rPr lang="en-US" sz="1100" b="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 millions per bushels)</a:t>
                </a:r>
                <a:endParaRPr lang="en-US" sz="1100" b="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48663998250218721"/>
              <c:y val="0.8925692621755614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1275584"/>
        <c:crosses val="autoZero"/>
        <c:crossBetween val="midCat"/>
      </c:valAx>
      <c:valAx>
        <c:axId val="2012755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100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Price(</a:t>
                </a:r>
                <a:r>
                  <a:rPr lang="en-US" sz="1100" b="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per bushels)</a:t>
                </a:r>
                <a:endParaRPr lang="en-US" sz="1100" b="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201275008"/>
        <c:crosses val="autoZero"/>
        <c:crossBetween val="midCat"/>
      </c:valAx>
      <c:spPr>
        <a:ln>
          <a:noFill/>
        </a:ln>
      </c:spPr>
    </c:plotArea>
    <c:legend>
      <c:legendPos val="t"/>
      <c:layout/>
      <c:overlay val="0"/>
      <c:spPr>
        <a:noFill/>
      </c:sp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>
                <a:latin typeface="Times New Roman" panose="02020603050405020304" pitchFamily="18" charset="0"/>
                <a:cs typeface="Times New Roman" panose="02020603050405020304" pitchFamily="18" charset="0"/>
              </a:rPr>
              <a:t>AD/AS</a:t>
            </a:r>
            <a:r>
              <a:rPr lang="en-US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for Australia  </a:t>
            </a:r>
            <a:endParaRPr lang="en-US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'Problem 4A'!$C$2</c:f>
              <c:strCache>
                <c:ptCount val="1"/>
                <c:pt idx="0">
                  <c:v>AD</c:v>
                </c:pt>
              </c:strCache>
            </c:strRef>
          </c:tx>
          <c:marker>
            <c:symbol val="none"/>
          </c:marker>
          <c:xVal>
            <c:numRef>
              <c:f>'Problem 4A'!$C$3:$C$9</c:f>
              <c:numCache>
                <c:formatCode>General</c:formatCode>
                <c:ptCount val="7"/>
                <c:pt idx="0">
                  <c:v>680</c:v>
                </c:pt>
                <c:pt idx="1">
                  <c:v>670</c:v>
                </c:pt>
                <c:pt idx="2">
                  <c:v>660</c:v>
                </c:pt>
                <c:pt idx="3">
                  <c:v>650</c:v>
                </c:pt>
                <c:pt idx="4">
                  <c:v>640</c:v>
                </c:pt>
                <c:pt idx="5">
                  <c:v>630</c:v>
                </c:pt>
                <c:pt idx="6">
                  <c:v>620</c:v>
                </c:pt>
              </c:numCache>
            </c:numRef>
          </c:xVal>
          <c:yVal>
            <c:numRef>
              <c:f>'Problem 4A'!$B$3:$B$9</c:f>
              <c:numCache>
                <c:formatCode>General</c:formatCode>
                <c:ptCount val="7"/>
                <c:pt idx="0">
                  <c:v>130</c:v>
                </c:pt>
                <c:pt idx="1">
                  <c:v>140</c:v>
                </c:pt>
                <c:pt idx="2">
                  <c:v>150</c:v>
                </c:pt>
                <c:pt idx="3">
                  <c:v>160</c:v>
                </c:pt>
                <c:pt idx="4">
                  <c:v>170</c:v>
                </c:pt>
                <c:pt idx="5">
                  <c:v>180</c:v>
                </c:pt>
                <c:pt idx="6">
                  <c:v>190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'Problem 4A'!$D$2</c:f>
              <c:strCache>
                <c:ptCount val="1"/>
                <c:pt idx="0">
                  <c:v>AS</c:v>
                </c:pt>
              </c:strCache>
            </c:strRef>
          </c:tx>
          <c:marker>
            <c:symbol val="none"/>
          </c:marker>
          <c:xVal>
            <c:numRef>
              <c:f>'Problem 4A'!$D$3:$D$9</c:f>
              <c:numCache>
                <c:formatCode>General</c:formatCode>
                <c:ptCount val="7"/>
                <c:pt idx="0">
                  <c:v>580</c:v>
                </c:pt>
                <c:pt idx="1">
                  <c:v>620</c:v>
                </c:pt>
                <c:pt idx="2">
                  <c:v>660</c:v>
                </c:pt>
                <c:pt idx="3">
                  <c:v>690</c:v>
                </c:pt>
                <c:pt idx="4">
                  <c:v>740</c:v>
                </c:pt>
                <c:pt idx="5">
                  <c:v>760</c:v>
                </c:pt>
                <c:pt idx="6">
                  <c:v>770</c:v>
                </c:pt>
              </c:numCache>
            </c:numRef>
          </c:xVal>
          <c:yVal>
            <c:numRef>
              <c:f>'Problem 4A'!$B$3:$B$9</c:f>
              <c:numCache>
                <c:formatCode>General</c:formatCode>
                <c:ptCount val="7"/>
                <c:pt idx="0">
                  <c:v>130</c:v>
                </c:pt>
                <c:pt idx="1">
                  <c:v>140</c:v>
                </c:pt>
                <c:pt idx="2">
                  <c:v>150</c:v>
                </c:pt>
                <c:pt idx="3">
                  <c:v>160</c:v>
                </c:pt>
                <c:pt idx="4">
                  <c:v>170</c:v>
                </c:pt>
                <c:pt idx="5">
                  <c:v>180</c:v>
                </c:pt>
                <c:pt idx="6">
                  <c:v>190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'Problem 4A'!$F$2</c:f>
              <c:strCache>
                <c:ptCount val="1"/>
                <c:pt idx="0">
                  <c:v>New AD</c:v>
                </c:pt>
              </c:strCache>
            </c:strRef>
          </c:tx>
          <c:marker>
            <c:symbol val="none"/>
          </c:marker>
          <c:xVal>
            <c:numRef>
              <c:f>'Problem 4A'!$F$3:$F$9</c:f>
              <c:numCache>
                <c:formatCode>General</c:formatCode>
                <c:ptCount val="7"/>
                <c:pt idx="0">
                  <c:v>720</c:v>
                </c:pt>
                <c:pt idx="1">
                  <c:v>710</c:v>
                </c:pt>
                <c:pt idx="2">
                  <c:v>700</c:v>
                </c:pt>
                <c:pt idx="3">
                  <c:v>690</c:v>
                </c:pt>
                <c:pt idx="4">
                  <c:v>680</c:v>
                </c:pt>
                <c:pt idx="5">
                  <c:v>670</c:v>
                </c:pt>
                <c:pt idx="6">
                  <c:v>660</c:v>
                </c:pt>
              </c:numCache>
            </c:numRef>
          </c:xVal>
          <c:yVal>
            <c:numRef>
              <c:f>'Problem 4A'!$B$3:$B$9</c:f>
              <c:numCache>
                <c:formatCode>General</c:formatCode>
                <c:ptCount val="7"/>
                <c:pt idx="0">
                  <c:v>130</c:v>
                </c:pt>
                <c:pt idx="1">
                  <c:v>140</c:v>
                </c:pt>
                <c:pt idx="2">
                  <c:v>150</c:v>
                </c:pt>
                <c:pt idx="3">
                  <c:v>160</c:v>
                </c:pt>
                <c:pt idx="4">
                  <c:v>170</c:v>
                </c:pt>
                <c:pt idx="5">
                  <c:v>180</c:v>
                </c:pt>
                <c:pt idx="6">
                  <c:v>190</c:v>
                </c:pt>
              </c:numCache>
            </c:numRef>
          </c:yVal>
          <c:smooth val="1"/>
        </c:ser>
        <c:ser>
          <c:idx val="3"/>
          <c:order val="3"/>
          <c:tx>
            <c:v>Initial equilibruim</c:v>
          </c:tx>
          <c:spPr>
            <a:ln>
              <a:noFill/>
            </a:ln>
          </c:spPr>
          <c:marker>
            <c:symbol val="square"/>
            <c:size val="5"/>
          </c:marker>
          <c:xVal>
            <c:numRef>
              <c:f>'Problem 4A'!$C$5</c:f>
              <c:numCache>
                <c:formatCode>General</c:formatCode>
                <c:ptCount val="1"/>
                <c:pt idx="0">
                  <c:v>660</c:v>
                </c:pt>
              </c:numCache>
            </c:numRef>
          </c:xVal>
          <c:yVal>
            <c:numRef>
              <c:f>'Problem 4A'!$B$5</c:f>
              <c:numCache>
                <c:formatCode>General</c:formatCode>
                <c:ptCount val="1"/>
                <c:pt idx="0">
                  <c:v>150</c:v>
                </c:pt>
              </c:numCache>
            </c:numRef>
          </c:yVal>
          <c:smooth val="1"/>
        </c:ser>
        <c:ser>
          <c:idx val="4"/>
          <c:order val="4"/>
          <c:tx>
            <c:v>New Equilibrium</c:v>
          </c:tx>
          <c:spPr>
            <a:ln>
              <a:noFill/>
            </a:ln>
          </c:spPr>
          <c:marker>
            <c:symbol val="square"/>
            <c:size val="5"/>
          </c:marker>
          <c:xVal>
            <c:numRef>
              <c:f>'Problem 4A'!$F$5</c:f>
              <c:numCache>
                <c:formatCode>General</c:formatCode>
                <c:ptCount val="1"/>
                <c:pt idx="0">
                  <c:v>700</c:v>
                </c:pt>
              </c:numCache>
            </c:numRef>
          </c:xVal>
          <c:yVal>
            <c:numRef>
              <c:f>'Problem 4A'!$B$5</c:f>
              <c:numCache>
                <c:formatCode>General</c:formatCode>
                <c:ptCount val="1"/>
                <c:pt idx="0">
                  <c:v>150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688192"/>
        <c:axId val="200688768"/>
      </c:scatterChart>
      <c:valAx>
        <c:axId val="2006881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Quantity</a:t>
                </a:r>
                <a:r>
                  <a:rPr lang="en-US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/ Output</a:t>
                </a:r>
                <a:endParaRPr 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0688768"/>
        <c:crosses val="autoZero"/>
        <c:crossBetween val="midCat"/>
      </c:valAx>
      <c:valAx>
        <c:axId val="200688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Price Levele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0688192"/>
        <c:crosses val="autoZero"/>
        <c:crossBetween val="midCat"/>
      </c:valAx>
      <c:spPr>
        <a:noFill/>
        <a:ln w="25400">
          <a:noFill/>
        </a:ln>
      </c:spPr>
    </c:plotArea>
    <c:legend>
      <c:legendPos val="t"/>
      <c:layout/>
      <c:overlay val="0"/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AS/AS</a:t>
            </a:r>
            <a:r>
              <a:rPr lang="en-US" baseline="0"/>
              <a:t> for Australia</a:t>
            </a:r>
            <a:endParaRPr lang="en-US"/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'Problem 4b (EXTRA CREDIT)'!$C$2</c:f>
              <c:strCache>
                <c:ptCount val="1"/>
                <c:pt idx="0">
                  <c:v>AD</c:v>
                </c:pt>
              </c:strCache>
            </c:strRef>
          </c:tx>
          <c:marker>
            <c:symbol val="none"/>
          </c:marker>
          <c:xVal>
            <c:numRef>
              <c:f>'Problem 4b (EXTRA CREDIT)'!$C$3:$C$7</c:f>
              <c:numCache>
                <c:formatCode>General</c:formatCode>
                <c:ptCount val="5"/>
                <c:pt idx="0">
                  <c:v>775</c:v>
                </c:pt>
                <c:pt idx="1">
                  <c:v>675</c:v>
                </c:pt>
                <c:pt idx="2">
                  <c:v>575</c:v>
                </c:pt>
                <c:pt idx="3">
                  <c:v>460</c:v>
                </c:pt>
                <c:pt idx="4">
                  <c:v>355</c:v>
                </c:pt>
              </c:numCache>
            </c:numRef>
          </c:xVal>
          <c:yVal>
            <c:numRef>
              <c:f>'Problem 4b (EXTRA CREDIT)'!$B$3:$B$7</c:f>
              <c:numCache>
                <c:formatCode>General</c:formatCode>
                <c:ptCount val="5"/>
                <c:pt idx="0">
                  <c:v>110</c:v>
                </c:pt>
                <c:pt idx="1">
                  <c:v>130</c:v>
                </c:pt>
                <c:pt idx="2">
                  <c:v>150</c:v>
                </c:pt>
                <c:pt idx="3">
                  <c:v>170</c:v>
                </c:pt>
                <c:pt idx="4">
                  <c:v>190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'Problem 4b (EXTRA CREDIT)'!$D$2</c:f>
              <c:strCache>
                <c:ptCount val="1"/>
                <c:pt idx="0">
                  <c:v>AS</c:v>
                </c:pt>
              </c:strCache>
            </c:strRef>
          </c:tx>
          <c:marker>
            <c:symbol val="none"/>
          </c:marker>
          <c:xVal>
            <c:numRef>
              <c:f>'Problem 4b (EXTRA CREDIT)'!$D$3:$D$7</c:f>
              <c:numCache>
                <c:formatCode>General</c:formatCode>
                <c:ptCount val="5"/>
                <c:pt idx="0">
                  <c:v>350</c:v>
                </c:pt>
                <c:pt idx="1">
                  <c:v>425</c:v>
                </c:pt>
                <c:pt idx="2">
                  <c:v>575</c:v>
                </c:pt>
                <c:pt idx="3">
                  <c:v>667</c:v>
                </c:pt>
                <c:pt idx="4">
                  <c:v>768</c:v>
                </c:pt>
              </c:numCache>
            </c:numRef>
          </c:xVal>
          <c:yVal>
            <c:numRef>
              <c:f>'Problem 4b (EXTRA CREDIT)'!$B$3:$B$7</c:f>
              <c:numCache>
                <c:formatCode>General</c:formatCode>
                <c:ptCount val="5"/>
                <c:pt idx="0">
                  <c:v>110</c:v>
                </c:pt>
                <c:pt idx="1">
                  <c:v>130</c:v>
                </c:pt>
                <c:pt idx="2">
                  <c:v>150</c:v>
                </c:pt>
                <c:pt idx="3">
                  <c:v>170</c:v>
                </c:pt>
                <c:pt idx="4">
                  <c:v>190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'Problem 4b (EXTRA CREDIT)'!$F$2</c:f>
              <c:strCache>
                <c:ptCount val="1"/>
                <c:pt idx="0">
                  <c:v>New AD</c:v>
                </c:pt>
              </c:strCache>
            </c:strRef>
          </c:tx>
          <c:marker>
            <c:symbol val="none"/>
          </c:marker>
          <c:xVal>
            <c:numRef>
              <c:f>'Problem 4b (EXTRA CREDIT)'!$F$3:$F$7</c:f>
              <c:numCache>
                <c:formatCode>General</c:formatCode>
                <c:ptCount val="5"/>
                <c:pt idx="0">
                  <c:v>525</c:v>
                </c:pt>
                <c:pt idx="1">
                  <c:v>425</c:v>
                </c:pt>
                <c:pt idx="2">
                  <c:v>325</c:v>
                </c:pt>
                <c:pt idx="3">
                  <c:v>210</c:v>
                </c:pt>
                <c:pt idx="4">
                  <c:v>105</c:v>
                </c:pt>
              </c:numCache>
            </c:numRef>
          </c:xVal>
          <c:yVal>
            <c:numRef>
              <c:f>'Problem 4b (EXTRA CREDIT)'!$B$3:$B$7</c:f>
              <c:numCache>
                <c:formatCode>General</c:formatCode>
                <c:ptCount val="5"/>
                <c:pt idx="0">
                  <c:v>110</c:v>
                </c:pt>
                <c:pt idx="1">
                  <c:v>130</c:v>
                </c:pt>
                <c:pt idx="2">
                  <c:v>150</c:v>
                </c:pt>
                <c:pt idx="3">
                  <c:v>170</c:v>
                </c:pt>
                <c:pt idx="4">
                  <c:v>190</c:v>
                </c:pt>
              </c:numCache>
            </c:numRef>
          </c:yVal>
          <c:smooth val="1"/>
        </c:ser>
        <c:ser>
          <c:idx val="3"/>
          <c:order val="3"/>
          <c:tx>
            <c:v>Initial Equilibrium</c:v>
          </c:tx>
          <c:spPr>
            <a:ln>
              <a:noFill/>
            </a:ln>
          </c:spPr>
          <c:marker>
            <c:symbol val="square"/>
            <c:size val="5"/>
          </c:marker>
          <c:xVal>
            <c:numRef>
              <c:f>'Problem 4b (EXTRA CREDIT)'!$C$5</c:f>
              <c:numCache>
                <c:formatCode>General</c:formatCode>
                <c:ptCount val="1"/>
                <c:pt idx="0">
                  <c:v>575</c:v>
                </c:pt>
              </c:numCache>
            </c:numRef>
          </c:xVal>
          <c:yVal>
            <c:numRef>
              <c:f>'Problem 4b (EXTRA CREDIT)'!$B$5</c:f>
              <c:numCache>
                <c:formatCode>General</c:formatCode>
                <c:ptCount val="1"/>
                <c:pt idx="0">
                  <c:v>150</c:v>
                </c:pt>
              </c:numCache>
            </c:numRef>
          </c:yVal>
          <c:smooth val="1"/>
        </c:ser>
        <c:ser>
          <c:idx val="4"/>
          <c:order val="4"/>
          <c:tx>
            <c:v>New Equlibrium</c:v>
          </c:tx>
          <c:spPr>
            <a:ln>
              <a:noFill/>
            </a:ln>
          </c:spPr>
          <c:marker>
            <c:symbol val="square"/>
            <c:size val="5"/>
          </c:marker>
          <c:xVal>
            <c:numRef>
              <c:f>'Problem 4b (EXTRA CREDIT)'!$F$4</c:f>
              <c:numCache>
                <c:formatCode>General</c:formatCode>
                <c:ptCount val="1"/>
                <c:pt idx="0">
                  <c:v>425</c:v>
                </c:pt>
              </c:numCache>
            </c:numRef>
          </c:xVal>
          <c:yVal>
            <c:numRef>
              <c:f>'Problem 4b (EXTRA CREDIT)'!$B$4</c:f>
              <c:numCache>
                <c:formatCode>General</c:formatCode>
                <c:ptCount val="1"/>
                <c:pt idx="0">
                  <c:v>130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691072"/>
        <c:axId val="200691648"/>
      </c:scatterChart>
      <c:valAx>
        <c:axId val="200691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Outpu</a:t>
                </a:r>
                <a:r>
                  <a:rPr lang="en-US"/>
                  <a:t>t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0691648"/>
        <c:crosses val="autoZero"/>
        <c:crossBetween val="midCat"/>
      </c:valAx>
      <c:valAx>
        <c:axId val="2006916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pri</a:t>
                </a: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ce</a:t>
                </a:r>
                <a:r>
                  <a:rPr lang="en-US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Level</a:t>
                </a:r>
                <a:endParaRPr 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0691072"/>
        <c:crosses val="autoZero"/>
        <c:crossBetween val="midCat"/>
      </c:valAx>
    </c:plotArea>
    <c:legend>
      <c:legendPos val="t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28576</xdr:colOff>
      <xdr:row>12</xdr:row>
      <xdr:rowOff>104775</xdr:rowOff>
    </xdr:from>
    <xdr:to>
      <xdr:col>4</xdr:col>
      <xdr:colOff>485776</xdr:colOff>
      <xdr:row>27</xdr:row>
      <xdr:rowOff>28575</xdr:rowOff>
    </xdr:to>
    <xdr:graphicFrame macro="">
      <xdr:nvGraphicFramePr>
        <xdr:cNvPr id="194705" name="Chart 4">
          <a:extLst>
            <a:ext uri="{FF2B5EF4-FFF2-40B4-BE49-F238E27FC236}">
              <a16:creationId xmlns:a16="http://schemas.microsoft.com/office/drawing/2014/main" xmlns="" id="{A9D38A11-9657-4154-B26E-43445069C3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876301</xdr:colOff>
      <xdr:row>11</xdr:row>
      <xdr:rowOff>152400</xdr:rowOff>
    </xdr:from>
    <xdr:to>
      <xdr:col>8</xdr:col>
      <xdr:colOff>438150</xdr:colOff>
      <xdr:row>28</xdr:row>
      <xdr:rowOff>133350</xdr:rowOff>
    </xdr:to>
    <xdr:graphicFrame macro="">
      <xdr:nvGraphicFramePr>
        <xdr:cNvPr id="194706" name="Chart 11">
          <a:extLst>
            <a:ext uri="{FF2B5EF4-FFF2-40B4-BE49-F238E27FC236}">
              <a16:creationId xmlns:a16="http://schemas.microsoft.com/office/drawing/2014/main" xmlns="" id="{682FDE13-E55E-48AC-AFA4-91DB2137A2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595312</xdr:colOff>
      <xdr:row>12</xdr:row>
      <xdr:rowOff>28576</xdr:rowOff>
    </xdr:from>
    <xdr:to>
      <xdr:col>15</xdr:col>
      <xdr:colOff>0</xdr:colOff>
      <xdr:row>29</xdr:row>
      <xdr:rowOff>76200</xdr:rowOff>
    </xdr:to>
    <xdr:graphicFrame macro="">
      <xdr:nvGraphicFramePr>
        <xdr:cNvPr id="194707" name="Chart 12">
          <a:extLst>
            <a:ext uri="{FF2B5EF4-FFF2-40B4-BE49-F238E27FC236}">
              <a16:creationId xmlns:a16="http://schemas.microsoft.com/office/drawing/2014/main" xmlns="" id="{DE029DC0-9B12-48CD-B19B-588B6D248C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342899</xdr:colOff>
      <xdr:row>12</xdr:row>
      <xdr:rowOff>171450</xdr:rowOff>
    </xdr:from>
    <xdr:to>
      <xdr:col>26</xdr:col>
      <xdr:colOff>509586</xdr:colOff>
      <xdr:row>29</xdr:row>
      <xdr:rowOff>152400</xdr:rowOff>
    </xdr:to>
    <xdr:graphicFrame macro="">
      <xdr:nvGraphicFramePr>
        <xdr:cNvPr id="194708" name="Chart 13">
          <a:extLst>
            <a:ext uri="{FF2B5EF4-FFF2-40B4-BE49-F238E27FC236}">
              <a16:creationId xmlns:a16="http://schemas.microsoft.com/office/drawing/2014/main" xmlns="" id="{25F9EC55-93B6-4A62-982B-57BF0A47B1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366712</xdr:colOff>
      <xdr:row>11</xdr:row>
      <xdr:rowOff>104776</xdr:rowOff>
    </xdr:from>
    <xdr:to>
      <xdr:col>21</xdr:col>
      <xdr:colOff>19050</xdr:colOff>
      <xdr:row>30</xdr:row>
      <xdr:rowOff>38100</xdr:rowOff>
    </xdr:to>
    <xdr:graphicFrame macro="">
      <xdr:nvGraphicFramePr>
        <xdr:cNvPr id="194709" name="Chart 14">
          <a:extLst>
            <a:ext uri="{FF2B5EF4-FFF2-40B4-BE49-F238E27FC236}">
              <a16:creationId xmlns:a16="http://schemas.microsoft.com/office/drawing/2014/main" xmlns="" id="{D1D9F628-5560-4D77-AE68-8B8BB05B6D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5</xdr:col>
      <xdr:colOff>583406</xdr:colOff>
      <xdr:row>11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FDA1F74-1803-4BA9-AA30-082A56241297}"/>
            </a:ext>
          </a:extLst>
        </xdr:cNvPr>
        <xdr:cNvSpPr txBox="1"/>
      </xdr:nvSpPr>
      <xdr:spPr>
        <a:xfrm>
          <a:off x="5836444" y="226933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104775</xdr:colOff>
      <xdr:row>13</xdr:row>
      <xdr:rowOff>47625</xdr:rowOff>
    </xdr:from>
    <xdr:to>
      <xdr:col>9</xdr:col>
      <xdr:colOff>876300</xdr:colOff>
      <xdr:row>26</xdr:row>
      <xdr:rowOff>133350</xdr:rowOff>
    </xdr:to>
    <xdr:graphicFrame macro="">
      <xdr:nvGraphicFramePr>
        <xdr:cNvPr id="91197" name="Chart 2">
          <a:extLst>
            <a:ext uri="{FF2B5EF4-FFF2-40B4-BE49-F238E27FC236}">
              <a16:creationId xmlns:a16="http://schemas.microsoft.com/office/drawing/2014/main" xmlns="" id="{3A15385E-F1EF-4504-9D44-5244E2F01A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200024</xdr:colOff>
      <xdr:row>6</xdr:row>
      <xdr:rowOff>161925</xdr:rowOff>
    </xdr:from>
    <xdr:to>
      <xdr:col>19</xdr:col>
      <xdr:colOff>495300</xdr:colOff>
      <xdr:row>33</xdr:row>
      <xdr:rowOff>9525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423861</xdr:colOff>
      <xdr:row>0</xdr:row>
      <xdr:rowOff>33336</xdr:rowOff>
    </xdr:from>
    <xdr:to>
      <xdr:col>19</xdr:col>
      <xdr:colOff>542924</xdr:colOff>
      <xdr:row>17</xdr:row>
      <xdr:rowOff>266699</xdr:rowOff>
    </xdr:to>
    <xdr:graphicFrame macro="">
      <xdr:nvGraphicFramePr>
        <xdr:cNvPr id="15456" name="Chart 1">
          <a:extLst>
            <a:ext uri="{FF2B5EF4-FFF2-40B4-BE49-F238E27FC236}">
              <a16:creationId xmlns:a16="http://schemas.microsoft.com/office/drawing/2014/main" xmlns="" id="{5448E434-1C92-4696-9EE4-364E38E80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295275</xdr:colOff>
      <xdr:row>1</xdr:row>
      <xdr:rowOff>185737</xdr:rowOff>
    </xdr:from>
    <xdr:to>
      <xdr:col>19</xdr:col>
      <xdr:colOff>371475</xdr:colOff>
      <xdr:row>18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outube.com/watch?v=Ls3ZLYQ5NtE" TargetMode="External"/><Relationship Id="rId2" Type="http://schemas.openxmlformats.org/officeDocument/2006/relationships/hyperlink" Target="https://www.youtube.com/watch?v=YWiuxFPEm4A" TargetMode="External"/><Relationship Id="rId1" Type="http://schemas.openxmlformats.org/officeDocument/2006/relationships/hyperlink" Target="https://www.youtube.com/watch?v=w-R4BDNxSLU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youtube.com/watch?v=MlEBmoPGJvo" TargetMode="External"/><Relationship Id="rId4" Type="http://schemas.openxmlformats.org/officeDocument/2006/relationships/hyperlink" Target="https://www.youtube.com/watch?v=Y3hjuu1OJA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1"/>
  <sheetViews>
    <sheetView workbookViewId="0">
      <selection activeCell="A35" sqref="A35"/>
    </sheetView>
  </sheetViews>
  <sheetFormatPr defaultRowHeight="15" x14ac:dyDescent="0.25"/>
  <cols>
    <col min="1" max="1" width="18.85546875" customWidth="1"/>
    <col min="2" max="2" width="52.5703125" customWidth="1"/>
  </cols>
  <sheetData>
    <row r="1" spans="1:4" ht="16.5" x14ac:dyDescent="0.25">
      <c r="A1" s="25" t="s">
        <v>43</v>
      </c>
    </row>
    <row r="2" spans="1:4" ht="15.4" x14ac:dyDescent="0.45">
      <c r="A2" s="25" t="s">
        <v>44</v>
      </c>
    </row>
    <row r="4" spans="1:4" ht="15.4" x14ac:dyDescent="0.45">
      <c r="A4" s="25" t="s">
        <v>38</v>
      </c>
    </row>
    <row r="5" spans="1:4" ht="15.75" x14ac:dyDescent="0.45">
      <c r="A5" s="26" t="s">
        <v>39</v>
      </c>
    </row>
    <row r="6" spans="1:4" ht="14.25" x14ac:dyDescent="0.45">
      <c r="A6" s="27"/>
    </row>
    <row r="7" spans="1:4" ht="15.75" x14ac:dyDescent="0.5">
      <c r="A7" s="28" t="s">
        <v>40</v>
      </c>
      <c r="B7" s="29"/>
      <c r="C7" s="29"/>
      <c r="D7" s="29"/>
    </row>
    <row r="8" spans="1:4" ht="15.75" x14ac:dyDescent="0.5">
      <c r="A8" s="26" t="s">
        <v>41</v>
      </c>
      <c r="B8" s="29"/>
      <c r="C8" s="29"/>
      <c r="D8" s="29"/>
    </row>
    <row r="9" spans="1:4" ht="15.75" x14ac:dyDescent="0.5">
      <c r="A9" s="28"/>
      <c r="B9" s="29"/>
      <c r="C9" s="29"/>
      <c r="D9" s="29"/>
    </row>
    <row r="10" spans="1:4" ht="15.75" x14ac:dyDescent="0.5">
      <c r="A10" s="30" t="s">
        <v>42</v>
      </c>
      <c r="B10" s="29"/>
      <c r="C10" s="29"/>
      <c r="D10" s="29"/>
    </row>
    <row r="11" spans="1:4" ht="15.75" x14ac:dyDescent="0.25">
      <c r="A11" s="31" t="s">
        <v>45</v>
      </c>
      <c r="B11" s="29"/>
      <c r="C11" s="29"/>
      <c r="D11" s="29"/>
    </row>
    <row r="12" spans="1:4" ht="15.75" x14ac:dyDescent="0.25">
      <c r="A12" s="31" t="s">
        <v>46</v>
      </c>
      <c r="B12" s="29"/>
      <c r="C12" s="29"/>
      <c r="D12" s="29"/>
    </row>
    <row r="14" spans="1:4" ht="28.5" x14ac:dyDescent="0.45">
      <c r="A14" s="46" t="s">
        <v>56</v>
      </c>
      <c r="B14" s="49" t="s">
        <v>65</v>
      </c>
    </row>
    <row r="15" spans="1:4" ht="15.4" x14ac:dyDescent="0.45">
      <c r="A15" s="46"/>
    </row>
    <row r="16" spans="1:4" ht="16.5" x14ac:dyDescent="0.25">
      <c r="A16" s="44" t="s">
        <v>54</v>
      </c>
      <c r="B16" s="45" t="s">
        <v>55</v>
      </c>
    </row>
    <row r="18" spans="1:2" ht="16.5" x14ac:dyDescent="0.25">
      <c r="A18" s="44" t="s">
        <v>57</v>
      </c>
      <c r="B18" s="45" t="s">
        <v>58</v>
      </c>
    </row>
    <row r="20" spans="1:2" ht="15.4" x14ac:dyDescent="0.45">
      <c r="A20" s="44" t="s">
        <v>59</v>
      </c>
      <c r="B20" s="45" t="s">
        <v>60</v>
      </c>
    </row>
    <row r="22" spans="1:2" ht="16.5" x14ac:dyDescent="0.25">
      <c r="A22" s="44" t="s">
        <v>61</v>
      </c>
      <c r="B22" s="45" t="s">
        <v>62</v>
      </c>
    </row>
    <row r="24" spans="1:2" ht="33" x14ac:dyDescent="0.3">
      <c r="A24" s="47" t="s">
        <v>63</v>
      </c>
      <c r="B24" s="48" t="s">
        <v>64</v>
      </c>
    </row>
    <row r="201" spans="1:1" x14ac:dyDescent="0.25">
      <c r="A201" t="s">
        <v>53</v>
      </c>
    </row>
  </sheetData>
  <hyperlinks>
    <hyperlink ref="B16" r:id="rId1"/>
    <hyperlink ref="B20" r:id="rId2" display="https://www.youtube.com/watch?v=YWiuxFPEm4A"/>
    <hyperlink ref="B22" r:id="rId3"/>
    <hyperlink ref="B24" r:id="rId4"/>
    <hyperlink ref="B1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"/>
  <sheetViews>
    <sheetView topLeftCell="B1" workbookViewId="0">
      <selection activeCell="D38" sqref="D38"/>
    </sheetView>
  </sheetViews>
  <sheetFormatPr defaultRowHeight="15" x14ac:dyDescent="0.25"/>
  <cols>
    <col min="3" max="3" width="12.5703125" customWidth="1"/>
    <col min="4" max="4" width="17.42578125" customWidth="1"/>
    <col min="5" max="5" width="13.5703125" customWidth="1"/>
    <col min="6" max="6" width="13.140625" customWidth="1"/>
    <col min="7" max="7" width="13.42578125" customWidth="1"/>
    <col min="8" max="8" width="12.85546875" customWidth="1"/>
  </cols>
  <sheetData>
    <row r="1" spans="2:8" ht="14.25" x14ac:dyDescent="0.45">
      <c r="B1" s="35"/>
      <c r="C1" s="35"/>
      <c r="D1" s="35"/>
      <c r="E1" s="35" t="s">
        <v>4</v>
      </c>
      <c r="F1" s="35" t="s">
        <v>5</v>
      </c>
      <c r="G1" s="35" t="s">
        <v>11</v>
      </c>
      <c r="H1" s="35" t="s">
        <v>6</v>
      </c>
    </row>
    <row r="2" spans="2:8" x14ac:dyDescent="0.25">
      <c r="B2" s="36" t="s">
        <v>17</v>
      </c>
      <c r="C2" s="36" t="s">
        <v>32</v>
      </c>
      <c r="D2" s="36" t="s">
        <v>33</v>
      </c>
      <c r="E2" s="37" t="s">
        <v>49</v>
      </c>
      <c r="F2" s="36" t="s">
        <v>50</v>
      </c>
      <c r="G2" s="36" t="s">
        <v>51</v>
      </c>
      <c r="H2" s="36" t="s">
        <v>52</v>
      </c>
    </row>
    <row r="3" spans="2:8" ht="14.25" x14ac:dyDescent="0.45">
      <c r="B3" s="32">
        <v>5</v>
      </c>
      <c r="C3" s="33">
        <v>50</v>
      </c>
      <c r="D3" s="33">
        <v>20</v>
      </c>
      <c r="E3" s="33">
        <v>80</v>
      </c>
      <c r="F3" s="33">
        <f>IF(C3-30&gt;=0,C3-30,0)</f>
        <v>20</v>
      </c>
      <c r="G3" s="33">
        <f t="shared" ref="G3:G10" si="0">D3+30</f>
        <v>50</v>
      </c>
      <c r="H3" s="33">
        <f>MAX(D3 - 30,0)</f>
        <v>0</v>
      </c>
    </row>
    <row r="4" spans="2:8" ht="14.25" x14ac:dyDescent="0.45">
      <c r="B4" s="32">
        <v>6</v>
      </c>
      <c r="C4" s="33">
        <v>45</v>
      </c>
      <c r="D4" s="33">
        <v>25</v>
      </c>
      <c r="E4" s="33">
        <v>75</v>
      </c>
      <c r="F4" s="33">
        <v>15</v>
      </c>
      <c r="G4" s="33">
        <f t="shared" si="0"/>
        <v>55</v>
      </c>
      <c r="H4" s="33">
        <f>MAX(D4 -30)+MAX(D4-30,0)</f>
        <v>-5</v>
      </c>
    </row>
    <row r="5" spans="2:8" ht="14.25" x14ac:dyDescent="0.45">
      <c r="B5" s="32">
        <v>7</v>
      </c>
      <c r="C5" s="33">
        <v>40</v>
      </c>
      <c r="D5" s="33">
        <v>30</v>
      </c>
      <c r="E5" s="33">
        <v>70</v>
      </c>
      <c r="F5" s="53">
        <v>10</v>
      </c>
      <c r="G5">
        <f t="shared" si="0"/>
        <v>60</v>
      </c>
      <c r="H5" s="33">
        <f>MAX(D5 - 30)</f>
        <v>0</v>
      </c>
    </row>
    <row r="6" spans="2:8" ht="14.25" x14ac:dyDescent="0.45">
      <c r="B6" s="32">
        <v>8</v>
      </c>
      <c r="C6" s="33">
        <v>35</v>
      </c>
      <c r="D6" s="33">
        <v>35</v>
      </c>
      <c r="E6" s="33">
        <v>65</v>
      </c>
      <c r="F6" s="33">
        <v>5</v>
      </c>
      <c r="G6" s="33">
        <f t="shared" si="0"/>
        <v>65</v>
      </c>
      <c r="H6" s="33">
        <f>MAX(D6 -30)</f>
        <v>5</v>
      </c>
    </row>
    <row r="7" spans="2:8" ht="14.25" x14ac:dyDescent="0.45">
      <c r="B7" s="32">
        <v>9</v>
      </c>
      <c r="C7" s="33">
        <v>30</v>
      </c>
      <c r="D7" s="33">
        <v>40</v>
      </c>
      <c r="E7" s="33">
        <v>60</v>
      </c>
      <c r="F7" s="33">
        <v>0</v>
      </c>
      <c r="G7" s="33">
        <f t="shared" si="0"/>
        <v>70</v>
      </c>
      <c r="H7" s="33">
        <f>MAX(D7-30)</f>
        <v>10</v>
      </c>
    </row>
    <row r="8" spans="2:8" ht="14.25" x14ac:dyDescent="0.45">
      <c r="B8" s="32">
        <v>10</v>
      </c>
      <c r="C8" s="33">
        <v>25</v>
      </c>
      <c r="D8" s="33">
        <v>45</v>
      </c>
      <c r="E8" s="33">
        <v>55</v>
      </c>
      <c r="F8" s="33">
        <v>0</v>
      </c>
      <c r="G8" s="33">
        <f t="shared" si="0"/>
        <v>75</v>
      </c>
      <c r="H8" s="33">
        <f>MAX(D8-30,0)</f>
        <v>15</v>
      </c>
    </row>
    <row r="9" spans="2:8" ht="14.25" x14ac:dyDescent="0.45">
      <c r="B9" s="32">
        <v>11</v>
      </c>
      <c r="C9" s="33">
        <v>20</v>
      </c>
      <c r="D9" s="33">
        <v>50</v>
      </c>
      <c r="E9" s="33">
        <v>50</v>
      </c>
      <c r="F9" s="33">
        <v>0</v>
      </c>
      <c r="G9" s="33">
        <f t="shared" si="0"/>
        <v>80</v>
      </c>
      <c r="H9" s="33">
        <f>MAX(D9-30,0)</f>
        <v>20</v>
      </c>
    </row>
    <row r="10" spans="2:8" ht="14.25" x14ac:dyDescent="0.45">
      <c r="B10" s="32">
        <v>12</v>
      </c>
      <c r="C10" s="34">
        <v>15</v>
      </c>
      <c r="D10" s="34">
        <v>55</v>
      </c>
      <c r="E10" s="33">
        <v>45</v>
      </c>
      <c r="F10" s="33">
        <v>0</v>
      </c>
      <c r="G10" s="33">
        <f t="shared" si="0"/>
        <v>85</v>
      </c>
      <c r="H10" s="33">
        <f>MAX(D10-30,0)</f>
        <v>25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13"/>
  <sheetViews>
    <sheetView topLeftCell="E1" workbookViewId="0">
      <selection activeCell="K13" sqref="K13"/>
    </sheetView>
  </sheetViews>
  <sheetFormatPr defaultRowHeight="15" x14ac:dyDescent="0.25"/>
  <cols>
    <col min="4" max="4" width="10" bestFit="1" customWidth="1"/>
    <col min="7" max="7" width="9.5703125" customWidth="1"/>
    <col min="8" max="9" width="14.140625" customWidth="1"/>
    <col min="10" max="10" width="13.42578125" customWidth="1"/>
    <col min="11" max="11" width="14.85546875" customWidth="1"/>
    <col min="14" max="14" width="12.140625" customWidth="1"/>
    <col min="15" max="15" width="11.5703125" customWidth="1"/>
    <col min="16" max="16" width="11.140625" customWidth="1"/>
  </cols>
  <sheetData>
    <row r="2" spans="2:17" ht="30" customHeight="1" x14ac:dyDescent="0.25">
      <c r="B2" s="8" t="s">
        <v>21</v>
      </c>
      <c r="C2" s="8" t="s">
        <v>17</v>
      </c>
      <c r="D2" s="8" t="s">
        <v>32</v>
      </c>
      <c r="E2" s="8" t="s">
        <v>33</v>
      </c>
      <c r="F2" s="21"/>
      <c r="H2" s="55" t="s">
        <v>35</v>
      </c>
      <c r="I2" s="20" t="s">
        <v>36</v>
      </c>
      <c r="J2" s="20" t="s">
        <v>34</v>
      </c>
      <c r="K2" s="20" t="s">
        <v>37</v>
      </c>
      <c r="N2" s="20"/>
      <c r="O2" s="20"/>
      <c r="P2" s="20"/>
      <c r="Q2" s="20"/>
    </row>
    <row r="3" spans="2:17" x14ac:dyDescent="0.25">
      <c r="B3" s="8" t="s">
        <v>22</v>
      </c>
      <c r="C3" s="17">
        <v>13</v>
      </c>
      <c r="D3" s="10">
        <v>585</v>
      </c>
      <c r="E3" s="10">
        <v>1305</v>
      </c>
      <c r="F3" s="9"/>
      <c r="G3" t="s">
        <v>70</v>
      </c>
      <c r="H3" s="54">
        <f>((D4-D3)/AVERAGE(D4,D3))/((C4-C3)/AVERAGE(C3:C4))</f>
        <v>-1.0245901639344261</v>
      </c>
      <c r="I3" s="23" t="str">
        <f>+IF(ABS(H3)&gt;1,"Elastic",IF(ABS(H3)&lt;1,"Ineslastic","Unit Elastic"))</f>
        <v>Elastic</v>
      </c>
      <c r="J3" s="23">
        <f>((E4-E3)/AVERAGE(E3:E4))/((C4-C3)/AVERAGE((C4,C3)))</f>
        <v>1.7967145790554413</v>
      </c>
      <c r="K3" t="str">
        <f>IF(ABS(J3)&gt;1,"Elastic",IF(ABS(J3)&lt;1,"Inelastic","Unit Elastic"))</f>
        <v>Elastic</v>
      </c>
      <c r="N3" s="23"/>
      <c r="P3" s="23"/>
    </row>
    <row r="4" spans="2:17" x14ac:dyDescent="0.25">
      <c r="B4" s="15" t="s">
        <v>23</v>
      </c>
      <c r="C4" s="16">
        <v>12</v>
      </c>
      <c r="D4" s="7">
        <v>635</v>
      </c>
      <c r="E4" s="7">
        <v>1130</v>
      </c>
      <c r="F4" s="7"/>
      <c r="G4" t="s">
        <v>71</v>
      </c>
      <c r="H4" s="54">
        <f t="shared" ref="H4:H11" si="0">((D5-D4)/AVERAGE(D5,D4))/((C5-C4)/AVERAGE(C4:C5))</f>
        <v>-0.53076923076923077</v>
      </c>
      <c r="I4" s="23" t="str">
        <f t="shared" ref="I4:I11" si="1">+IF(ABS(H4)&gt;1,"Elastic",IF(ABS(H4)&lt;1,"Ineslastic","Unit Elastic"))</f>
        <v>Ineslastic</v>
      </c>
      <c r="J4" s="23">
        <f>((E5-E4)/AVERAGE(E4:E5))/((C5-C4)/AVERAGE((C5,C4)))</f>
        <v>1.6350710900473935</v>
      </c>
      <c r="K4" t="str">
        <f t="shared" ref="K4:K11" si="2">IF(ABS(J4)&gt;1,"Elastic",IF(ABS(J4)&lt;1,"Inelastic","Unit Elastic"))</f>
        <v>Elastic</v>
      </c>
      <c r="N4" s="23"/>
      <c r="P4" s="23"/>
    </row>
    <row r="5" spans="2:17" x14ac:dyDescent="0.25">
      <c r="B5" s="15" t="s">
        <v>24</v>
      </c>
      <c r="C5" s="16">
        <v>11</v>
      </c>
      <c r="D5" s="7">
        <v>665</v>
      </c>
      <c r="E5" s="7">
        <v>980</v>
      </c>
      <c r="F5" s="7"/>
      <c r="G5" t="s">
        <v>72</v>
      </c>
      <c r="H5" s="54">
        <f t="shared" si="0"/>
        <v>-0.46323529411764713</v>
      </c>
      <c r="I5" s="23" t="str">
        <f t="shared" si="1"/>
        <v>Ineslastic</v>
      </c>
      <c r="J5" s="23">
        <f>((E6-E5)/AVERAGE(E5:E6))/((C6-C5)/AVERAGE((C6,C5)))</f>
        <v>0.54973821989528804</v>
      </c>
      <c r="K5" t="str">
        <f t="shared" si="2"/>
        <v>Inelastic</v>
      </c>
      <c r="N5" s="23"/>
      <c r="P5" s="23"/>
    </row>
    <row r="6" spans="2:17" x14ac:dyDescent="0.25">
      <c r="B6" s="15" t="s">
        <v>25</v>
      </c>
      <c r="C6" s="16">
        <v>10</v>
      </c>
      <c r="D6" s="7">
        <v>695</v>
      </c>
      <c r="E6" s="7">
        <v>930</v>
      </c>
      <c r="F6" s="7"/>
      <c r="G6" t="s">
        <v>73</v>
      </c>
      <c r="H6" s="54">
        <f t="shared" si="0"/>
        <v>-0.1357142857142857</v>
      </c>
      <c r="I6" s="23" t="str">
        <f t="shared" si="1"/>
        <v>Ineslastic</v>
      </c>
      <c r="J6" s="23">
        <f>((E7-E6)/AVERAGE(E6:E7))/((C7-C6)/AVERAGE((C7,C6)))</f>
        <v>0.96610169491525433</v>
      </c>
      <c r="K6" t="str">
        <f t="shared" si="2"/>
        <v>Inelastic</v>
      </c>
    </row>
    <row r="7" spans="2:17" x14ac:dyDescent="0.25">
      <c r="B7" s="15" t="s">
        <v>26</v>
      </c>
      <c r="C7" s="16">
        <v>9</v>
      </c>
      <c r="D7" s="7">
        <v>705</v>
      </c>
      <c r="E7" s="7">
        <v>840</v>
      </c>
      <c r="F7" s="7"/>
      <c r="G7" t="s">
        <v>75</v>
      </c>
      <c r="H7" s="54">
        <f t="shared" si="0"/>
        <v>-0.29616724738675959</v>
      </c>
      <c r="I7" s="23" t="str">
        <f t="shared" si="1"/>
        <v>Ineslastic</v>
      </c>
      <c r="J7" s="23">
        <f>((E8-E7)/AVERAGE(E7:E8))/((C8-C7)/AVERAGE((C8,C7)))</f>
        <v>1.1910828025477707</v>
      </c>
      <c r="K7" t="str">
        <f t="shared" si="2"/>
        <v>Elastic</v>
      </c>
    </row>
    <row r="8" spans="2:17" x14ac:dyDescent="0.25">
      <c r="B8" s="15" t="s">
        <v>27</v>
      </c>
      <c r="C8" s="16">
        <v>8</v>
      </c>
      <c r="D8" s="7">
        <v>730</v>
      </c>
      <c r="E8" s="7">
        <v>730</v>
      </c>
      <c r="F8" s="7"/>
      <c r="G8" t="s">
        <v>74</v>
      </c>
      <c r="H8" s="54">
        <f t="shared" si="0"/>
        <v>-0.20270270270270271</v>
      </c>
      <c r="I8" s="23" t="str">
        <f t="shared" si="1"/>
        <v>Ineslastic</v>
      </c>
      <c r="J8" s="23">
        <f>((E9-E8)/AVERAGE(E8:E9))/((C9-C8)/AVERAGE((C9,C8)))</f>
        <v>1.1029411764705883</v>
      </c>
      <c r="K8" t="str">
        <f t="shared" si="2"/>
        <v>Elastic</v>
      </c>
    </row>
    <row r="9" spans="2:17" x14ac:dyDescent="0.25">
      <c r="B9" s="15" t="s">
        <v>28</v>
      </c>
      <c r="C9" s="16">
        <v>7</v>
      </c>
      <c r="D9" s="7">
        <v>750</v>
      </c>
      <c r="E9" s="7">
        <v>630</v>
      </c>
      <c r="F9" s="7"/>
      <c r="G9" t="s">
        <v>76</v>
      </c>
      <c r="H9" s="54">
        <f t="shared" si="0"/>
        <v>-0.25490196078431371</v>
      </c>
      <c r="I9" s="23" t="str">
        <f t="shared" si="1"/>
        <v>Ineslastic</v>
      </c>
      <c r="J9" s="23">
        <f>((E10-E9)/AVERAGE(E9:E10))/((C10-C9)/AVERAGE((C10,C9)))</f>
        <v>1.7567567567567568</v>
      </c>
      <c r="K9" t="str">
        <f t="shared" si="2"/>
        <v>Elastic</v>
      </c>
    </row>
    <row r="10" spans="2:17" x14ac:dyDescent="0.25">
      <c r="B10" s="15" t="s">
        <v>29</v>
      </c>
      <c r="C10" s="16">
        <v>6</v>
      </c>
      <c r="D10" s="7">
        <v>780</v>
      </c>
      <c r="E10" s="7">
        <v>480</v>
      </c>
      <c r="F10" s="7"/>
      <c r="G10" t="s">
        <v>77</v>
      </c>
      <c r="H10" s="54">
        <f t="shared" si="0"/>
        <v>-0.34161490683229812</v>
      </c>
      <c r="I10" s="23" t="str">
        <f t="shared" si="1"/>
        <v>Ineslastic</v>
      </c>
      <c r="J10" s="23">
        <f>((E11-E10)/AVERAGE(E10:E11))/((C11-C10)/AVERAGE((C11,C10)))</f>
        <v>1.5714285714285714</v>
      </c>
      <c r="K10" t="str">
        <f t="shared" si="2"/>
        <v>Elastic</v>
      </c>
    </row>
    <row r="11" spans="2:17" x14ac:dyDescent="0.25">
      <c r="B11" s="15" t="s">
        <v>30</v>
      </c>
      <c r="C11" s="16">
        <v>5</v>
      </c>
      <c r="D11" s="7">
        <v>830</v>
      </c>
      <c r="E11" s="7">
        <v>360</v>
      </c>
      <c r="F11" s="7"/>
      <c r="G11" s="22" t="s">
        <v>78</v>
      </c>
      <c r="H11" s="54">
        <f t="shared" si="0"/>
        <v>-0.51136363636363635</v>
      </c>
      <c r="I11" s="23" t="str">
        <f t="shared" si="1"/>
        <v>Ineslastic</v>
      </c>
      <c r="J11" s="23">
        <f>((E12-E11)/AVERAGE(E11:E12))/((C12-C11)/AVERAGE((C12,C11)))</f>
        <v>1.4516129032258065</v>
      </c>
      <c r="K11" t="str">
        <f t="shared" si="2"/>
        <v>Elastic</v>
      </c>
    </row>
    <row r="12" spans="2:17" ht="14.25" x14ac:dyDescent="0.45">
      <c r="B12" s="18" t="s">
        <v>31</v>
      </c>
      <c r="C12" s="19">
        <v>4</v>
      </c>
      <c r="D12" s="11">
        <v>930</v>
      </c>
      <c r="E12" s="11">
        <v>260</v>
      </c>
      <c r="F12" s="9"/>
      <c r="H12" s="23"/>
    </row>
    <row r="13" spans="2:17" ht="14.25" x14ac:dyDescent="0.45">
      <c r="B13" s="7"/>
      <c r="C13" s="7"/>
      <c r="D13" s="7"/>
      <c r="E13" s="7"/>
      <c r="F13" s="7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1"/>
  <sheetViews>
    <sheetView workbookViewId="0">
      <selection activeCell="C28" sqref="C28"/>
    </sheetView>
  </sheetViews>
  <sheetFormatPr defaultRowHeight="15" x14ac:dyDescent="0.25"/>
  <cols>
    <col min="2" max="2" width="19.85546875" customWidth="1"/>
    <col min="3" max="3" width="21.5703125" customWidth="1"/>
    <col min="4" max="4" width="20.5703125" customWidth="1"/>
  </cols>
  <sheetData>
    <row r="2" spans="2:4" ht="15.75" x14ac:dyDescent="0.5">
      <c r="B2" s="13" t="s">
        <v>12</v>
      </c>
      <c r="C2" s="13" t="s">
        <v>13</v>
      </c>
      <c r="D2" s="13" t="s">
        <v>14</v>
      </c>
    </row>
    <row r="3" spans="2:4" ht="15.75" x14ac:dyDescent="0.5">
      <c r="B3" s="38">
        <v>3</v>
      </c>
      <c r="C3" s="39">
        <v>9</v>
      </c>
      <c r="D3" s="39">
        <v>3</v>
      </c>
    </row>
    <row r="4" spans="2:4" ht="15.75" x14ac:dyDescent="0.5">
      <c r="B4" s="38">
        <v>4</v>
      </c>
      <c r="C4" s="39">
        <v>8</v>
      </c>
      <c r="D4" s="39">
        <v>4</v>
      </c>
    </row>
    <row r="5" spans="2:4" ht="15.75" x14ac:dyDescent="0.5">
      <c r="B5" s="38">
        <v>5</v>
      </c>
      <c r="C5" s="39">
        <v>7</v>
      </c>
      <c r="D5" s="39">
        <v>5</v>
      </c>
    </row>
    <row r="6" spans="2:4" ht="15.75" x14ac:dyDescent="0.5">
      <c r="B6" s="38">
        <v>6</v>
      </c>
      <c r="C6" s="39">
        <v>6</v>
      </c>
      <c r="D6" s="39">
        <v>6</v>
      </c>
    </row>
    <row r="7" spans="2:4" ht="15.75" x14ac:dyDescent="0.5">
      <c r="B7" s="38">
        <v>7</v>
      </c>
      <c r="C7" s="39">
        <v>5</v>
      </c>
      <c r="D7" s="39">
        <v>7</v>
      </c>
    </row>
    <row r="8" spans="2:4" ht="15.75" x14ac:dyDescent="0.5">
      <c r="B8" s="38">
        <v>8</v>
      </c>
      <c r="C8" s="39">
        <v>4</v>
      </c>
      <c r="D8" s="39">
        <v>8</v>
      </c>
    </row>
    <row r="9" spans="2:4" ht="15.75" x14ac:dyDescent="0.5">
      <c r="B9" s="38">
        <v>9</v>
      </c>
      <c r="C9" s="39">
        <v>3</v>
      </c>
      <c r="D9" s="39">
        <v>9</v>
      </c>
    </row>
    <row r="10" spans="2:4" ht="14.25" x14ac:dyDescent="0.45">
      <c r="B10" s="14"/>
      <c r="C10" s="14"/>
      <c r="D10" s="14"/>
    </row>
    <row r="13" spans="2:4" ht="14.25" x14ac:dyDescent="0.45">
      <c r="B13" s="6" t="s">
        <v>4</v>
      </c>
    </row>
    <row r="14" spans="2:4" ht="14.25" x14ac:dyDescent="0.45">
      <c r="B14" s="33" t="s">
        <v>15</v>
      </c>
      <c r="C14" s="33"/>
    </row>
    <row r="15" spans="2:4" ht="14.25" x14ac:dyDescent="0.45">
      <c r="B15" s="33" t="s">
        <v>17</v>
      </c>
      <c r="C15" s="40">
        <f>B6</f>
        <v>6</v>
      </c>
      <c r="D15" t="s">
        <v>79</v>
      </c>
    </row>
    <row r="16" spans="2:4" ht="14.25" x14ac:dyDescent="0.45">
      <c r="B16" s="33" t="s">
        <v>16</v>
      </c>
      <c r="C16" s="56">
        <f>C6</f>
        <v>6</v>
      </c>
      <c r="D16" t="s">
        <v>80</v>
      </c>
    </row>
    <row r="18" spans="2:4" ht="14.25" x14ac:dyDescent="0.45">
      <c r="B18" s="6" t="s">
        <v>5</v>
      </c>
    </row>
    <row r="19" spans="2:4" ht="14.25" x14ac:dyDescent="0.45">
      <c r="B19" s="33" t="s">
        <v>18</v>
      </c>
      <c r="C19" s="33" t="s">
        <v>20</v>
      </c>
    </row>
    <row r="20" spans="2:4" ht="14.25" x14ac:dyDescent="0.45">
      <c r="B20" s="33" t="s">
        <v>17</v>
      </c>
      <c r="C20" s="40">
        <f>B7</f>
        <v>7</v>
      </c>
      <c r="D20" t="s">
        <v>79</v>
      </c>
    </row>
    <row r="21" spans="2:4" ht="14.25" x14ac:dyDescent="0.45">
      <c r="B21" s="33" t="s">
        <v>19</v>
      </c>
      <c r="C21" s="56">
        <f>C7</f>
        <v>5</v>
      </c>
      <c r="D21" t="s">
        <v>81</v>
      </c>
    </row>
    <row r="22" spans="2:4" ht="14.25" x14ac:dyDescent="0.45">
      <c r="B22" s="24"/>
      <c r="C22" s="41"/>
    </row>
    <row r="23" spans="2:4" x14ac:dyDescent="0.25">
      <c r="B23" s="52" t="s">
        <v>69</v>
      </c>
    </row>
    <row r="24" spans="2:4" ht="14.25" x14ac:dyDescent="0.45">
      <c r="B24" s="33" t="s">
        <v>16</v>
      </c>
      <c r="C24" s="33" t="s">
        <v>17</v>
      </c>
    </row>
    <row r="25" spans="2:4" ht="14.25" x14ac:dyDescent="0.45">
      <c r="B25" s="33" t="s">
        <v>47</v>
      </c>
      <c r="C25" s="33" t="s">
        <v>48</v>
      </c>
    </row>
    <row r="26" spans="2:4" ht="14.25" x14ac:dyDescent="0.45">
      <c r="B26" s="40">
        <f>D7</f>
        <v>7</v>
      </c>
      <c r="C26" s="40">
        <f>B7</f>
        <v>7</v>
      </c>
    </row>
    <row r="27" spans="2:4" ht="14.25" x14ac:dyDescent="0.45">
      <c r="B27" s="33">
        <f>C7</f>
        <v>5</v>
      </c>
      <c r="C27" s="40">
        <f>B7</f>
        <v>7</v>
      </c>
    </row>
    <row r="31" spans="2:4" x14ac:dyDescent="0.25">
      <c r="B31" s="24"/>
      <c r="C31" s="24"/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opLeftCell="C1" zoomScaleNormal="100" workbookViewId="0">
      <selection activeCell="G22" sqref="G22"/>
    </sheetView>
  </sheetViews>
  <sheetFormatPr defaultRowHeight="15" x14ac:dyDescent="0.25"/>
  <cols>
    <col min="9" max="9" width="11" customWidth="1"/>
  </cols>
  <sheetData>
    <row r="1" spans="1:10" ht="14.25" x14ac:dyDescent="0.45">
      <c r="A1" s="6"/>
    </row>
    <row r="2" spans="1:10" ht="14.25" x14ac:dyDescent="0.45">
      <c r="B2" s="8" t="s">
        <v>10</v>
      </c>
      <c r="C2" s="8" t="s">
        <v>1</v>
      </c>
      <c r="D2" s="8" t="s">
        <v>2</v>
      </c>
      <c r="F2" s="12" t="s">
        <v>3</v>
      </c>
    </row>
    <row r="3" spans="1:10" ht="14.25" x14ac:dyDescent="0.45">
      <c r="B3" s="9">
        <v>130</v>
      </c>
      <c r="C3" s="9">
        <v>680</v>
      </c>
      <c r="D3" s="9">
        <v>580</v>
      </c>
      <c r="F3">
        <f>C3+40</f>
        <v>720</v>
      </c>
    </row>
    <row r="4" spans="1:10" ht="14.25" x14ac:dyDescent="0.45">
      <c r="B4" s="10">
        <v>140</v>
      </c>
      <c r="C4" s="10">
        <v>670</v>
      </c>
      <c r="D4" s="10">
        <v>620</v>
      </c>
      <c r="F4">
        <f t="shared" ref="F4:F9" si="0">C4+40</f>
        <v>710</v>
      </c>
    </row>
    <row r="5" spans="1:10" ht="14.25" x14ac:dyDescent="0.45">
      <c r="B5" s="7">
        <v>150</v>
      </c>
      <c r="C5" s="7">
        <v>660</v>
      </c>
      <c r="D5" s="7">
        <v>660</v>
      </c>
      <c r="F5">
        <f t="shared" si="0"/>
        <v>700</v>
      </c>
    </row>
    <row r="6" spans="1:10" ht="14.25" x14ac:dyDescent="0.45">
      <c r="B6" s="7">
        <v>160</v>
      </c>
      <c r="C6" s="7">
        <v>650</v>
      </c>
      <c r="D6" s="7">
        <v>690</v>
      </c>
      <c r="F6">
        <f t="shared" si="0"/>
        <v>690</v>
      </c>
    </row>
    <row r="7" spans="1:10" ht="14.25" x14ac:dyDescent="0.45">
      <c r="B7" s="7">
        <v>170</v>
      </c>
      <c r="C7" s="7">
        <v>640</v>
      </c>
      <c r="D7" s="7">
        <v>740</v>
      </c>
      <c r="F7">
        <f t="shared" si="0"/>
        <v>680</v>
      </c>
    </row>
    <row r="8" spans="1:10" ht="14.25" x14ac:dyDescent="0.45">
      <c r="B8" s="7">
        <v>180</v>
      </c>
      <c r="C8" s="7">
        <v>630</v>
      </c>
      <c r="D8" s="7">
        <v>760</v>
      </c>
      <c r="F8">
        <f t="shared" si="0"/>
        <v>670</v>
      </c>
    </row>
    <row r="9" spans="1:10" ht="14.25" x14ac:dyDescent="0.45">
      <c r="B9" s="11">
        <v>190</v>
      </c>
      <c r="C9" s="11">
        <v>620</v>
      </c>
      <c r="D9" s="11">
        <v>770</v>
      </c>
      <c r="F9">
        <f t="shared" si="0"/>
        <v>660</v>
      </c>
    </row>
    <row r="12" spans="1:10" ht="14.25" x14ac:dyDescent="0.45">
      <c r="C12" s="51" t="s">
        <v>5</v>
      </c>
      <c r="D12" s="24"/>
      <c r="E12" s="24"/>
      <c r="F12" s="24"/>
      <c r="G12" s="24"/>
      <c r="H12" s="24"/>
      <c r="I12" s="24"/>
    </row>
    <row r="13" spans="1:10" ht="28.5" x14ac:dyDescent="0.45">
      <c r="C13" s="33"/>
      <c r="D13" s="33"/>
      <c r="E13" s="33" t="s">
        <v>67</v>
      </c>
      <c r="F13" s="33"/>
      <c r="G13" s="33" t="s">
        <v>8</v>
      </c>
      <c r="H13" s="33"/>
      <c r="I13" s="50" t="s">
        <v>66</v>
      </c>
    </row>
    <row r="14" spans="1:10" ht="14.25" x14ac:dyDescent="0.45">
      <c r="C14" s="33" t="s">
        <v>9</v>
      </c>
      <c r="D14" s="33"/>
      <c r="E14" s="33">
        <f>D5</f>
        <v>660</v>
      </c>
      <c r="F14" s="33"/>
      <c r="G14" s="33">
        <f>D6</f>
        <v>690</v>
      </c>
      <c r="H14" s="33"/>
      <c r="I14" s="33">
        <f>G14-E14</f>
        <v>30</v>
      </c>
      <c r="J14" t="s">
        <v>82</v>
      </c>
    </row>
    <row r="17" spans="3:10" ht="14.25" x14ac:dyDescent="0.45">
      <c r="C17" s="6" t="s">
        <v>11</v>
      </c>
    </row>
    <row r="18" spans="3:10" ht="29.25" customHeight="1" x14ac:dyDescent="0.45">
      <c r="C18" s="33"/>
      <c r="D18" s="33"/>
      <c r="E18" s="33" t="s">
        <v>7</v>
      </c>
      <c r="F18" s="33"/>
      <c r="G18" s="33" t="s">
        <v>8</v>
      </c>
      <c r="H18" s="33"/>
      <c r="I18" s="50" t="s">
        <v>66</v>
      </c>
    </row>
    <row r="19" spans="3:10" ht="14.25" x14ac:dyDescent="0.45">
      <c r="C19" s="33" t="s">
        <v>0</v>
      </c>
      <c r="D19" s="33"/>
      <c r="E19" s="33">
        <f>B5</f>
        <v>150</v>
      </c>
      <c r="F19" s="33"/>
      <c r="G19" s="33">
        <f>B6</f>
        <v>160</v>
      </c>
      <c r="H19" s="33"/>
      <c r="I19" s="33">
        <f>G19-E19</f>
        <v>10</v>
      </c>
      <c r="J19" t="s">
        <v>83</v>
      </c>
    </row>
    <row r="21" spans="3:10" ht="14.25" x14ac:dyDescent="0.45">
      <c r="C21" s="6" t="s">
        <v>6</v>
      </c>
      <c r="D21" t="s">
        <v>68</v>
      </c>
      <c r="G21" t="s">
        <v>84</v>
      </c>
    </row>
    <row r="22" spans="3:10" x14ac:dyDescent="0.25">
      <c r="G22" t="s">
        <v>85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G21" sqref="G21"/>
    </sheetView>
  </sheetViews>
  <sheetFormatPr defaultRowHeight="15" x14ac:dyDescent="0.25"/>
  <cols>
    <col min="3" max="4" width="9.140625" customWidth="1"/>
    <col min="6" max="6" width="14.5703125" customWidth="1"/>
  </cols>
  <sheetData>
    <row r="1" spans="1:11" ht="14.65" thickBot="1" x14ac:dyDescent="0.5">
      <c r="A1" s="6"/>
    </row>
    <row r="2" spans="1:11" ht="30.75" customHeight="1" thickBot="1" x14ac:dyDescent="0.55000000000000004">
      <c r="B2" s="2" t="s">
        <v>0</v>
      </c>
      <c r="C2" s="2" t="s">
        <v>1</v>
      </c>
      <c r="D2" s="2" t="s">
        <v>2</v>
      </c>
      <c r="F2" s="5" t="s">
        <v>3</v>
      </c>
      <c r="K2" s="1"/>
    </row>
    <row r="3" spans="1:11" ht="15.75" x14ac:dyDescent="0.25">
      <c r="B3" s="3">
        <v>110</v>
      </c>
      <c r="C3" s="3">
        <v>775</v>
      </c>
      <c r="D3" s="3">
        <v>350</v>
      </c>
      <c r="F3">
        <f>C3-250</f>
        <v>525</v>
      </c>
    </row>
    <row r="4" spans="1:11" ht="15.75" x14ac:dyDescent="0.25">
      <c r="B4" s="3">
        <v>130</v>
      </c>
      <c r="C4" s="3">
        <v>675</v>
      </c>
      <c r="D4" s="3">
        <v>425</v>
      </c>
      <c r="F4">
        <f t="shared" ref="F4:F7" si="0">C4-250</f>
        <v>425</v>
      </c>
    </row>
    <row r="5" spans="1:11" ht="15.75" x14ac:dyDescent="0.25">
      <c r="B5" s="3">
        <v>150</v>
      </c>
      <c r="C5" s="3">
        <v>575</v>
      </c>
      <c r="D5" s="3">
        <v>575</v>
      </c>
      <c r="F5">
        <f t="shared" si="0"/>
        <v>325</v>
      </c>
    </row>
    <row r="6" spans="1:11" ht="15.75" x14ac:dyDescent="0.25">
      <c r="B6" s="3">
        <v>170</v>
      </c>
      <c r="C6" s="3">
        <v>460</v>
      </c>
      <c r="D6" s="3">
        <v>667</v>
      </c>
      <c r="F6">
        <f t="shared" si="0"/>
        <v>210</v>
      </c>
    </row>
    <row r="7" spans="1:11" ht="16.5" thickBot="1" x14ac:dyDescent="0.3">
      <c r="B7" s="4">
        <v>190</v>
      </c>
      <c r="C7" s="4">
        <v>355</v>
      </c>
      <c r="D7" s="4">
        <v>768</v>
      </c>
      <c r="F7">
        <f t="shared" si="0"/>
        <v>105</v>
      </c>
    </row>
    <row r="18" spans="2:8" ht="14.25" x14ac:dyDescent="0.45">
      <c r="B18" s="6" t="s">
        <v>11</v>
      </c>
    </row>
    <row r="20" spans="2:8" ht="28.5" x14ac:dyDescent="0.45">
      <c r="D20" s="43" t="s">
        <v>7</v>
      </c>
      <c r="E20" s="43" t="s">
        <v>8</v>
      </c>
      <c r="F20" s="50" t="s">
        <v>66</v>
      </c>
      <c r="G20" s="24"/>
      <c r="H20" s="24"/>
    </row>
    <row r="21" spans="2:8" ht="18" customHeight="1" x14ac:dyDescent="0.45">
      <c r="B21" s="33" t="s">
        <v>9</v>
      </c>
      <c r="C21" s="42"/>
      <c r="D21" s="33">
        <f>C5</f>
        <v>575</v>
      </c>
      <c r="E21" s="33">
        <f>F4</f>
        <v>425</v>
      </c>
      <c r="F21" s="33">
        <f>E21-D21</f>
        <v>-150</v>
      </c>
      <c r="G21" s="24" t="s">
        <v>88</v>
      </c>
      <c r="H21" s="24"/>
    </row>
    <row r="22" spans="2:8" ht="19.149999999999999" customHeight="1" x14ac:dyDescent="0.45">
      <c r="B22" s="33" t="s">
        <v>0</v>
      </c>
      <c r="C22" s="42"/>
      <c r="D22" s="33">
        <f>B5</f>
        <v>150</v>
      </c>
      <c r="E22" s="33">
        <f>B4</f>
        <v>130</v>
      </c>
      <c r="F22" s="33">
        <f>E22-D22</f>
        <v>-20</v>
      </c>
      <c r="G22" s="24" t="s">
        <v>86</v>
      </c>
      <c r="H22" s="24"/>
    </row>
    <row r="23" spans="2:8" ht="19.149999999999999" customHeight="1" x14ac:dyDescent="0.45">
      <c r="B23" s="24"/>
      <c r="C23" s="24"/>
      <c r="D23" s="24"/>
      <c r="E23" s="24"/>
      <c r="F23" s="24"/>
      <c r="G23" s="24"/>
      <c r="H23" s="24"/>
    </row>
    <row r="24" spans="2:8" ht="14.25" x14ac:dyDescent="0.45">
      <c r="B24" s="6" t="s">
        <v>6</v>
      </c>
      <c r="C24" t="s">
        <v>68</v>
      </c>
      <c r="F24" t="s">
        <v>87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Title Page</vt:lpstr>
      <vt:lpstr>Problem 1</vt:lpstr>
      <vt:lpstr>Problem 2</vt:lpstr>
      <vt:lpstr>Problem 3</vt:lpstr>
      <vt:lpstr>Problem 4A</vt:lpstr>
      <vt:lpstr>Problem 4b (EXTRA CREDIT)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Fatile</dc:creator>
  <cp:lastModifiedBy>User1</cp:lastModifiedBy>
  <dcterms:created xsi:type="dcterms:W3CDTF">2018-10-05T15:38:32Z</dcterms:created>
  <dcterms:modified xsi:type="dcterms:W3CDTF">2021-10-11T16:30:33Z</dcterms:modified>
</cp:coreProperties>
</file>